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840" yWindow="165" windowWidth="13110" windowHeight="7920" tabRatio="892" activeTab="7"/>
  </bookViews>
  <sheets>
    <sheet name="Титул ф.1" sheetId="1" r:id="rId1"/>
    <sheet name="Раздел 1" sheetId="2" r:id="rId2"/>
    <sheet name="Раздел 2" sheetId="3" r:id="rId3"/>
    <sheet name="Раздел 3" sheetId="14" r:id="rId4"/>
    <sheet name="Раздел 4" sheetId="4" r:id="rId5"/>
    <sheet name="Разделы 5, 6, 7, 8" sheetId="8" r:id="rId6"/>
    <sheet name="Разделы 9, 10" sheetId="10" r:id="rId7"/>
    <sheet name="Разделы 11, 12, 13, 14" sheetId="13" r:id="rId8"/>
    <sheet name="ФЛК (обязательный)" sheetId="12" r:id="rId9"/>
    <sheet name="ФЛК (информационный)" sheetId="11" r:id="rId10"/>
    <sheet name="Списки" sheetId="7" r:id="rId11"/>
  </sheets>
  <definedNames>
    <definedName name="_xlnm._FilterDatabase" localSheetId="9" hidden="1">'ФЛК (информационный)'!$A$1:$A$169</definedName>
    <definedName name="_xlnm._FilterDatabase" localSheetId="8" hidden="1">'ФЛК (обязательный)'!$A$1:$A$3385</definedName>
    <definedName name="_xlnm.Print_Titles" localSheetId="4">'Раздел 4'!$6:$8</definedName>
    <definedName name="Коды_отчетных_периодов" localSheetId="10">Списки!$D$2:$E$3</definedName>
    <definedName name="Коды_отчетных_периодов">Списки!$D$2:$E$3</definedName>
    <definedName name="Коды_судов" localSheetId="10">Списки!$A$2:$B$90</definedName>
    <definedName name="Коды_судов">Списки!$A$2:$B$500</definedName>
    <definedName name="Наим_отчет_периода" localSheetId="10">Списки!$D$2:$D$3</definedName>
    <definedName name="Наим_отчет_периода">Списки!$D$2:$D$3</definedName>
    <definedName name="Наим_УСД" localSheetId="10">Списки!$A$2:$A$90</definedName>
    <definedName name="Наим_УСД">Списки!$A$2:$A$90</definedName>
    <definedName name="_xlnm.Print_Area" localSheetId="1">'Раздел 1'!$A$1:$AN$69</definedName>
    <definedName name="_xlnm.Print_Area" localSheetId="2">'Раздел 2'!$A$1:$F$67</definedName>
    <definedName name="_xlnm.Print_Area" localSheetId="3">'Раздел 3'!$A$1:$E$53</definedName>
    <definedName name="_xlnm.Print_Area" localSheetId="4">'Раздел 4'!$A$1:$N$110</definedName>
    <definedName name="_xlnm.Print_Area" localSheetId="7">'Разделы 11, 12, 13, 14'!$A$1:$Y$37</definedName>
    <definedName name="_xlnm.Print_Area" localSheetId="5">'Разделы 5, 6, 7, 8'!$A$1:$J$32</definedName>
    <definedName name="_xlnm.Print_Area" localSheetId="6">'Разделы 9, 10'!$A$1:$S$41</definedName>
    <definedName name="_xlnm.Print_Area" localSheetId="0">'Титул ф.1'!$A$1:$N$39</definedName>
  </definedNames>
  <calcPr calcId="145621"/>
</workbook>
</file>

<file path=xl/calcChain.xml><?xml version="1.0" encoding="utf-8"?>
<calcChain xmlns="http://schemas.openxmlformats.org/spreadsheetml/2006/main">
  <c r="G153" i="11" l="1"/>
  <c r="X25" i="13" l="1"/>
  <c r="Y25" i="13"/>
  <c r="X24" i="13"/>
  <c r="Y24" i="13"/>
  <c r="S9" i="13"/>
  <c r="T9" i="13"/>
  <c r="E46" i="12"/>
  <c r="E41" i="12"/>
  <c r="R12" i="10"/>
  <c r="S12" i="10"/>
  <c r="H8" i="8"/>
  <c r="I8" i="8"/>
  <c r="E1603" i="12"/>
  <c r="E2329" i="12"/>
  <c r="E1959" i="12"/>
  <c r="E2333" i="12"/>
  <c r="E2354" i="12"/>
  <c r="E979" i="12"/>
  <c r="E1931" i="12"/>
  <c r="E983" i="12"/>
  <c r="E1935" i="12"/>
  <c r="E987" i="12"/>
  <c r="E2313" i="12"/>
  <c r="E1943" i="12"/>
  <c r="E2317" i="12"/>
  <c r="E1947" i="12"/>
  <c r="E2321" i="12"/>
  <c r="E2325" i="12"/>
  <c r="AK10" i="2"/>
  <c r="E1471" i="12"/>
  <c r="AL10" i="2"/>
  <c r="AM10" i="2"/>
  <c r="E2301" i="12"/>
  <c r="E2364" i="12"/>
  <c r="E2363" i="12"/>
  <c r="E2362" i="12"/>
  <c r="E2361" i="12"/>
  <c r="E2360" i="12"/>
  <c r="E2359" i="12"/>
  <c r="E2358" i="12"/>
  <c r="E2357" i="12"/>
  <c r="E2356" i="12"/>
  <c r="E2355" i="12"/>
  <c r="E2353" i="12"/>
  <c r="E2352" i="12"/>
  <c r="E2351" i="12"/>
  <c r="E2350" i="12"/>
  <c r="E2349" i="12"/>
  <c r="E2348" i="12"/>
  <c r="E2347" i="12"/>
  <c r="E2346" i="12"/>
  <c r="E2345" i="12"/>
  <c r="E2344" i="12"/>
  <c r="E2343" i="12"/>
  <c r="E2342" i="12"/>
  <c r="E2341" i="12"/>
  <c r="E2340" i="12"/>
  <c r="E2339" i="12"/>
  <c r="E2338" i="12"/>
  <c r="E2337" i="12"/>
  <c r="E2336" i="12"/>
  <c r="E2335" i="12"/>
  <c r="E2334" i="12"/>
  <c r="E2332" i="12"/>
  <c r="E2331" i="12"/>
  <c r="E2330" i="12"/>
  <c r="E2328" i="12"/>
  <c r="E2327" i="12"/>
  <c r="E2324" i="12"/>
  <c r="E2323" i="12"/>
  <c r="E2322" i="12"/>
  <c r="E2320" i="12"/>
  <c r="E2319" i="12"/>
  <c r="E2318" i="12"/>
  <c r="E2316" i="12"/>
  <c r="E2315" i="12"/>
  <c r="E2314" i="12"/>
  <c r="E2312" i="12"/>
  <c r="E2311" i="12"/>
  <c r="E2310" i="12"/>
  <c r="E2309" i="12"/>
  <c r="E2308" i="12"/>
  <c r="E2307" i="12"/>
  <c r="E2306" i="12"/>
  <c r="E2305" i="12"/>
  <c r="E2304" i="12"/>
  <c r="E2303" i="12"/>
  <c r="E2302" i="12"/>
  <c r="E2300" i="12"/>
  <c r="E2299" i="12"/>
  <c r="E2298" i="12"/>
  <c r="E2297" i="12"/>
  <c r="E2296" i="12"/>
  <c r="E2295" i="12"/>
  <c r="E2294" i="12"/>
  <c r="E2293" i="12"/>
  <c r="E2292" i="12"/>
  <c r="E2291" i="12"/>
  <c r="E2290" i="12"/>
  <c r="E2289" i="12"/>
  <c r="E2288" i="12"/>
  <c r="E2287" i="12"/>
  <c r="E2286" i="12"/>
  <c r="E2285" i="12"/>
  <c r="E2284" i="12"/>
  <c r="E2283" i="12"/>
  <c r="E2282" i="12"/>
  <c r="E2281" i="12"/>
  <c r="E2280" i="12"/>
  <c r="E2279" i="12"/>
  <c r="E2278" i="12"/>
  <c r="E2277" i="12"/>
  <c r="E2276" i="12"/>
  <c r="E2275" i="12"/>
  <c r="E2274" i="12"/>
  <c r="E2273" i="12"/>
  <c r="E2272" i="12"/>
  <c r="E2271" i="12"/>
  <c r="E2270" i="12"/>
  <c r="E2269" i="12"/>
  <c r="E2268" i="12"/>
  <c r="E2267" i="12"/>
  <c r="E2266" i="12"/>
  <c r="E2265" i="12"/>
  <c r="E2264" i="12"/>
  <c r="E2263" i="12"/>
  <c r="E2262" i="12"/>
  <c r="E2261" i="12"/>
  <c r="E2260" i="12"/>
  <c r="E2259" i="12"/>
  <c r="E2258" i="12"/>
  <c r="E2257" i="12"/>
  <c r="E2256" i="12"/>
  <c r="E2255" i="12"/>
  <c r="E2254" i="12"/>
  <c r="E2253" i="12"/>
  <c r="E2252" i="12"/>
  <c r="E2251" i="12"/>
  <c r="E2250" i="12"/>
  <c r="E2249" i="12"/>
  <c r="E2248" i="12"/>
  <c r="E2247" i="12"/>
  <c r="E2246" i="12"/>
  <c r="E2245" i="12"/>
  <c r="E2244" i="12"/>
  <c r="E2243" i="12"/>
  <c r="E2242" i="12"/>
  <c r="E2241" i="12"/>
  <c r="E2240" i="12"/>
  <c r="E2239" i="12"/>
  <c r="E2238" i="12"/>
  <c r="E2237" i="12"/>
  <c r="E2236" i="12"/>
  <c r="E2235" i="12"/>
  <c r="E2234" i="12"/>
  <c r="E2233" i="12"/>
  <c r="E2232" i="12"/>
  <c r="E2231" i="12"/>
  <c r="E2230" i="12"/>
  <c r="E2229" i="12"/>
  <c r="E2228" i="12"/>
  <c r="E2227" i="12"/>
  <c r="E2226" i="12"/>
  <c r="E2225" i="12"/>
  <c r="E2224" i="12"/>
  <c r="E2223" i="12"/>
  <c r="E2222" i="12"/>
  <c r="E2221" i="12"/>
  <c r="E2220" i="12"/>
  <c r="E2219" i="12"/>
  <c r="E2218" i="12"/>
  <c r="E2217" i="12"/>
  <c r="E2216" i="12"/>
  <c r="E2215" i="12"/>
  <c r="E2214" i="12"/>
  <c r="E2213" i="12"/>
  <c r="E2212" i="12"/>
  <c r="E2211" i="12"/>
  <c r="E2210" i="12"/>
  <c r="E2209" i="12"/>
  <c r="E2208" i="12"/>
  <c r="E2207" i="12"/>
  <c r="E2206" i="12"/>
  <c r="E2205" i="12"/>
  <c r="E2204" i="12"/>
  <c r="E2203" i="12"/>
  <c r="E2202" i="12"/>
  <c r="E2201" i="12"/>
  <c r="E2200" i="12"/>
  <c r="E2199" i="12"/>
  <c r="E2198" i="12"/>
  <c r="E2197" i="12"/>
  <c r="E2196" i="12"/>
  <c r="E2195" i="12"/>
  <c r="E2194" i="12"/>
  <c r="E2193" i="12"/>
  <c r="E2192" i="12"/>
  <c r="E2191" i="12"/>
  <c r="E2190" i="12"/>
  <c r="E2189" i="12"/>
  <c r="E2188" i="12"/>
  <c r="E2187" i="12"/>
  <c r="E2186" i="12"/>
  <c r="E2185" i="12"/>
  <c r="E2184" i="12"/>
  <c r="E2183" i="12"/>
  <c r="E2182" i="12"/>
  <c r="E2181" i="12"/>
  <c r="E2180" i="12"/>
  <c r="E2179" i="12"/>
  <c r="E2178" i="12"/>
  <c r="E2177" i="12"/>
  <c r="E2176" i="12"/>
  <c r="E2175" i="12"/>
  <c r="E2174" i="12"/>
  <c r="E2173" i="12"/>
  <c r="E2172" i="12"/>
  <c r="E2171" i="12"/>
  <c r="E2170" i="12"/>
  <c r="E2169" i="12"/>
  <c r="E2168" i="12"/>
  <c r="E2167" i="12"/>
  <c r="E2166" i="12"/>
  <c r="E2165" i="12"/>
  <c r="E2164" i="12"/>
  <c r="E2163" i="12"/>
  <c r="E2162" i="12"/>
  <c r="E2161" i="12"/>
  <c r="E2160" i="12"/>
  <c r="E2159" i="12"/>
  <c r="E2158" i="12"/>
  <c r="E2157" i="12"/>
  <c r="E2156" i="12"/>
  <c r="E2155" i="12"/>
  <c r="E2154" i="12"/>
  <c r="E2153" i="12"/>
  <c r="E2152" i="12"/>
  <c r="E2151" i="12"/>
  <c r="E2150" i="12"/>
  <c r="E2149" i="12"/>
  <c r="E2148" i="12"/>
  <c r="E2147" i="12"/>
  <c r="E2146" i="12"/>
  <c r="E2145" i="12"/>
  <c r="E2144" i="12"/>
  <c r="E2143" i="12"/>
  <c r="E2142" i="12"/>
  <c r="E2141" i="12"/>
  <c r="E2140" i="12"/>
  <c r="E2139" i="12"/>
  <c r="E2138" i="12"/>
  <c r="E2137" i="12"/>
  <c r="E2136" i="12"/>
  <c r="E2135" i="12"/>
  <c r="E2134" i="12"/>
  <c r="E2133" i="12"/>
  <c r="E2132" i="12"/>
  <c r="E2131" i="12"/>
  <c r="E2130" i="12"/>
  <c r="E2129" i="12"/>
  <c r="E2128" i="12"/>
  <c r="E2127" i="12"/>
  <c r="E2126" i="12"/>
  <c r="E2125" i="12"/>
  <c r="E2124" i="12"/>
  <c r="E2123" i="12"/>
  <c r="E2122" i="12"/>
  <c r="E2121" i="12"/>
  <c r="E2120" i="12"/>
  <c r="E2119" i="12"/>
  <c r="E2118" i="12"/>
  <c r="E2117" i="12"/>
  <c r="E2116" i="12"/>
  <c r="E2115" i="12"/>
  <c r="E2114" i="12"/>
  <c r="E2113" i="12"/>
  <c r="E2112" i="12"/>
  <c r="E2111" i="12"/>
  <c r="E2110" i="12"/>
  <c r="E2109" i="12"/>
  <c r="E2108" i="12"/>
  <c r="E2107" i="12"/>
  <c r="E2106" i="12"/>
  <c r="E2105" i="12"/>
  <c r="E2104" i="12"/>
  <c r="E2103" i="12"/>
  <c r="E2102" i="12"/>
  <c r="E2101" i="12"/>
  <c r="E2100" i="12"/>
  <c r="E2099" i="12"/>
  <c r="E2098" i="12"/>
  <c r="E2097" i="12"/>
  <c r="E2096" i="12"/>
  <c r="E2095" i="12"/>
  <c r="E2094" i="12"/>
  <c r="E2093" i="12"/>
  <c r="E2092" i="12"/>
  <c r="E2091" i="12"/>
  <c r="E2090" i="12"/>
  <c r="E2089" i="12"/>
  <c r="E2088" i="12"/>
  <c r="E2087" i="12"/>
  <c r="E2086" i="12"/>
  <c r="E2085" i="12"/>
  <c r="E2084" i="12"/>
  <c r="E2083" i="12"/>
  <c r="E2082" i="12"/>
  <c r="E2081" i="12"/>
  <c r="E2080" i="12"/>
  <c r="E2079" i="12"/>
  <c r="E2078" i="12"/>
  <c r="E2077" i="12"/>
  <c r="E2076" i="12"/>
  <c r="E2075" i="12"/>
  <c r="E2074" i="12"/>
  <c r="E2073" i="12"/>
  <c r="E2072" i="12"/>
  <c r="E2071" i="12"/>
  <c r="E2070" i="12"/>
  <c r="E2069" i="12"/>
  <c r="E2068" i="12"/>
  <c r="E2067" i="12"/>
  <c r="E2066" i="12"/>
  <c r="E2065" i="12"/>
  <c r="E2064" i="12"/>
  <c r="E2063" i="12"/>
  <c r="E2062" i="12"/>
  <c r="E2061" i="12"/>
  <c r="E2060" i="12"/>
  <c r="E2059" i="12"/>
  <c r="E2058" i="12"/>
  <c r="E2057" i="12"/>
  <c r="E2056" i="12"/>
  <c r="E2055" i="12"/>
  <c r="E2054" i="12"/>
  <c r="E2053" i="12"/>
  <c r="E2052" i="12"/>
  <c r="E2051" i="12"/>
  <c r="E2050" i="12"/>
  <c r="E2049" i="12"/>
  <c r="E2048" i="12"/>
  <c r="E2047" i="12"/>
  <c r="E2046" i="12"/>
  <c r="E2045" i="12"/>
  <c r="E2044" i="12"/>
  <c r="E2043" i="12"/>
  <c r="E2042" i="12"/>
  <c r="E2041" i="12"/>
  <c r="E2040" i="12"/>
  <c r="E2039" i="12"/>
  <c r="E2038" i="12"/>
  <c r="E2037" i="12"/>
  <c r="E2036" i="12"/>
  <c r="E2035" i="12"/>
  <c r="E2034" i="12"/>
  <c r="E2033" i="12"/>
  <c r="E2032" i="12"/>
  <c r="E2031" i="12"/>
  <c r="E2030" i="12"/>
  <c r="E2029" i="12"/>
  <c r="E2027" i="12"/>
  <c r="E2026" i="12"/>
  <c r="E2025" i="12"/>
  <c r="E2023" i="12"/>
  <c r="E2022" i="12"/>
  <c r="E2019" i="12"/>
  <c r="E2018" i="12"/>
  <c r="E2017" i="12"/>
  <c r="E2015" i="12"/>
  <c r="E2014" i="12"/>
  <c r="E2013" i="12"/>
  <c r="E2011" i="12"/>
  <c r="E2010" i="12"/>
  <c r="E2009" i="12"/>
  <c r="E2007" i="12"/>
  <c r="E2006" i="12"/>
  <c r="E2005" i="12"/>
  <c r="E2004" i="12"/>
  <c r="E2003" i="12"/>
  <c r="E2002" i="12"/>
  <c r="E2001" i="12"/>
  <c r="E2000" i="12"/>
  <c r="E1999" i="12"/>
  <c r="E1998" i="12"/>
  <c r="E1997" i="12"/>
  <c r="E1995" i="12"/>
  <c r="E1994" i="12"/>
  <c r="E1993" i="12"/>
  <c r="E1992" i="12"/>
  <c r="E1991" i="12"/>
  <c r="E1990" i="12"/>
  <c r="E1989" i="12"/>
  <c r="E1988" i="12"/>
  <c r="E1987" i="12"/>
  <c r="E1986" i="12"/>
  <c r="E1985" i="12"/>
  <c r="E1984" i="12"/>
  <c r="E1983" i="12"/>
  <c r="E1982" i="12"/>
  <c r="E1981" i="12"/>
  <c r="E1980" i="12"/>
  <c r="E1979" i="12"/>
  <c r="E1978" i="12"/>
  <c r="E1977" i="12"/>
  <c r="E1976" i="12"/>
  <c r="E1975" i="12"/>
  <c r="E1974" i="12"/>
  <c r="E1973" i="12"/>
  <c r="E1972" i="12"/>
  <c r="E1971" i="12"/>
  <c r="E1970" i="12"/>
  <c r="E1969" i="12"/>
  <c r="E1968" i="12"/>
  <c r="E1967" i="12"/>
  <c r="E1966" i="12"/>
  <c r="E1965" i="12"/>
  <c r="E1964" i="12"/>
  <c r="E1963" i="12"/>
  <c r="E1962" i="12"/>
  <c r="E1961" i="12"/>
  <c r="E1958" i="12"/>
  <c r="E1957" i="12"/>
  <c r="E1955" i="12"/>
  <c r="E1954" i="12"/>
  <c r="E1953" i="12"/>
  <c r="E1951" i="12"/>
  <c r="E1950" i="12"/>
  <c r="E1949" i="12"/>
  <c r="E1946" i="12"/>
  <c r="E1945" i="12"/>
  <c r="E1942" i="12"/>
  <c r="E1941" i="12"/>
  <c r="E1939" i="12"/>
  <c r="E1938" i="12"/>
  <c r="E1937" i="12"/>
  <c r="E1936" i="12"/>
  <c r="E1934" i="12"/>
  <c r="E1933" i="12"/>
  <c r="E1932" i="12"/>
  <c r="E1930" i="12"/>
  <c r="E1929" i="12"/>
  <c r="E1928" i="12"/>
  <c r="E1927" i="12"/>
  <c r="E1926" i="12"/>
  <c r="E1925" i="12"/>
  <c r="E1924" i="12"/>
  <c r="E1923" i="12"/>
  <c r="E1922" i="12"/>
  <c r="E1921" i="12"/>
  <c r="E1920" i="12"/>
  <c r="E1919" i="12"/>
  <c r="E1918" i="12"/>
  <c r="E1917" i="12"/>
  <c r="E1916" i="12"/>
  <c r="E1915" i="12"/>
  <c r="E1914" i="12"/>
  <c r="E1913" i="12"/>
  <c r="E1912" i="12"/>
  <c r="E1911" i="12"/>
  <c r="E1910" i="12"/>
  <c r="E1909" i="12"/>
  <c r="E1908" i="12"/>
  <c r="E1907" i="12"/>
  <c r="E1906" i="12"/>
  <c r="E1905" i="12"/>
  <c r="E1904" i="12"/>
  <c r="E1903" i="12"/>
  <c r="E1902" i="12"/>
  <c r="E1901" i="12"/>
  <c r="E1900" i="12"/>
  <c r="E1899" i="12"/>
  <c r="E1898" i="12"/>
  <c r="E1897" i="12"/>
  <c r="E1896" i="12"/>
  <c r="E1895" i="12"/>
  <c r="E1894" i="12"/>
  <c r="E1893" i="12"/>
  <c r="E1892" i="12"/>
  <c r="E1891" i="12"/>
  <c r="E1890" i="12"/>
  <c r="E1889" i="12"/>
  <c r="E1888" i="12"/>
  <c r="E1887" i="12"/>
  <c r="E1886" i="12"/>
  <c r="E1885" i="12"/>
  <c r="E1884" i="12"/>
  <c r="E1883" i="12"/>
  <c r="E1882" i="12"/>
  <c r="E1881" i="12"/>
  <c r="E1880" i="12"/>
  <c r="E1879" i="12"/>
  <c r="E1878" i="12"/>
  <c r="E1877" i="12"/>
  <c r="E1876" i="12"/>
  <c r="E1875" i="12"/>
  <c r="E1874" i="12"/>
  <c r="E1873" i="12"/>
  <c r="E1872" i="12"/>
  <c r="E1871" i="12"/>
  <c r="E1870" i="12"/>
  <c r="E1869" i="12"/>
  <c r="E1868" i="12"/>
  <c r="E1867" i="12"/>
  <c r="E1866" i="12"/>
  <c r="E1865" i="12"/>
  <c r="E1864" i="12"/>
  <c r="E1863" i="12"/>
  <c r="E1862" i="12"/>
  <c r="E1861" i="12"/>
  <c r="E1860" i="12"/>
  <c r="E1859" i="12"/>
  <c r="E1858" i="12"/>
  <c r="E1857" i="12"/>
  <c r="E1856" i="12"/>
  <c r="E1855" i="12"/>
  <c r="E1854" i="12"/>
  <c r="E1853" i="12"/>
  <c r="E1852" i="12"/>
  <c r="E1851" i="12"/>
  <c r="E1850" i="12"/>
  <c r="E1849" i="12"/>
  <c r="E1848" i="12"/>
  <c r="E1847" i="12"/>
  <c r="E1846" i="12"/>
  <c r="E1845" i="12"/>
  <c r="E1844" i="12"/>
  <c r="E1843" i="12"/>
  <c r="E1842" i="12"/>
  <c r="E1841" i="12"/>
  <c r="E1840" i="12"/>
  <c r="E1839" i="12"/>
  <c r="E1838" i="12"/>
  <c r="E1837" i="12"/>
  <c r="E1836" i="12"/>
  <c r="E1835" i="12"/>
  <c r="E1834" i="12"/>
  <c r="E1833" i="12"/>
  <c r="E1832" i="12"/>
  <c r="E1831" i="12"/>
  <c r="E1830" i="12"/>
  <c r="E1829" i="12"/>
  <c r="E1828" i="12"/>
  <c r="E1827" i="12"/>
  <c r="E1826" i="12"/>
  <c r="E1825" i="12"/>
  <c r="E1824" i="12"/>
  <c r="E1823" i="12"/>
  <c r="E1822" i="12"/>
  <c r="E1821" i="12"/>
  <c r="E1819" i="12"/>
  <c r="E1818" i="12"/>
  <c r="E1817" i="12"/>
  <c r="E1816" i="12"/>
  <c r="E1815" i="12"/>
  <c r="E1814" i="12"/>
  <c r="E1813" i="12"/>
  <c r="E1812" i="12"/>
  <c r="E1811" i="12"/>
  <c r="E1810" i="12"/>
  <c r="E1809" i="12"/>
  <c r="E1808" i="12"/>
  <c r="E1807" i="12"/>
  <c r="E1806" i="12"/>
  <c r="E1805" i="12"/>
  <c r="E1804" i="12"/>
  <c r="E1803" i="12"/>
  <c r="E1802" i="12"/>
  <c r="E1801" i="12"/>
  <c r="E1800" i="12"/>
  <c r="E1799" i="12"/>
  <c r="E1798" i="12"/>
  <c r="E1797" i="12"/>
  <c r="E1796" i="12"/>
  <c r="E1795" i="12"/>
  <c r="E1794" i="12"/>
  <c r="E1793" i="12"/>
  <c r="E1792" i="12"/>
  <c r="E1791" i="12"/>
  <c r="E1790" i="12"/>
  <c r="E1789" i="12"/>
  <c r="E1788" i="12"/>
  <c r="E1787" i="12"/>
  <c r="E1786" i="12"/>
  <c r="E1785" i="12"/>
  <c r="E1784" i="12"/>
  <c r="E1783" i="12"/>
  <c r="E1782" i="12"/>
  <c r="E1781" i="12"/>
  <c r="E1780" i="12"/>
  <c r="E1779" i="12"/>
  <c r="E1778" i="12"/>
  <c r="E1777" i="12"/>
  <c r="E1776" i="12"/>
  <c r="E1775" i="12"/>
  <c r="E1774" i="12"/>
  <c r="E1773" i="12"/>
  <c r="E1772" i="12"/>
  <c r="E1771" i="12"/>
  <c r="E1770" i="12"/>
  <c r="E1769" i="12"/>
  <c r="E1768" i="12"/>
  <c r="E1767" i="12"/>
  <c r="E1766" i="12"/>
  <c r="E1765" i="12"/>
  <c r="E1764" i="12"/>
  <c r="E1763" i="12"/>
  <c r="E1762" i="12"/>
  <c r="E1761" i="12"/>
  <c r="E1760" i="12"/>
  <c r="E1759" i="12"/>
  <c r="E1758" i="12"/>
  <c r="E1757" i="12"/>
  <c r="E1756" i="12"/>
  <c r="E1755" i="12"/>
  <c r="E1754" i="12"/>
  <c r="E1753" i="12"/>
  <c r="E1752" i="12"/>
  <c r="E1751" i="12"/>
  <c r="E1750" i="12"/>
  <c r="E1749" i="12"/>
  <c r="E1748" i="12"/>
  <c r="E1747" i="12"/>
  <c r="E1746" i="12"/>
  <c r="E1745" i="12"/>
  <c r="E1744" i="12"/>
  <c r="E1743" i="12"/>
  <c r="E1742" i="12"/>
  <c r="E1741" i="12"/>
  <c r="E1740" i="12"/>
  <c r="E1739" i="12"/>
  <c r="E1738" i="12"/>
  <c r="E1737" i="12"/>
  <c r="E1736" i="12"/>
  <c r="E1735" i="12"/>
  <c r="E1734" i="12"/>
  <c r="E1733" i="12"/>
  <c r="E1732" i="12"/>
  <c r="E1731" i="12"/>
  <c r="E1730" i="12"/>
  <c r="E1729" i="12"/>
  <c r="E1728" i="12"/>
  <c r="E1727" i="12"/>
  <c r="E1726" i="12"/>
  <c r="E1725" i="12"/>
  <c r="E1724" i="12"/>
  <c r="E1723" i="12"/>
  <c r="E1722" i="12"/>
  <c r="E1721" i="12"/>
  <c r="E1720" i="12"/>
  <c r="E1719" i="12"/>
  <c r="E1718" i="12"/>
  <c r="E1717" i="12"/>
  <c r="E1716" i="12"/>
  <c r="E1715" i="12"/>
  <c r="E1714" i="12"/>
  <c r="E1713" i="12"/>
  <c r="E1711" i="12"/>
  <c r="E1710" i="12"/>
  <c r="E1709" i="12"/>
  <c r="E1708" i="12"/>
  <c r="E1707" i="12"/>
  <c r="E1706" i="12"/>
  <c r="E1705" i="12"/>
  <c r="E1704" i="12"/>
  <c r="E1703" i="12"/>
  <c r="E1702" i="12"/>
  <c r="E1701" i="12"/>
  <c r="E1700" i="12"/>
  <c r="E1699" i="12"/>
  <c r="E1698" i="12"/>
  <c r="E1697" i="12"/>
  <c r="E1696" i="12"/>
  <c r="E1695" i="12"/>
  <c r="E1694" i="12"/>
  <c r="E1693" i="12"/>
  <c r="E1692" i="12"/>
  <c r="E1691" i="12"/>
  <c r="E1690" i="12"/>
  <c r="E1689" i="12"/>
  <c r="E1688" i="12"/>
  <c r="E1687" i="12"/>
  <c r="E1686" i="12"/>
  <c r="E1685" i="12"/>
  <c r="E1684" i="12"/>
  <c r="E1683" i="12"/>
  <c r="E1682" i="12"/>
  <c r="E1681" i="12"/>
  <c r="E1680" i="12"/>
  <c r="E1679" i="12"/>
  <c r="E1678" i="12"/>
  <c r="E1677" i="12"/>
  <c r="E1676" i="12"/>
  <c r="E1675" i="12"/>
  <c r="E1674" i="12"/>
  <c r="E1673" i="12"/>
  <c r="E1672" i="12"/>
  <c r="E1671" i="12"/>
  <c r="E1670" i="12"/>
  <c r="E1669" i="12"/>
  <c r="E1668" i="12"/>
  <c r="E1667" i="12"/>
  <c r="E1666" i="12"/>
  <c r="E1665" i="12"/>
  <c r="E1664" i="12"/>
  <c r="E1663" i="12"/>
  <c r="E1662" i="12"/>
  <c r="E1661" i="12"/>
  <c r="E1660" i="12"/>
  <c r="E1659" i="12"/>
  <c r="E1658" i="12"/>
  <c r="E1657" i="12"/>
  <c r="E1656" i="12"/>
  <c r="E1655" i="12"/>
  <c r="E1654" i="12"/>
  <c r="E1653" i="12"/>
  <c r="E1652" i="12"/>
  <c r="E1651" i="12"/>
  <c r="E1650" i="12"/>
  <c r="E1649" i="12"/>
  <c r="E1648" i="12"/>
  <c r="E1647" i="12"/>
  <c r="E1646" i="12"/>
  <c r="E1645" i="12"/>
  <c r="E1644" i="12"/>
  <c r="E1643" i="12"/>
  <c r="E1642" i="12"/>
  <c r="E1641" i="12"/>
  <c r="E1640" i="12"/>
  <c r="E1639" i="12"/>
  <c r="E1638" i="12"/>
  <c r="E1637" i="12"/>
  <c r="E1636" i="12"/>
  <c r="E1635" i="12"/>
  <c r="E1634" i="12"/>
  <c r="E1633" i="12"/>
  <c r="E1632" i="12"/>
  <c r="E1631" i="12"/>
  <c r="E1630" i="12"/>
  <c r="E1629" i="12"/>
  <c r="E1628" i="12"/>
  <c r="E1627" i="12"/>
  <c r="E1626" i="12"/>
  <c r="E1625" i="12"/>
  <c r="E1624" i="12"/>
  <c r="E1623" i="12"/>
  <c r="E1622" i="12"/>
  <c r="E1621" i="12"/>
  <c r="E1620" i="12"/>
  <c r="E1619" i="12"/>
  <c r="E1618" i="12"/>
  <c r="E1617" i="12"/>
  <c r="E1616" i="12"/>
  <c r="E1615" i="12"/>
  <c r="E1614" i="12"/>
  <c r="E1613" i="12"/>
  <c r="E1612" i="12"/>
  <c r="E1611" i="12"/>
  <c r="E1610" i="12"/>
  <c r="E1609" i="12"/>
  <c r="E1608" i="12"/>
  <c r="E1607" i="12"/>
  <c r="E1606" i="12"/>
  <c r="E1605" i="12"/>
  <c r="E1602" i="12"/>
  <c r="E1601" i="12"/>
  <c r="E1600" i="12"/>
  <c r="E1599" i="12"/>
  <c r="E1598" i="12"/>
  <c r="E1597" i="12"/>
  <c r="E1596" i="12"/>
  <c r="E1595" i="12"/>
  <c r="E1594" i="12"/>
  <c r="E1593" i="12"/>
  <c r="E1592" i="12"/>
  <c r="E1591" i="12"/>
  <c r="E1590" i="12"/>
  <c r="E1589" i="12"/>
  <c r="E1588" i="12"/>
  <c r="E1587" i="12"/>
  <c r="E1586" i="12"/>
  <c r="E1585" i="12"/>
  <c r="E1584" i="12"/>
  <c r="E1583" i="12"/>
  <c r="E1582" i="12"/>
  <c r="E1581" i="12"/>
  <c r="E1580" i="12"/>
  <c r="E1579" i="12"/>
  <c r="E1578" i="12"/>
  <c r="E1577" i="12"/>
  <c r="E1576" i="12"/>
  <c r="E1575" i="12"/>
  <c r="E1574" i="12"/>
  <c r="E1573" i="12"/>
  <c r="E1572" i="12"/>
  <c r="E1571" i="12"/>
  <c r="E1570" i="12"/>
  <c r="E1569" i="12"/>
  <c r="E1568" i="12"/>
  <c r="E1567" i="12"/>
  <c r="E1566" i="12"/>
  <c r="E1565" i="12"/>
  <c r="E1562" i="12"/>
  <c r="E1561" i="12"/>
  <c r="E1558" i="12"/>
  <c r="E1557" i="12"/>
  <c r="E1554" i="12"/>
  <c r="E1553" i="12"/>
  <c r="E1551" i="12"/>
  <c r="E1550" i="12"/>
  <c r="E1549" i="12"/>
  <c r="E1548" i="12"/>
  <c r="E1547" i="12"/>
  <c r="E1546" i="12"/>
  <c r="E1545" i="12"/>
  <c r="E1544" i="12"/>
  <c r="E1543" i="12"/>
  <c r="E1542" i="12"/>
  <c r="E1541" i="12"/>
  <c r="E1540" i="12"/>
  <c r="E1539" i="12"/>
  <c r="E1538" i="12"/>
  <c r="E1537" i="12"/>
  <c r="E1536" i="12"/>
  <c r="E1535" i="12"/>
  <c r="E1534" i="12"/>
  <c r="E1533" i="12"/>
  <c r="E1532" i="12"/>
  <c r="E1531" i="12"/>
  <c r="E1530" i="12"/>
  <c r="E1529" i="12"/>
  <c r="E1528" i="12"/>
  <c r="E1527" i="12"/>
  <c r="E1526" i="12"/>
  <c r="E1525" i="12"/>
  <c r="E1524" i="12"/>
  <c r="E1523" i="12"/>
  <c r="E1522" i="12"/>
  <c r="E1521" i="12"/>
  <c r="E1520" i="12"/>
  <c r="E1519" i="12"/>
  <c r="E1518" i="12"/>
  <c r="E1517" i="12"/>
  <c r="E1516" i="12"/>
  <c r="E1515" i="12"/>
  <c r="E1514" i="12"/>
  <c r="E1513" i="12"/>
  <c r="E1511" i="12"/>
  <c r="E1510" i="12"/>
  <c r="E1509" i="12"/>
  <c r="E1508" i="12"/>
  <c r="E1507" i="12"/>
  <c r="E1506" i="12"/>
  <c r="E1505" i="12"/>
  <c r="E1504" i="12"/>
  <c r="E1503" i="12"/>
  <c r="E1502" i="12"/>
  <c r="E1501" i="12"/>
  <c r="E1498" i="12"/>
  <c r="E1497" i="12"/>
  <c r="E1496" i="12"/>
  <c r="E1494" i="12"/>
  <c r="E1493" i="12"/>
  <c r="E1492" i="12"/>
  <c r="E1491" i="12"/>
  <c r="E1490" i="12"/>
  <c r="E1489" i="12"/>
  <c r="E1488" i="12"/>
  <c r="E1487" i="12"/>
  <c r="E1486" i="12"/>
  <c r="E1485" i="12"/>
  <c r="E1484" i="12"/>
  <c r="E1483" i="12"/>
  <c r="E1482" i="12"/>
  <c r="E1481" i="12"/>
  <c r="E1480" i="12"/>
  <c r="E1479" i="12"/>
  <c r="E1478" i="12"/>
  <c r="E1477" i="12"/>
  <c r="E1476" i="12"/>
  <c r="E1475" i="12"/>
  <c r="E1474" i="12"/>
  <c r="E1473" i="12"/>
  <c r="E1472" i="12"/>
  <c r="E1470" i="12"/>
  <c r="E1469" i="12"/>
  <c r="E1467" i="12"/>
  <c r="E1466" i="12"/>
  <c r="E1465" i="12"/>
  <c r="E1464" i="12"/>
  <c r="E1463" i="12"/>
  <c r="E1462" i="12"/>
  <c r="E1461" i="12"/>
  <c r="E1460" i="12"/>
  <c r="E1459" i="12"/>
  <c r="E1458" i="12"/>
  <c r="E1457" i="12"/>
  <c r="E1455" i="12"/>
  <c r="E1454" i="12"/>
  <c r="E1453" i="12"/>
  <c r="E1451" i="12"/>
  <c r="E1450" i="12"/>
  <c r="E1449" i="12"/>
  <c r="E1447" i="12"/>
  <c r="E1446" i="12"/>
  <c r="E1445" i="12"/>
  <c r="E1444" i="12"/>
  <c r="E1442" i="12"/>
  <c r="E1441" i="12"/>
  <c r="E1440" i="12"/>
  <c r="E1438" i="12"/>
  <c r="E1437" i="12"/>
  <c r="E1434" i="12"/>
  <c r="E1433" i="12"/>
  <c r="E1432" i="12"/>
  <c r="E1430" i="12"/>
  <c r="E1429" i="12"/>
  <c r="E1428" i="12"/>
  <c r="E1426" i="12"/>
  <c r="E1425" i="12"/>
  <c r="E1424" i="12"/>
  <c r="E1422" i="12"/>
  <c r="E1421" i="12"/>
  <c r="E1420" i="12"/>
  <c r="E1419" i="12"/>
  <c r="E1418" i="12"/>
  <c r="E1417" i="12"/>
  <c r="E1416" i="12"/>
  <c r="E1415" i="12"/>
  <c r="E1414" i="12"/>
  <c r="E1413" i="12"/>
  <c r="E1412" i="12"/>
  <c r="E1411" i="12"/>
  <c r="E1410" i="12"/>
  <c r="E1409" i="12"/>
  <c r="E1408" i="12"/>
  <c r="E1407" i="12"/>
  <c r="E1406" i="12"/>
  <c r="E1405" i="12"/>
  <c r="E1404" i="12"/>
  <c r="E1403" i="12"/>
  <c r="E1402" i="12"/>
  <c r="E1401" i="12"/>
  <c r="E1398" i="12"/>
  <c r="E1397" i="12"/>
  <c r="E1394" i="12"/>
  <c r="E1393" i="12"/>
  <c r="E1390" i="12"/>
  <c r="E1389" i="12"/>
  <c r="E1388" i="12"/>
  <c r="E1387" i="12"/>
  <c r="E1386" i="12"/>
  <c r="E1385" i="12"/>
  <c r="E1384" i="12"/>
  <c r="E1383" i="12"/>
  <c r="E1382" i="12"/>
  <c r="E1381" i="12"/>
  <c r="E1380" i="12"/>
  <c r="E1379" i="12"/>
  <c r="E1378" i="12"/>
  <c r="E1377" i="12"/>
  <c r="E1376" i="12"/>
  <c r="E1375" i="12"/>
  <c r="E1374" i="12"/>
  <c r="E1373" i="12"/>
  <c r="E1372" i="12"/>
  <c r="E1371" i="12"/>
  <c r="E1370" i="12"/>
  <c r="E1369" i="12"/>
  <c r="E1368" i="12"/>
  <c r="E1367" i="12"/>
  <c r="E1366" i="12"/>
  <c r="E1365" i="12"/>
  <c r="E1364" i="12"/>
  <c r="E1363" i="12"/>
  <c r="E1362" i="12"/>
  <c r="E1361" i="12"/>
  <c r="E1360" i="12"/>
  <c r="E1359" i="12"/>
  <c r="E1358" i="12"/>
  <c r="E1357" i="12"/>
  <c r="E1356" i="12"/>
  <c r="E1355" i="12"/>
  <c r="E1354" i="12"/>
  <c r="E1353" i="12"/>
  <c r="E1352" i="12"/>
  <c r="E1351" i="12"/>
  <c r="E1350" i="12"/>
  <c r="E1349" i="12"/>
  <c r="E1348" i="12"/>
  <c r="E1347" i="12"/>
  <c r="E1346" i="12"/>
  <c r="E1345" i="12"/>
  <c r="E1344" i="12"/>
  <c r="E1343" i="12"/>
  <c r="E1342" i="12"/>
  <c r="E1341" i="12"/>
  <c r="E1340" i="12"/>
  <c r="E1339" i="12"/>
  <c r="E1338" i="12"/>
  <c r="E1337" i="12"/>
  <c r="E1336" i="12"/>
  <c r="E1335" i="12"/>
  <c r="E1334" i="12"/>
  <c r="E1333" i="12"/>
  <c r="E1332" i="12"/>
  <c r="E1331" i="12"/>
  <c r="E1330" i="12"/>
  <c r="E1329" i="12"/>
  <c r="E1328" i="12"/>
  <c r="E1327" i="12"/>
  <c r="E1326" i="12"/>
  <c r="E1325" i="12"/>
  <c r="E1324" i="12"/>
  <c r="E1323" i="12"/>
  <c r="E1322" i="12"/>
  <c r="E1321" i="12"/>
  <c r="E1320" i="12"/>
  <c r="E1319" i="12"/>
  <c r="E1318" i="12"/>
  <c r="E1317" i="12"/>
  <c r="E1316" i="12"/>
  <c r="E1315" i="12"/>
  <c r="E1314" i="12"/>
  <c r="E1313" i="12"/>
  <c r="E1312" i="12"/>
  <c r="E1311" i="12"/>
  <c r="E1310" i="12"/>
  <c r="E1309" i="12"/>
  <c r="E1308" i="12"/>
  <c r="E1307" i="12"/>
  <c r="E1306" i="12"/>
  <c r="E1305" i="12"/>
  <c r="E1304" i="12"/>
  <c r="E1303" i="12"/>
  <c r="E1302" i="12"/>
  <c r="E1301" i="12"/>
  <c r="E1300" i="12"/>
  <c r="E1299" i="12"/>
  <c r="E1298" i="12"/>
  <c r="E1297" i="12"/>
  <c r="E1296" i="12"/>
  <c r="E1295" i="12"/>
  <c r="E1294" i="12"/>
  <c r="E1293" i="12"/>
  <c r="E1292" i="12"/>
  <c r="E1291" i="12"/>
  <c r="E1290" i="12"/>
  <c r="E1289" i="12"/>
  <c r="E1287" i="12"/>
  <c r="E1286" i="12"/>
  <c r="E1285" i="12"/>
  <c r="E1284" i="12"/>
  <c r="E1283" i="12"/>
  <c r="E1282" i="12"/>
  <c r="E1281" i="12"/>
  <c r="E1280" i="12"/>
  <c r="E1278" i="12"/>
  <c r="E1277" i="12"/>
  <c r="E1275" i="12"/>
  <c r="E1274" i="12"/>
  <c r="E1273" i="12"/>
  <c r="E1272" i="12"/>
  <c r="E1271" i="12"/>
  <c r="E1270" i="12"/>
  <c r="E1269" i="12"/>
  <c r="E1268" i="12"/>
  <c r="E1267" i="12"/>
  <c r="E1266" i="12"/>
  <c r="E1265" i="12"/>
  <c r="E1263" i="12"/>
  <c r="E1262" i="12"/>
  <c r="E1261" i="12"/>
  <c r="E1259" i="12"/>
  <c r="E1258" i="12"/>
  <c r="E1257" i="12"/>
  <c r="E1255" i="12"/>
  <c r="E1254" i="12"/>
  <c r="E1253" i="12"/>
  <c r="E1252" i="12"/>
  <c r="E1251" i="12"/>
  <c r="E1250" i="12"/>
  <c r="E1249" i="12"/>
  <c r="E1248" i="12"/>
  <c r="E1247" i="12"/>
  <c r="E1246" i="12"/>
  <c r="E1245" i="12"/>
  <c r="E1244" i="12"/>
  <c r="E1243" i="12"/>
  <c r="E1242" i="12"/>
  <c r="E1241" i="12"/>
  <c r="E1240" i="12"/>
  <c r="E1239" i="12"/>
  <c r="E1238" i="12"/>
  <c r="E1237" i="12"/>
  <c r="E1236" i="12"/>
  <c r="E1235" i="12"/>
  <c r="E1234" i="12"/>
  <c r="E1233" i="12"/>
  <c r="E1232" i="12"/>
  <c r="E1231" i="12"/>
  <c r="E1230" i="12"/>
  <c r="E1229" i="12"/>
  <c r="E1228" i="12"/>
  <c r="E1227" i="12"/>
  <c r="E1226" i="12"/>
  <c r="E1225" i="12"/>
  <c r="E1224" i="12"/>
  <c r="E1223" i="12"/>
  <c r="E1222" i="12"/>
  <c r="E1221" i="12"/>
  <c r="E1220" i="12"/>
  <c r="E1219" i="12"/>
  <c r="E1218" i="12"/>
  <c r="E1217" i="12"/>
  <c r="E1216" i="12"/>
  <c r="E1215" i="12"/>
  <c r="E1214" i="12"/>
  <c r="E1213" i="12"/>
  <c r="E1212" i="12"/>
  <c r="E1211" i="12"/>
  <c r="E1210" i="12"/>
  <c r="E1209" i="12"/>
  <c r="E1208" i="12"/>
  <c r="E1207" i="12"/>
  <c r="E1206" i="12"/>
  <c r="E1205" i="12"/>
  <c r="E1204" i="12"/>
  <c r="E1203" i="12"/>
  <c r="E1202" i="12"/>
  <c r="E1201" i="12"/>
  <c r="E1200" i="12"/>
  <c r="E1199" i="12"/>
  <c r="E1198" i="12"/>
  <c r="E1197" i="12"/>
  <c r="E1196" i="12"/>
  <c r="E1195" i="12"/>
  <c r="E1194" i="12"/>
  <c r="E1193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40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7" i="12"/>
  <c r="E1126" i="12"/>
  <c r="E1125" i="12"/>
  <c r="E1124" i="12"/>
  <c r="E1123" i="12"/>
  <c r="E1122" i="12"/>
  <c r="E1121" i="12"/>
  <c r="E1120" i="12"/>
  <c r="E1119" i="12"/>
  <c r="E1118" i="12"/>
  <c r="E1117" i="12"/>
  <c r="E1116" i="12"/>
  <c r="E1115" i="12"/>
  <c r="E1114" i="12"/>
  <c r="E1113" i="12"/>
  <c r="E1111" i="12"/>
  <c r="E1110" i="12"/>
  <c r="E1109" i="12"/>
  <c r="E1108" i="12"/>
  <c r="E1107" i="12"/>
  <c r="E1106" i="12"/>
  <c r="E1105" i="12"/>
  <c r="E1104" i="12"/>
  <c r="E1102" i="12"/>
  <c r="E1101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7" i="12"/>
  <c r="E1086" i="12"/>
  <c r="E1085" i="12"/>
  <c r="E1083" i="12"/>
  <c r="E1082" i="12"/>
  <c r="E1081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60" i="12"/>
  <c r="E1059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047" i="12"/>
  <c r="E1046" i="12"/>
  <c r="E1045" i="12"/>
  <c r="E1044" i="12"/>
  <c r="E1043" i="12"/>
  <c r="E1042" i="12"/>
  <c r="E1041" i="12"/>
  <c r="E1040" i="12"/>
  <c r="E1039" i="12"/>
  <c r="E1038" i="12"/>
  <c r="E1037" i="12"/>
  <c r="E1036" i="12"/>
  <c r="E1035" i="12"/>
  <c r="E1034" i="12"/>
  <c r="E1033" i="12"/>
  <c r="E1032" i="12"/>
  <c r="E1031" i="12"/>
  <c r="E1030" i="12"/>
  <c r="E1029" i="12"/>
  <c r="E1028" i="12"/>
  <c r="E1027" i="12"/>
  <c r="E1026" i="12"/>
  <c r="E1025" i="12"/>
  <c r="E1023" i="12"/>
  <c r="E1022" i="12"/>
  <c r="E1021" i="12"/>
  <c r="E1020" i="12"/>
  <c r="E1019" i="12"/>
  <c r="E1018" i="12"/>
  <c r="E1017" i="12"/>
  <c r="E1016" i="12"/>
  <c r="E1015" i="12"/>
  <c r="E1014" i="12"/>
  <c r="E1013" i="12"/>
  <c r="E1012" i="12"/>
  <c r="E1011" i="12"/>
  <c r="E1010" i="12"/>
  <c r="E1009" i="12"/>
  <c r="E1007" i="12"/>
  <c r="E1006" i="12"/>
  <c r="E1005" i="12"/>
  <c r="E1004" i="12"/>
  <c r="E1003" i="12"/>
  <c r="E1002" i="12"/>
  <c r="E1001" i="12"/>
  <c r="E1000" i="12"/>
  <c r="E998" i="12"/>
  <c r="E997" i="12"/>
  <c r="E995" i="12"/>
  <c r="E994" i="12"/>
  <c r="E993" i="12"/>
  <c r="E991" i="12"/>
  <c r="E990" i="12"/>
  <c r="E989" i="12"/>
  <c r="E988" i="12"/>
  <c r="E986" i="12"/>
  <c r="E985" i="12"/>
  <c r="E982" i="12"/>
  <c r="E981" i="12"/>
  <c r="E978" i="12"/>
  <c r="E977" i="12"/>
  <c r="E976" i="12"/>
  <c r="E975" i="12"/>
  <c r="E974" i="12"/>
  <c r="E973" i="12"/>
  <c r="E971" i="12"/>
  <c r="E970" i="12"/>
  <c r="E969" i="12"/>
  <c r="E968" i="12"/>
  <c r="E967" i="12"/>
  <c r="E966" i="12"/>
  <c r="E965" i="12"/>
  <c r="E964" i="12"/>
  <c r="E962" i="12"/>
  <c r="E961" i="12"/>
  <c r="E959" i="12"/>
  <c r="E958" i="12"/>
  <c r="E957" i="12"/>
  <c r="E955" i="12"/>
  <c r="E954" i="12"/>
  <c r="E953" i="12"/>
  <c r="E952" i="12"/>
  <c r="E950" i="12"/>
  <c r="E949" i="12"/>
  <c r="E946" i="12"/>
  <c r="E945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862" i="12"/>
  <c r="E861" i="12"/>
  <c r="E860" i="12"/>
  <c r="E859" i="12"/>
  <c r="E858" i="12"/>
  <c r="E857" i="12"/>
  <c r="E856" i="12"/>
  <c r="E855" i="12"/>
  <c r="E854" i="12"/>
  <c r="E853" i="12"/>
  <c r="E852" i="12"/>
  <c r="E851" i="12"/>
  <c r="E850" i="12"/>
  <c r="E849" i="12"/>
  <c r="E848" i="12"/>
  <c r="E847" i="12"/>
  <c r="E846" i="12"/>
  <c r="E845" i="12"/>
  <c r="E843" i="12"/>
  <c r="E842" i="12"/>
  <c r="E841" i="12"/>
  <c r="E840" i="12"/>
  <c r="E839" i="12"/>
  <c r="E838" i="12"/>
  <c r="E837" i="12"/>
  <c r="E836" i="12"/>
  <c r="E834" i="12"/>
  <c r="E833" i="12"/>
  <c r="E832" i="12"/>
  <c r="E831" i="12"/>
  <c r="E830" i="12"/>
  <c r="E829" i="12"/>
  <c r="E828" i="12"/>
  <c r="E827" i="12"/>
  <c r="E826" i="12"/>
  <c r="E825" i="12"/>
  <c r="E824" i="12"/>
  <c r="E823" i="12"/>
  <c r="E822" i="12"/>
  <c r="E821" i="12"/>
  <c r="E820" i="12"/>
  <c r="E819" i="12"/>
  <c r="E818" i="12"/>
  <c r="E817" i="12"/>
  <c r="E816" i="12"/>
  <c r="E815" i="12"/>
  <c r="E814" i="12"/>
  <c r="E813" i="12"/>
  <c r="E812" i="12"/>
  <c r="E811" i="12"/>
  <c r="E810" i="12"/>
  <c r="E809" i="12"/>
  <c r="E808" i="12"/>
  <c r="E807" i="12"/>
  <c r="E806" i="12"/>
  <c r="E805" i="12"/>
  <c r="E804" i="12"/>
  <c r="E803" i="12"/>
  <c r="E802" i="12"/>
  <c r="E801" i="12"/>
  <c r="E800" i="12"/>
  <c r="E799" i="12"/>
  <c r="E798" i="12"/>
  <c r="E797" i="12"/>
  <c r="E796" i="12"/>
  <c r="E795" i="12"/>
  <c r="E794" i="12"/>
  <c r="E793" i="12"/>
  <c r="E792" i="12"/>
  <c r="E791" i="12"/>
  <c r="E790" i="12"/>
  <c r="E789" i="12"/>
  <c r="E788" i="12"/>
  <c r="E787" i="12"/>
  <c r="E786" i="12"/>
  <c r="E785" i="12"/>
  <c r="E784" i="12"/>
  <c r="E783" i="12"/>
  <c r="E782" i="12"/>
  <c r="E781" i="12"/>
  <c r="E780" i="12"/>
  <c r="E779" i="12"/>
  <c r="E778" i="12"/>
  <c r="E777" i="12"/>
  <c r="E776" i="12"/>
  <c r="E775" i="12"/>
  <c r="E774" i="12"/>
  <c r="E773" i="12"/>
  <c r="E772" i="12"/>
  <c r="E771" i="12"/>
  <c r="E770" i="12"/>
  <c r="E769" i="12"/>
  <c r="E768" i="12"/>
  <c r="E767" i="12"/>
  <c r="E766" i="12"/>
  <c r="E765" i="12"/>
  <c r="E764" i="12"/>
  <c r="E763" i="12"/>
  <c r="E762" i="12"/>
  <c r="E761" i="12"/>
  <c r="E760" i="12"/>
  <c r="E759" i="12"/>
  <c r="E758" i="12"/>
  <c r="E757" i="12"/>
  <c r="E756" i="12"/>
  <c r="E755" i="12"/>
  <c r="E754" i="12"/>
  <c r="E753" i="12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5" i="12"/>
  <c r="E214" i="12"/>
  <c r="E213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1" i="12"/>
  <c r="E130" i="12"/>
  <c r="E129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49" i="12"/>
  <c r="E48" i="12"/>
  <c r="E47" i="12"/>
  <c r="E45" i="12"/>
  <c r="E44" i="12"/>
  <c r="E43" i="12"/>
  <c r="E42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A2364" i="12"/>
  <c r="A2363" i="12"/>
  <c r="A2362" i="12"/>
  <c r="A2361" i="12"/>
  <c r="A2360" i="12"/>
  <c r="A2358" i="12"/>
  <c r="A2357" i="12"/>
  <c r="A2356" i="12"/>
  <c r="A2355" i="12"/>
  <c r="A2354" i="12"/>
  <c r="A2353" i="12"/>
  <c r="A2351" i="12"/>
  <c r="A2350" i="12"/>
  <c r="A2349" i="12"/>
  <c r="A2348" i="12"/>
  <c r="A2347" i="12"/>
  <c r="A2346" i="12"/>
  <c r="A2345" i="12"/>
  <c r="A2344" i="12"/>
  <c r="A2343" i="12"/>
  <c r="A2342" i="12"/>
  <c r="A2341" i="12"/>
  <c r="A2340" i="12"/>
  <c r="A2339" i="12"/>
  <c r="A2338" i="12"/>
  <c r="A2337" i="12"/>
  <c r="A2336" i="12"/>
  <c r="A2335" i="12"/>
  <c r="A2334" i="12"/>
  <c r="A2331" i="12"/>
  <c r="A2330" i="12"/>
  <c r="A2328" i="12"/>
  <c r="A2327" i="12"/>
  <c r="A2326" i="12"/>
  <c r="A2324" i="12"/>
  <c r="A2323" i="12"/>
  <c r="A2322" i="12"/>
  <c r="A2319" i="12"/>
  <c r="A2318" i="12"/>
  <c r="A2315" i="12"/>
  <c r="A2314" i="12"/>
  <c r="A2312" i="12"/>
  <c r="A2311" i="12"/>
  <c r="A2310" i="12"/>
  <c r="A2309" i="12"/>
  <c r="A2307" i="12"/>
  <c r="A2306" i="12"/>
  <c r="A2305" i="12"/>
  <c r="A2303" i="12"/>
  <c r="A2302" i="12"/>
  <c r="A2301" i="12"/>
  <c r="A2300" i="12"/>
  <c r="A2299" i="12"/>
  <c r="A2298" i="12"/>
  <c r="A2297" i="12"/>
  <c r="A2296" i="12"/>
  <c r="A2295" i="12"/>
  <c r="A2294" i="12"/>
  <c r="A2293" i="12"/>
  <c r="A2292" i="12"/>
  <c r="A2291" i="12"/>
  <c r="A2290" i="12"/>
  <c r="A2289" i="12"/>
  <c r="A2288" i="12"/>
  <c r="A2287" i="12"/>
  <c r="A2286" i="12"/>
  <c r="A2285" i="12"/>
  <c r="A2284" i="12"/>
  <c r="A2283" i="12"/>
  <c r="A2282" i="12"/>
  <c r="A2281" i="12"/>
  <c r="A2280" i="12"/>
  <c r="A2279" i="12"/>
  <c r="A2278" i="12"/>
  <c r="A2277" i="12"/>
  <c r="A2276" i="12"/>
  <c r="A2275" i="12"/>
  <c r="A2274" i="12"/>
  <c r="A2273" i="12"/>
  <c r="A2272" i="12"/>
  <c r="A2271" i="12"/>
  <c r="A2270" i="12"/>
  <c r="A2269" i="12"/>
  <c r="A2268" i="12"/>
  <c r="A2267" i="12"/>
  <c r="A2266" i="12"/>
  <c r="A2265" i="12"/>
  <c r="A2264" i="12"/>
  <c r="A2263" i="12"/>
  <c r="A2262" i="12"/>
  <c r="A2261" i="12"/>
  <c r="A2260" i="12"/>
  <c r="A2259" i="12"/>
  <c r="A2258" i="12"/>
  <c r="A2257" i="12"/>
  <c r="A2256" i="12"/>
  <c r="A2255" i="12"/>
  <c r="A2254" i="12"/>
  <c r="A2253" i="12"/>
  <c r="A2252" i="12"/>
  <c r="A2251" i="12"/>
  <c r="A2250" i="12"/>
  <c r="A2249" i="12"/>
  <c r="A2248" i="12"/>
  <c r="A2247" i="12"/>
  <c r="A2246" i="12"/>
  <c r="A2245" i="12"/>
  <c r="A2244" i="12"/>
  <c r="A2243" i="12"/>
  <c r="A2242" i="12"/>
  <c r="A2241" i="12"/>
  <c r="A2240" i="12"/>
  <c r="A2239" i="12"/>
  <c r="A2238" i="12"/>
  <c r="A2237" i="12"/>
  <c r="A2236" i="12"/>
  <c r="A2235" i="12"/>
  <c r="A2234" i="12"/>
  <c r="A2233" i="12"/>
  <c r="A2232" i="12"/>
  <c r="A2231" i="12"/>
  <c r="A2230" i="12"/>
  <c r="A2229" i="12"/>
  <c r="A2228" i="12"/>
  <c r="A2227" i="12"/>
  <c r="A2226" i="12"/>
  <c r="A2225" i="12"/>
  <c r="A2224" i="12"/>
  <c r="A2223" i="12"/>
  <c r="A2222" i="12"/>
  <c r="A2221" i="12"/>
  <c r="A2220" i="12"/>
  <c r="A2219" i="12"/>
  <c r="A2218" i="12"/>
  <c r="A2217" i="12"/>
  <c r="A2216" i="12"/>
  <c r="A2215" i="12"/>
  <c r="A2214" i="12"/>
  <c r="A2213" i="12"/>
  <c r="A2212" i="12"/>
  <c r="A2211" i="12"/>
  <c r="A2210" i="12"/>
  <c r="A2209" i="12"/>
  <c r="A2208" i="12"/>
  <c r="A2207" i="12"/>
  <c r="A2206" i="12"/>
  <c r="A2205" i="12"/>
  <c r="A2204" i="12"/>
  <c r="A2203" i="12"/>
  <c r="A2202" i="12"/>
  <c r="A2201" i="12"/>
  <c r="A2200" i="12"/>
  <c r="A2199" i="12"/>
  <c r="A2198" i="12"/>
  <c r="A2197" i="12"/>
  <c r="A2196" i="12"/>
  <c r="A2195" i="12"/>
  <c r="A2194" i="12"/>
  <c r="A2193" i="12"/>
  <c r="A2192" i="12"/>
  <c r="A2191" i="12"/>
  <c r="A2190" i="12"/>
  <c r="A2189" i="12"/>
  <c r="A2188" i="12"/>
  <c r="A2187" i="12"/>
  <c r="A2186" i="12"/>
  <c r="A2185" i="12"/>
  <c r="A2184" i="12"/>
  <c r="A2183" i="12"/>
  <c r="A2182" i="12"/>
  <c r="A2181" i="12"/>
  <c r="A2180" i="12"/>
  <c r="A2179" i="12"/>
  <c r="A2178" i="12"/>
  <c r="A2177" i="12"/>
  <c r="A2176" i="12"/>
  <c r="A2175" i="12"/>
  <c r="A2174" i="12"/>
  <c r="A2173" i="12"/>
  <c r="A2172" i="12"/>
  <c r="A2171" i="12"/>
  <c r="A2170" i="12"/>
  <c r="A2169" i="12"/>
  <c r="A2168" i="12"/>
  <c r="A2167" i="12"/>
  <c r="A2166" i="12"/>
  <c r="A2165" i="12"/>
  <c r="A2164" i="12"/>
  <c r="A2163" i="12"/>
  <c r="A2162" i="12"/>
  <c r="A2161" i="12"/>
  <c r="A2160" i="12"/>
  <c r="A2159" i="12"/>
  <c r="A2158" i="12"/>
  <c r="A2157" i="12"/>
  <c r="A2156" i="12"/>
  <c r="A2155" i="12"/>
  <c r="A2154" i="12"/>
  <c r="A2153" i="12"/>
  <c r="A2152" i="12"/>
  <c r="A2151" i="12"/>
  <c r="A2150" i="12"/>
  <c r="A2149" i="12"/>
  <c r="A2148" i="12"/>
  <c r="A2147" i="12"/>
  <c r="A2146" i="12"/>
  <c r="A2145" i="12"/>
  <c r="A2144" i="12"/>
  <c r="A2143" i="12"/>
  <c r="A2142" i="12"/>
  <c r="A2141" i="12"/>
  <c r="A2140" i="12"/>
  <c r="A2139" i="12"/>
  <c r="A2138" i="12"/>
  <c r="A2137" i="12"/>
  <c r="A2136" i="12"/>
  <c r="A2135" i="12"/>
  <c r="A2134" i="12"/>
  <c r="A2133" i="12"/>
  <c r="A2132" i="12"/>
  <c r="A2131" i="12"/>
  <c r="A2130" i="12"/>
  <c r="A2129" i="12"/>
  <c r="A2128" i="12"/>
  <c r="A2127" i="12"/>
  <c r="A2126" i="12"/>
  <c r="A2125" i="12"/>
  <c r="A2124" i="12"/>
  <c r="A2123" i="12"/>
  <c r="A2122" i="12"/>
  <c r="A2121" i="12"/>
  <c r="A2120" i="12"/>
  <c r="A2119" i="12"/>
  <c r="A2118" i="12"/>
  <c r="A2117" i="12"/>
  <c r="A2116" i="12"/>
  <c r="A2115" i="12"/>
  <c r="A2114" i="12"/>
  <c r="A2113" i="12"/>
  <c r="A2112" i="12"/>
  <c r="A2111" i="12"/>
  <c r="A2110" i="12"/>
  <c r="A2109" i="12"/>
  <c r="A2108" i="12"/>
  <c r="A2107" i="12"/>
  <c r="A2106" i="12"/>
  <c r="A2105" i="12"/>
  <c r="A2104" i="12"/>
  <c r="A2103" i="12"/>
  <c r="A2102" i="12"/>
  <c r="A2101" i="12"/>
  <c r="A2100" i="12"/>
  <c r="A2099" i="12"/>
  <c r="A2098" i="12"/>
  <c r="A2097" i="12"/>
  <c r="A2096" i="12"/>
  <c r="A2095" i="12"/>
  <c r="A2094" i="12"/>
  <c r="A2093" i="12"/>
  <c r="A2092" i="12"/>
  <c r="A2091" i="12"/>
  <c r="A2090" i="12"/>
  <c r="A2089" i="12"/>
  <c r="A2088" i="12"/>
  <c r="A2087" i="12"/>
  <c r="A2086" i="12"/>
  <c r="A2085" i="12"/>
  <c r="A2084" i="12"/>
  <c r="A2083" i="12"/>
  <c r="A2082" i="12"/>
  <c r="A2081" i="12"/>
  <c r="A2080" i="12"/>
  <c r="A2079" i="12"/>
  <c r="A2078" i="12"/>
  <c r="A2077" i="12"/>
  <c r="A2076" i="12"/>
  <c r="A2075" i="12"/>
  <c r="A2074" i="12"/>
  <c r="A2073" i="12"/>
  <c r="A2072" i="12"/>
  <c r="A2071" i="12"/>
  <c r="A2070" i="12"/>
  <c r="A2069" i="12"/>
  <c r="A2068" i="12"/>
  <c r="A2067" i="12"/>
  <c r="A2066" i="12"/>
  <c r="A2065" i="12"/>
  <c r="A2064" i="12"/>
  <c r="A2063" i="12"/>
  <c r="A2062" i="12"/>
  <c r="A2061" i="12"/>
  <c r="A2060" i="12"/>
  <c r="A2059" i="12"/>
  <c r="A2058" i="12"/>
  <c r="A2057" i="12"/>
  <c r="A2056" i="12"/>
  <c r="A2055" i="12"/>
  <c r="A2054" i="12"/>
  <c r="A2053" i="12"/>
  <c r="A2052" i="12"/>
  <c r="A2051" i="12"/>
  <c r="A2050" i="12"/>
  <c r="A2049" i="12"/>
  <c r="A2048" i="12"/>
  <c r="A2047" i="12"/>
  <c r="A2046" i="12"/>
  <c r="A2045" i="12"/>
  <c r="A2044" i="12"/>
  <c r="A2043" i="12"/>
  <c r="A2042" i="12"/>
  <c r="A2041" i="12"/>
  <c r="A2040" i="12"/>
  <c r="A2039" i="12"/>
  <c r="A2038" i="12"/>
  <c r="A2037" i="12"/>
  <c r="A2036" i="12"/>
  <c r="A2035" i="12"/>
  <c r="A2034" i="12"/>
  <c r="A2033" i="12"/>
  <c r="A2032" i="12"/>
  <c r="A2031" i="12"/>
  <c r="A2030" i="12"/>
  <c r="A2029" i="12"/>
  <c r="A2027" i="12"/>
  <c r="A2026" i="12"/>
  <c r="A2025" i="12"/>
  <c r="A2023" i="12"/>
  <c r="A2022" i="12"/>
  <c r="A2019" i="12"/>
  <c r="A2018" i="12"/>
  <c r="A2017" i="12"/>
  <c r="A2015" i="12"/>
  <c r="A2014" i="12"/>
  <c r="A2013" i="12"/>
  <c r="A2011" i="12"/>
  <c r="A2010" i="12"/>
  <c r="A2009" i="12"/>
  <c r="A2007" i="12"/>
  <c r="A2006" i="12"/>
  <c r="A2005" i="12"/>
  <c r="A2004" i="12"/>
  <c r="A2003" i="12"/>
  <c r="A2002" i="12"/>
  <c r="A2001" i="12"/>
  <c r="A2000" i="12"/>
  <c r="A1999" i="12"/>
  <c r="A1998" i="12"/>
  <c r="A1997" i="12"/>
  <c r="A1996" i="12"/>
  <c r="A1995" i="12"/>
  <c r="A1994" i="12"/>
  <c r="A1993" i="12"/>
  <c r="A1992" i="12"/>
  <c r="A1991" i="12"/>
  <c r="A1990" i="12"/>
  <c r="A1989" i="12"/>
  <c r="A1988" i="12"/>
  <c r="A1987" i="12"/>
  <c r="A1986" i="12"/>
  <c r="A1985" i="12"/>
  <c r="A1984" i="12"/>
  <c r="A1983" i="12"/>
  <c r="A1982" i="12"/>
  <c r="A1981" i="12"/>
  <c r="A1980" i="12"/>
  <c r="A1979" i="12"/>
  <c r="A1978" i="12"/>
  <c r="A1977" i="12"/>
  <c r="A1976" i="12"/>
  <c r="A1975" i="12"/>
  <c r="A1974" i="12"/>
  <c r="A1973" i="12"/>
  <c r="A1972" i="12"/>
  <c r="A1971" i="12"/>
  <c r="A1970" i="12"/>
  <c r="A1969" i="12"/>
  <c r="A1968" i="12"/>
  <c r="A1967" i="12"/>
  <c r="A1966" i="12"/>
  <c r="A1965" i="12"/>
  <c r="A1964" i="12"/>
  <c r="A1963" i="12"/>
  <c r="A1962" i="12"/>
  <c r="A1961" i="12"/>
  <c r="A1959" i="12"/>
  <c r="A1958" i="12"/>
  <c r="A1957" i="12"/>
  <c r="A1955" i="12"/>
  <c r="A1954" i="12"/>
  <c r="A1951" i="12"/>
  <c r="A1950" i="12"/>
  <c r="A1949" i="12"/>
  <c r="A1947" i="12"/>
  <c r="A1946" i="12"/>
  <c r="A1945" i="12"/>
  <c r="A1943" i="12"/>
  <c r="A1942" i="12"/>
  <c r="A1941" i="12"/>
  <c r="A1939" i="12"/>
  <c r="A1938" i="12"/>
  <c r="A1937" i="12"/>
  <c r="A1936" i="12"/>
  <c r="A1935" i="12"/>
  <c r="A1934" i="12"/>
  <c r="A1933" i="12"/>
  <c r="A1932" i="12"/>
  <c r="A1931" i="12"/>
  <c r="A1930" i="12"/>
  <c r="A1929" i="12"/>
  <c r="A1928" i="12"/>
  <c r="A1927" i="12"/>
  <c r="A1926" i="12"/>
  <c r="A1925" i="12"/>
  <c r="A1924" i="12"/>
  <c r="A1923" i="12"/>
  <c r="A1922" i="12"/>
  <c r="A1921" i="12"/>
  <c r="A1920" i="12"/>
  <c r="A1919" i="12"/>
  <c r="A1918" i="12"/>
  <c r="A1917" i="12"/>
  <c r="A1916" i="12"/>
  <c r="A1915" i="12"/>
  <c r="A1914" i="12"/>
  <c r="A1913" i="12"/>
  <c r="A1912" i="12"/>
  <c r="A1911" i="12"/>
  <c r="A1910" i="12"/>
  <c r="A1909" i="12"/>
  <c r="A1908" i="12"/>
  <c r="A1907" i="12"/>
  <c r="A1906" i="12"/>
  <c r="A1905" i="12"/>
  <c r="A1904" i="12"/>
  <c r="A1903" i="12"/>
  <c r="A1902" i="12"/>
  <c r="A1901" i="12"/>
  <c r="A1900" i="12"/>
  <c r="A1899" i="12"/>
  <c r="A1898" i="12"/>
  <c r="A1897" i="12"/>
  <c r="A1896" i="12"/>
  <c r="A1895" i="12"/>
  <c r="A1894" i="12"/>
  <c r="A1893" i="12"/>
  <c r="A1892" i="12"/>
  <c r="A1891" i="12"/>
  <c r="A1890" i="12"/>
  <c r="A1889" i="12"/>
  <c r="A1888" i="12"/>
  <c r="A1887" i="12"/>
  <c r="A1886" i="12"/>
  <c r="A1885" i="12"/>
  <c r="A1884" i="12"/>
  <c r="A1883" i="12"/>
  <c r="A1882" i="12"/>
  <c r="A1881" i="12"/>
  <c r="A1880" i="12"/>
  <c r="A1879" i="12"/>
  <c r="A1878" i="12"/>
  <c r="A1877" i="12"/>
  <c r="A1876" i="12"/>
  <c r="A1875" i="12"/>
  <c r="A1874" i="12"/>
  <c r="A1873" i="12"/>
  <c r="A1872" i="12"/>
  <c r="A1871" i="12"/>
  <c r="A1870" i="12"/>
  <c r="A1869" i="12"/>
  <c r="A1868" i="12"/>
  <c r="A1867" i="12"/>
  <c r="A1866" i="12"/>
  <c r="A1865" i="12"/>
  <c r="A1864" i="12"/>
  <c r="A1863" i="12"/>
  <c r="A1862" i="12"/>
  <c r="A1861" i="12"/>
  <c r="A1860" i="12"/>
  <c r="A1859" i="12"/>
  <c r="A1858" i="12"/>
  <c r="A1857" i="12"/>
  <c r="A1856" i="12"/>
  <c r="A1855" i="12"/>
  <c r="A1854" i="12"/>
  <c r="A1853" i="12"/>
  <c r="A1852" i="12"/>
  <c r="A1851" i="12"/>
  <c r="A1850" i="12"/>
  <c r="A1849" i="12"/>
  <c r="A1848" i="12"/>
  <c r="A1847" i="12"/>
  <c r="A1846" i="12"/>
  <c r="A1845" i="12"/>
  <c r="A1844" i="12"/>
  <c r="A1843" i="12"/>
  <c r="A1842" i="12"/>
  <c r="A1841" i="12"/>
  <c r="A1840" i="12"/>
  <c r="A1839" i="12"/>
  <c r="A1838" i="12"/>
  <c r="A1837" i="12"/>
  <c r="A1836" i="12"/>
  <c r="A1835" i="12"/>
  <c r="A1834" i="12"/>
  <c r="A1833" i="12"/>
  <c r="A1832" i="12"/>
  <c r="A1831" i="12"/>
  <c r="A1830" i="12"/>
  <c r="A1829" i="12"/>
  <c r="A1828" i="12"/>
  <c r="A1827" i="12"/>
  <c r="A1826" i="12"/>
  <c r="A1825" i="12"/>
  <c r="A1824" i="12"/>
  <c r="A1823" i="12"/>
  <c r="A1822" i="12"/>
  <c r="A1821" i="12"/>
  <c r="A1819" i="12"/>
  <c r="A1818" i="12"/>
  <c r="A1817" i="12"/>
  <c r="A1816" i="12"/>
  <c r="A1815" i="12"/>
  <c r="A1814" i="12"/>
  <c r="A1813" i="12"/>
  <c r="A1812" i="12"/>
  <c r="A1811" i="12"/>
  <c r="A1810" i="12"/>
  <c r="A1809" i="12"/>
  <c r="A1808" i="12"/>
  <c r="A1807" i="12"/>
  <c r="A1806" i="12"/>
  <c r="A1805" i="12"/>
  <c r="A1804" i="12"/>
  <c r="A1803" i="12"/>
  <c r="A1802" i="12"/>
  <c r="A1801" i="12"/>
  <c r="A1800" i="12"/>
  <c r="A1799" i="12"/>
  <c r="A1798" i="12"/>
  <c r="A1797" i="12"/>
  <c r="A1796" i="12"/>
  <c r="A1795" i="12"/>
  <c r="A1794" i="12"/>
  <c r="A1793" i="12"/>
  <c r="A1792" i="12"/>
  <c r="A1791" i="12"/>
  <c r="A1790" i="12"/>
  <c r="A1789" i="12"/>
  <c r="A1788" i="12"/>
  <c r="A1787" i="12"/>
  <c r="A1786" i="12"/>
  <c r="A1785" i="12"/>
  <c r="A1784" i="12"/>
  <c r="A1783" i="12"/>
  <c r="A1782" i="12"/>
  <c r="A1781" i="12"/>
  <c r="A1780" i="12"/>
  <c r="A1779" i="12"/>
  <c r="A1778" i="12"/>
  <c r="A1777" i="12"/>
  <c r="A1776" i="12"/>
  <c r="A1775" i="12"/>
  <c r="A1774" i="12"/>
  <c r="A1773" i="12"/>
  <c r="A1772" i="12"/>
  <c r="A1771" i="12"/>
  <c r="A1770" i="12"/>
  <c r="A1769" i="12"/>
  <c r="A1768" i="12"/>
  <c r="A1767" i="12"/>
  <c r="A1766" i="12"/>
  <c r="A1765" i="12"/>
  <c r="A1764" i="12"/>
  <c r="A1763" i="12"/>
  <c r="A1762" i="12"/>
  <c r="A1761" i="12"/>
  <c r="A1760" i="12"/>
  <c r="A1759" i="12"/>
  <c r="A1758" i="12"/>
  <c r="A1757" i="12"/>
  <c r="A1756" i="12"/>
  <c r="A1755" i="12"/>
  <c r="A1754" i="12"/>
  <c r="A1753" i="12"/>
  <c r="A1752" i="12"/>
  <c r="A1751" i="12"/>
  <c r="A1750" i="12"/>
  <c r="A1749" i="12"/>
  <c r="A1748" i="12"/>
  <c r="A1747" i="12"/>
  <c r="A1746" i="12"/>
  <c r="A1745" i="12"/>
  <c r="A1744" i="12"/>
  <c r="A1743" i="12"/>
  <c r="A1742" i="12"/>
  <c r="A1741" i="12"/>
  <c r="A1740" i="12"/>
  <c r="A1739" i="12"/>
  <c r="A1738" i="12"/>
  <c r="A1737" i="12"/>
  <c r="A1736" i="12"/>
  <c r="A1735" i="12"/>
  <c r="A1734" i="12"/>
  <c r="A1733" i="12"/>
  <c r="A1732" i="12"/>
  <c r="A1731" i="12"/>
  <c r="A1730" i="12"/>
  <c r="A1729" i="12"/>
  <c r="A1728" i="12"/>
  <c r="A1727" i="12"/>
  <c r="A1726" i="12"/>
  <c r="A1725" i="12"/>
  <c r="A1724" i="12"/>
  <c r="A1723" i="12"/>
  <c r="A1722" i="12"/>
  <c r="A1721" i="12"/>
  <c r="A1720" i="12"/>
  <c r="A1719" i="12"/>
  <c r="A1718" i="12"/>
  <c r="A1717" i="12"/>
  <c r="A1716" i="12"/>
  <c r="A1715" i="12"/>
  <c r="A1714" i="12"/>
  <c r="A1713" i="12"/>
  <c r="A1711" i="12"/>
  <c r="A1710" i="12"/>
  <c r="A1709" i="12"/>
  <c r="A1708" i="12"/>
  <c r="A1707" i="12"/>
  <c r="A1706" i="12"/>
  <c r="A1705" i="12"/>
  <c r="A1704" i="12"/>
  <c r="A1703" i="12"/>
  <c r="A1702" i="12"/>
  <c r="A1701" i="12"/>
  <c r="A1700" i="12"/>
  <c r="A1699" i="12"/>
  <c r="A1698" i="12"/>
  <c r="A1697" i="12"/>
  <c r="A1696" i="12"/>
  <c r="A1695" i="12"/>
  <c r="A1694" i="12"/>
  <c r="A1693" i="12"/>
  <c r="A1692" i="12"/>
  <c r="A1691" i="12"/>
  <c r="A1690" i="12"/>
  <c r="A1689" i="12"/>
  <c r="A1688" i="12"/>
  <c r="A1687" i="12"/>
  <c r="A1686" i="12"/>
  <c r="A1685" i="12"/>
  <c r="A1684" i="12"/>
  <c r="A1683" i="12"/>
  <c r="A1682" i="12"/>
  <c r="A1681" i="12"/>
  <c r="A1680" i="12"/>
  <c r="A1679" i="12"/>
  <c r="A1678" i="12"/>
  <c r="A1677" i="12"/>
  <c r="A1676" i="12"/>
  <c r="A1675" i="12"/>
  <c r="A1674" i="12"/>
  <c r="A1673" i="12"/>
  <c r="A1672" i="12"/>
  <c r="A1671" i="12"/>
  <c r="A1670" i="12"/>
  <c r="A1669" i="12"/>
  <c r="A1668" i="12"/>
  <c r="A1667" i="12"/>
  <c r="A1666" i="12"/>
  <c r="A1665" i="12"/>
  <c r="A1664" i="12"/>
  <c r="A1663" i="12"/>
  <c r="A1662" i="12"/>
  <c r="A1661" i="12"/>
  <c r="A1660" i="12"/>
  <c r="A1659" i="12"/>
  <c r="A1658" i="12"/>
  <c r="A1657" i="12"/>
  <c r="A1656" i="12"/>
  <c r="A1655" i="12"/>
  <c r="A1654" i="12"/>
  <c r="A1653" i="12"/>
  <c r="A1652" i="12"/>
  <c r="A1651" i="12"/>
  <c r="A1650" i="12"/>
  <c r="A1649" i="12"/>
  <c r="A1648" i="12"/>
  <c r="A1647" i="12"/>
  <c r="A1646" i="12"/>
  <c r="A1645" i="12"/>
  <c r="A1644" i="12"/>
  <c r="A1643" i="12"/>
  <c r="A1642" i="12"/>
  <c r="A1641" i="12"/>
  <c r="A1640" i="12"/>
  <c r="A1639" i="12"/>
  <c r="A1638" i="12"/>
  <c r="A1637" i="12"/>
  <c r="A1636" i="12"/>
  <c r="A1635" i="12"/>
  <c r="A1634" i="12"/>
  <c r="A1633" i="12"/>
  <c r="A1632" i="12"/>
  <c r="A1631" i="12"/>
  <c r="A1630" i="12"/>
  <c r="A1629" i="12"/>
  <c r="A1628" i="12"/>
  <c r="A1627" i="12"/>
  <c r="A1626" i="12"/>
  <c r="A1625" i="12"/>
  <c r="A1624" i="12"/>
  <c r="A1623" i="12"/>
  <c r="A1622" i="12"/>
  <c r="A1621" i="12"/>
  <c r="A1620" i="12"/>
  <c r="A1619" i="12"/>
  <c r="A1618" i="12"/>
  <c r="A1617" i="12"/>
  <c r="A1616" i="12"/>
  <c r="A1615" i="12"/>
  <c r="A1614" i="12"/>
  <c r="A1613" i="12"/>
  <c r="A1612" i="12"/>
  <c r="A1611" i="12"/>
  <c r="A1610" i="12"/>
  <c r="A1609" i="12"/>
  <c r="A1608" i="12"/>
  <c r="A1607" i="12"/>
  <c r="A1606" i="12"/>
  <c r="A1605" i="12"/>
  <c r="A1603" i="12"/>
  <c r="A1602" i="12"/>
  <c r="A1600" i="12"/>
  <c r="A1599" i="12"/>
  <c r="A1598" i="12"/>
  <c r="A1597" i="12"/>
  <c r="A1596" i="12"/>
  <c r="A1595" i="12"/>
  <c r="A1594" i="12"/>
  <c r="A1593" i="12"/>
  <c r="A1592" i="12"/>
  <c r="A1591" i="12"/>
  <c r="A1590" i="12"/>
  <c r="A1589" i="12"/>
  <c r="A1588" i="12"/>
  <c r="A1587" i="12"/>
  <c r="A1586" i="12"/>
  <c r="A1585" i="12"/>
  <c r="A1584" i="12"/>
  <c r="A1583" i="12"/>
  <c r="A1582" i="12"/>
  <c r="A1581" i="12"/>
  <c r="A1580" i="12"/>
  <c r="A1579" i="12"/>
  <c r="A1578" i="12"/>
  <c r="A1577" i="12"/>
  <c r="A1576" i="12"/>
  <c r="A1575" i="12"/>
  <c r="A1574" i="12"/>
  <c r="A1573" i="12"/>
  <c r="A1572" i="12"/>
  <c r="A1571" i="12"/>
  <c r="A1570" i="12"/>
  <c r="A1569" i="12"/>
  <c r="A1568" i="12"/>
  <c r="A1567" i="12"/>
  <c r="A1566" i="12"/>
  <c r="A1563" i="12"/>
  <c r="A1562" i="12"/>
  <c r="A1559" i="12"/>
  <c r="A1558" i="12"/>
  <c r="A1555" i="12"/>
  <c r="A1554" i="12"/>
  <c r="A1553" i="12"/>
  <c r="A1551" i="12"/>
  <c r="A1550" i="12"/>
  <c r="A1549" i="12"/>
  <c r="A1548" i="12"/>
  <c r="A1547" i="12"/>
  <c r="A1546" i="12"/>
  <c r="A1545" i="12"/>
  <c r="A1544" i="12"/>
  <c r="A1543" i="12"/>
  <c r="A1542" i="12"/>
  <c r="A1541" i="12"/>
  <c r="A1540" i="12"/>
  <c r="A1539" i="12"/>
  <c r="A1538" i="12"/>
  <c r="A1537" i="12"/>
  <c r="A1536" i="12"/>
  <c r="A1535" i="12"/>
  <c r="A1534" i="12"/>
  <c r="A1533" i="12"/>
  <c r="A1532" i="12"/>
  <c r="A1531" i="12"/>
  <c r="A1530" i="12"/>
  <c r="A1529" i="12"/>
  <c r="A1528" i="12"/>
  <c r="A1527" i="12"/>
  <c r="A1526" i="12"/>
  <c r="A1525" i="12"/>
  <c r="A1524" i="12"/>
  <c r="A1523" i="12"/>
  <c r="A1522" i="12"/>
  <c r="A1521" i="12"/>
  <c r="A1520" i="12"/>
  <c r="A1519" i="12"/>
  <c r="A1518" i="12"/>
  <c r="A1517" i="12"/>
  <c r="A1516" i="12"/>
  <c r="A1515" i="12"/>
  <c r="A1514" i="12"/>
  <c r="A1513" i="12"/>
  <c r="A1511" i="12"/>
  <c r="A1510" i="12"/>
  <c r="A1509" i="12"/>
  <c r="A1508" i="12"/>
  <c r="A1507" i="12"/>
  <c r="A1506" i="12"/>
  <c r="A1505" i="12"/>
  <c r="A1504" i="12"/>
  <c r="A1503" i="12"/>
  <c r="A1502" i="12"/>
  <c r="A1501" i="12"/>
  <c r="A1500" i="12"/>
  <c r="A1499" i="12"/>
  <c r="A1498" i="12"/>
  <c r="A1497" i="12"/>
  <c r="A1496" i="12"/>
  <c r="A1495" i="12"/>
  <c r="A1494" i="12"/>
  <c r="A1492" i="12"/>
  <c r="A1491" i="12"/>
  <c r="A1490" i="12"/>
  <c r="A1489" i="12"/>
  <c r="A1488" i="12"/>
  <c r="A1487" i="12"/>
  <c r="A1486" i="12"/>
  <c r="A1485" i="12"/>
  <c r="A1484" i="12"/>
  <c r="A1483" i="12"/>
  <c r="A1482" i="12"/>
  <c r="A1481" i="12"/>
  <c r="A1480" i="12"/>
  <c r="A1479" i="12"/>
  <c r="A1478" i="12"/>
  <c r="A1476" i="12"/>
  <c r="A1475" i="12"/>
  <c r="A1474" i="12"/>
  <c r="A1473" i="12"/>
  <c r="A1472" i="12"/>
  <c r="A1471" i="12"/>
  <c r="A1470" i="12"/>
  <c r="A1469" i="12"/>
  <c r="A1468" i="12"/>
  <c r="A1467" i="12"/>
  <c r="A1466" i="12"/>
  <c r="A1464" i="12"/>
  <c r="A1463" i="12"/>
  <c r="A1462" i="12"/>
  <c r="A1460" i="12"/>
  <c r="A1459" i="12"/>
  <c r="A1458" i="12"/>
  <c r="A1457" i="12"/>
  <c r="A1456" i="12"/>
  <c r="A1455" i="12"/>
  <c r="A1454" i="12"/>
  <c r="A1452" i="12"/>
  <c r="A1451" i="12"/>
  <c r="A1450" i="12"/>
  <c r="A1448" i="12"/>
  <c r="A1447" i="12"/>
  <c r="A1446" i="12"/>
  <c r="A1445" i="12"/>
  <c r="A1444" i="12"/>
  <c r="A1443" i="12"/>
  <c r="A1442" i="12"/>
  <c r="A1441" i="12"/>
  <c r="A1440" i="12"/>
  <c r="A1439" i="12"/>
  <c r="A1438" i="12"/>
  <c r="A1437" i="12"/>
  <c r="A1436" i="12"/>
  <c r="A1435" i="12"/>
  <c r="A1434" i="12"/>
  <c r="A1432" i="12"/>
  <c r="A1431" i="12"/>
  <c r="A1430" i="12"/>
  <c r="A1429" i="12"/>
  <c r="A1428" i="12"/>
  <c r="A1427" i="12"/>
  <c r="A1426" i="12"/>
  <c r="A1425" i="12"/>
  <c r="A1424" i="12"/>
  <c r="A1423" i="12"/>
  <c r="A1422" i="12"/>
  <c r="A1420" i="12"/>
  <c r="A1419" i="12"/>
  <c r="A1418" i="12"/>
  <c r="A1416" i="12"/>
  <c r="A1415" i="12"/>
  <c r="A1414" i="12"/>
  <c r="A1412" i="12"/>
  <c r="A1411" i="12"/>
  <c r="A1410" i="12"/>
  <c r="A1409" i="12"/>
  <c r="A1408" i="12"/>
  <c r="A1407" i="12"/>
  <c r="A1406" i="12"/>
  <c r="A1405" i="12"/>
  <c r="A1404" i="12"/>
  <c r="A1403" i="12"/>
  <c r="A1402" i="12"/>
  <c r="A1401" i="12"/>
  <c r="A1400" i="12"/>
  <c r="A1399" i="12"/>
  <c r="A1398" i="12"/>
  <c r="A1396" i="12"/>
  <c r="A1395" i="12"/>
  <c r="A1394" i="12"/>
  <c r="A1392" i="12"/>
  <c r="A1391" i="12"/>
  <c r="A1390" i="12"/>
  <c r="A1389" i="12"/>
  <c r="A1388" i="12"/>
  <c r="A1387" i="12"/>
  <c r="A1386" i="12"/>
  <c r="A1385" i="12"/>
  <c r="A1384" i="12"/>
  <c r="A1383" i="12"/>
  <c r="A1382" i="12"/>
  <c r="A1381" i="12"/>
  <c r="A1380" i="12"/>
  <c r="A1379" i="12"/>
  <c r="A1378" i="12"/>
  <c r="A1377" i="12"/>
  <c r="A1376" i="12"/>
  <c r="A1375" i="12"/>
  <c r="A1374" i="12"/>
  <c r="A1373" i="12"/>
  <c r="A1372" i="12"/>
  <c r="A1371" i="12"/>
  <c r="A1370" i="12"/>
  <c r="A1369" i="12"/>
  <c r="A1368" i="12"/>
  <c r="A1367" i="12"/>
  <c r="A1366" i="12"/>
  <c r="A1365" i="12"/>
  <c r="A1364" i="12"/>
  <c r="A1363" i="12"/>
  <c r="A1362" i="12"/>
  <c r="A1361" i="12"/>
  <c r="A1360" i="12"/>
  <c r="A1359" i="12"/>
  <c r="A1358" i="12"/>
  <c r="A1357" i="12"/>
  <c r="A1356" i="12"/>
  <c r="A1355" i="12"/>
  <c r="A1354" i="12"/>
  <c r="A1353" i="12"/>
  <c r="A1352" i="12"/>
  <c r="A1351" i="12"/>
  <c r="A1350" i="12"/>
  <c r="A1349" i="12"/>
  <c r="A1348" i="12"/>
  <c r="A1347" i="12"/>
  <c r="A1346" i="12"/>
  <c r="A1345" i="12"/>
  <c r="A1344" i="12"/>
  <c r="A1343" i="12"/>
  <c r="A1342" i="12"/>
  <c r="A1341" i="12"/>
  <c r="A1340" i="12"/>
  <c r="A1339" i="12"/>
  <c r="A1338" i="12"/>
  <c r="A1337" i="12"/>
  <c r="A1336" i="12"/>
  <c r="A1335" i="12"/>
  <c r="A1334" i="12"/>
  <c r="A1333" i="12"/>
  <c r="A1332" i="12"/>
  <c r="A1331" i="12"/>
  <c r="A1330" i="12"/>
  <c r="A1329" i="12"/>
  <c r="A1328" i="12"/>
  <c r="A1327" i="12"/>
  <c r="A1326" i="12"/>
  <c r="A1325" i="12"/>
  <c r="A1324" i="12"/>
  <c r="A1323" i="12"/>
  <c r="A1322" i="12"/>
  <c r="A1321" i="12"/>
  <c r="A1320" i="12"/>
  <c r="A1319" i="12"/>
  <c r="A1318" i="12"/>
  <c r="A1317" i="12"/>
  <c r="A1316" i="12"/>
  <c r="A1315" i="12"/>
  <c r="A1314" i="12"/>
  <c r="A1313" i="12"/>
  <c r="A1312" i="12"/>
  <c r="A1311" i="12"/>
  <c r="A1310" i="12"/>
  <c r="A1309" i="12"/>
  <c r="A1308" i="12"/>
  <c r="A1307" i="12"/>
  <c r="A1306" i="12"/>
  <c r="A1305" i="12"/>
  <c r="A1304" i="12"/>
  <c r="A1303" i="12"/>
  <c r="A1302" i="12"/>
  <c r="A1301" i="12"/>
  <c r="A1300" i="12"/>
  <c r="A1299" i="12"/>
  <c r="A1298" i="12"/>
  <c r="A1297" i="12"/>
  <c r="A1296" i="12"/>
  <c r="A1295" i="12"/>
  <c r="A1294" i="12"/>
  <c r="A1293" i="12"/>
  <c r="A1292" i="12"/>
  <c r="A1291" i="12"/>
  <c r="A1290" i="12"/>
  <c r="A1289" i="12"/>
  <c r="A1288" i="12"/>
  <c r="A1287" i="12"/>
  <c r="A1286" i="12"/>
  <c r="A1284" i="12"/>
  <c r="A1283" i="12"/>
  <c r="A1282" i="12"/>
  <c r="A1281" i="12"/>
  <c r="A1280" i="12"/>
  <c r="A1279" i="12"/>
  <c r="A1278" i="12"/>
  <c r="A1277" i="12"/>
  <c r="A1276" i="12"/>
  <c r="A1275" i="12"/>
  <c r="A1274" i="12"/>
  <c r="A1272" i="12"/>
  <c r="A1271" i="12"/>
  <c r="A1270" i="12"/>
  <c r="A1268" i="12"/>
  <c r="A1267" i="12"/>
  <c r="A1266" i="12"/>
  <c r="A1265" i="12"/>
  <c r="A1264" i="12"/>
  <c r="A1263" i="12"/>
  <c r="A1262" i="12"/>
  <c r="A1260" i="12"/>
  <c r="A1259" i="12"/>
  <c r="A1258" i="12"/>
  <c r="A1256" i="12"/>
  <c r="A1255" i="12"/>
  <c r="A1254" i="12"/>
  <c r="A1253" i="12"/>
  <c r="A1252" i="12"/>
  <c r="A1251" i="12"/>
  <c r="A1250" i="12"/>
  <c r="A1249" i="12"/>
  <c r="A1248" i="12"/>
  <c r="A1247" i="12"/>
  <c r="A1246" i="12"/>
  <c r="A1245" i="12"/>
  <c r="A1244" i="12"/>
  <c r="A1243" i="12"/>
  <c r="A1242" i="12"/>
  <c r="A1241" i="12"/>
  <c r="A1240" i="12"/>
  <c r="A1239" i="12"/>
  <c r="A1238" i="12"/>
  <c r="A1237" i="12"/>
  <c r="A1236" i="12"/>
  <c r="A1235" i="12"/>
  <c r="A1234" i="12"/>
  <c r="A1233" i="12"/>
  <c r="A1232" i="12"/>
  <c r="A1231" i="12"/>
  <c r="A1230" i="12"/>
  <c r="A1229" i="12"/>
  <c r="A1228" i="12"/>
  <c r="A1227" i="12"/>
  <c r="A1226" i="12"/>
  <c r="A1225" i="12"/>
  <c r="A1224" i="12"/>
  <c r="A1223" i="12"/>
  <c r="A1222" i="12"/>
  <c r="A1221" i="12"/>
  <c r="A1220" i="12"/>
  <c r="A1219" i="12"/>
  <c r="A1218" i="12"/>
  <c r="A1217" i="12"/>
  <c r="A1216" i="12"/>
  <c r="A1215" i="12"/>
  <c r="A1214" i="12"/>
  <c r="A1213" i="12"/>
  <c r="A1212" i="12"/>
  <c r="A1211" i="12"/>
  <c r="A1210" i="12"/>
  <c r="A1209" i="12"/>
  <c r="A1208" i="12"/>
  <c r="A1207" i="12"/>
  <c r="A1206" i="12"/>
  <c r="A1205" i="12"/>
  <c r="A1204" i="12"/>
  <c r="A1203" i="12"/>
  <c r="A1202" i="12"/>
  <c r="A1201" i="12"/>
  <c r="A1200" i="12"/>
  <c r="A1199" i="12"/>
  <c r="A1198" i="12"/>
  <c r="A1197" i="12"/>
  <c r="A1196" i="12"/>
  <c r="A1195" i="12"/>
  <c r="A1194" i="12"/>
  <c r="A1193" i="12"/>
  <c r="A1192" i="12"/>
  <c r="A1191" i="12"/>
  <c r="A1190" i="12"/>
  <c r="A1189" i="12"/>
  <c r="A1188" i="12"/>
  <c r="A1187" i="12"/>
  <c r="A1186" i="12"/>
  <c r="A1185" i="12"/>
  <c r="A1184" i="12"/>
  <c r="A1183" i="12"/>
  <c r="A1182" i="12"/>
  <c r="A1181" i="12"/>
  <c r="A1180" i="12"/>
  <c r="A1179" i="12"/>
  <c r="A1178" i="12"/>
  <c r="A1177" i="12"/>
  <c r="A1176" i="12"/>
  <c r="A1175" i="12"/>
  <c r="A1174" i="12"/>
  <c r="A1173" i="12"/>
  <c r="A1172" i="12"/>
  <c r="A1171" i="12"/>
  <c r="A1170" i="12"/>
  <c r="A1169" i="12"/>
  <c r="A1168" i="12"/>
  <c r="A1167" i="12"/>
  <c r="A1166" i="12"/>
  <c r="A1165" i="12"/>
  <c r="A1164" i="12"/>
  <c r="A1163" i="12"/>
  <c r="A1162" i="12"/>
  <c r="A1161" i="12"/>
  <c r="A1160" i="12"/>
  <c r="A1159" i="12"/>
  <c r="A1158" i="12"/>
  <c r="A1157" i="12"/>
  <c r="A1156" i="12"/>
  <c r="A1155" i="12"/>
  <c r="A1154" i="12"/>
  <c r="A1153" i="12"/>
  <c r="A1152" i="12"/>
  <c r="A1151" i="12"/>
  <c r="A1150" i="12"/>
  <c r="A1149" i="12"/>
  <c r="A1148" i="12"/>
  <c r="A1147" i="12"/>
  <c r="A1146" i="12"/>
  <c r="A1145" i="12"/>
  <c r="A1144" i="12"/>
  <c r="A1143" i="12"/>
  <c r="A1142" i="12"/>
  <c r="A1141" i="12"/>
  <c r="A1140" i="12"/>
  <c r="A1139" i="12"/>
  <c r="A1138" i="12"/>
  <c r="A1137" i="12"/>
  <c r="A1136" i="12"/>
  <c r="A1135" i="12"/>
  <c r="A1134" i="12"/>
  <c r="A1133" i="12"/>
  <c r="A1132" i="12"/>
  <c r="A1131" i="12"/>
  <c r="A1130" i="12"/>
  <c r="A1129" i="12"/>
  <c r="A1128" i="12"/>
  <c r="A1127" i="12"/>
  <c r="A1126" i="12"/>
  <c r="A1125" i="12"/>
  <c r="A1124" i="12"/>
  <c r="A1123" i="12"/>
  <c r="A1122" i="12"/>
  <c r="A1121" i="12"/>
  <c r="A1120" i="12"/>
  <c r="A1119" i="12"/>
  <c r="A1118" i="12"/>
  <c r="A1117" i="12"/>
  <c r="A1116" i="12"/>
  <c r="A1115" i="12"/>
  <c r="A1114" i="12"/>
  <c r="A1113" i="12"/>
  <c r="A1112" i="12"/>
  <c r="A1111" i="12"/>
  <c r="A1110" i="12"/>
  <c r="A1108" i="12"/>
  <c r="A1107" i="12"/>
  <c r="A1106" i="12"/>
  <c r="A1105" i="12"/>
  <c r="A1104" i="12"/>
  <c r="A1103" i="12"/>
  <c r="A1102" i="12"/>
  <c r="A1101" i="12"/>
  <c r="A1100" i="12"/>
  <c r="A1099" i="12"/>
  <c r="A1098" i="12"/>
  <c r="A1096" i="12"/>
  <c r="A1095" i="12"/>
  <c r="A1094" i="12"/>
  <c r="A1092" i="12"/>
  <c r="A1091" i="12"/>
  <c r="A1090" i="12"/>
  <c r="A1089" i="12"/>
  <c r="A1088" i="12"/>
  <c r="A1087" i="12"/>
  <c r="A1086" i="12"/>
  <c r="A1084" i="12"/>
  <c r="A1083" i="12"/>
  <c r="A1082" i="12"/>
  <c r="A1080" i="12"/>
  <c r="A1079" i="12"/>
  <c r="A1078" i="12"/>
  <c r="A1077" i="12"/>
  <c r="A1076" i="12"/>
  <c r="A1075" i="12"/>
  <c r="A1074" i="12"/>
  <c r="A1073" i="12"/>
  <c r="A1072" i="12"/>
  <c r="A1071" i="12"/>
  <c r="A1070" i="12"/>
  <c r="A1069" i="12"/>
  <c r="A1068" i="12"/>
  <c r="A1067" i="12"/>
  <c r="A1066" i="12"/>
  <c r="A1065" i="12"/>
  <c r="A1064" i="12"/>
  <c r="A1063" i="12"/>
  <c r="A1062" i="12"/>
  <c r="A1061" i="12"/>
  <c r="A1060" i="12"/>
  <c r="A1059" i="12"/>
  <c r="A1058" i="12"/>
  <c r="A1057" i="12"/>
  <c r="A1056" i="12"/>
  <c r="A1055" i="12"/>
  <c r="A1054" i="12"/>
  <c r="A1053" i="12"/>
  <c r="A1052" i="12"/>
  <c r="A1051" i="12"/>
  <c r="A1050" i="12"/>
  <c r="A1049" i="12"/>
  <c r="A1048" i="12"/>
  <c r="A1047" i="12"/>
  <c r="A1046" i="12"/>
  <c r="A1045" i="12"/>
  <c r="A1044" i="12"/>
  <c r="A1043" i="12"/>
  <c r="A1042" i="12"/>
  <c r="A1041" i="12"/>
  <c r="A1040" i="12"/>
  <c r="A1039" i="12"/>
  <c r="A1038" i="12"/>
  <c r="A1037" i="12"/>
  <c r="A1036" i="12"/>
  <c r="A1035" i="12"/>
  <c r="A1034" i="12"/>
  <c r="A1033" i="12"/>
  <c r="A1032" i="12"/>
  <c r="A1031" i="12"/>
  <c r="A1030" i="12"/>
  <c r="A1029" i="12"/>
  <c r="A1028" i="12"/>
  <c r="A1027" i="12"/>
  <c r="A1026" i="12"/>
  <c r="A1025" i="12"/>
  <c r="A1024" i="12"/>
  <c r="A1023" i="12"/>
  <c r="A1022" i="12"/>
  <c r="A1021" i="12"/>
  <c r="A1020" i="12"/>
  <c r="A1019" i="12"/>
  <c r="A1018" i="12"/>
  <c r="A1017" i="12"/>
  <c r="A1016" i="12"/>
  <c r="A1015" i="12"/>
  <c r="A1014" i="12"/>
  <c r="A1013" i="12"/>
  <c r="A1012" i="12"/>
  <c r="A1011" i="12"/>
  <c r="A1010" i="12"/>
  <c r="A1009" i="12"/>
  <c r="A1008" i="12"/>
  <c r="A1007" i="12"/>
  <c r="A1006" i="12"/>
  <c r="A1005" i="12"/>
  <c r="A1004" i="12"/>
  <c r="A1003" i="12"/>
  <c r="A1002" i="12"/>
  <c r="A1000" i="12"/>
  <c r="A999" i="12"/>
  <c r="A998" i="12"/>
  <c r="A997" i="12"/>
  <c r="A996" i="12"/>
  <c r="A995" i="12"/>
  <c r="A994" i="12"/>
  <c r="A993" i="12"/>
  <c r="A992" i="12"/>
  <c r="A991" i="12"/>
  <c r="A990" i="12"/>
  <c r="A989" i="12"/>
  <c r="A988" i="12"/>
  <c r="A987" i="12"/>
  <c r="A986" i="12"/>
  <c r="A985" i="12"/>
  <c r="A984" i="12"/>
  <c r="A983" i="12"/>
  <c r="A982" i="12"/>
  <c r="A981" i="12"/>
  <c r="A980" i="12"/>
  <c r="A979" i="12"/>
  <c r="A978" i="12"/>
  <c r="A977" i="12"/>
  <c r="A976" i="12"/>
  <c r="A975" i="12"/>
  <c r="A974" i="12"/>
  <c r="A973" i="12"/>
  <c r="A972" i="12"/>
  <c r="A971" i="12"/>
  <c r="A970" i="12"/>
  <c r="A969" i="12"/>
  <c r="A968" i="12"/>
  <c r="A967" i="12"/>
  <c r="A966" i="12"/>
  <c r="A965" i="12"/>
  <c r="A964" i="12"/>
  <c r="A963" i="12"/>
  <c r="A962" i="12"/>
  <c r="A961" i="12"/>
  <c r="A960" i="12"/>
  <c r="A959" i="12"/>
  <c r="A958" i="12"/>
  <c r="A957" i="12"/>
  <c r="A956" i="12"/>
  <c r="A955" i="12"/>
  <c r="A954" i="12"/>
  <c r="A953" i="12"/>
  <c r="A952" i="12"/>
  <c r="A951" i="12"/>
  <c r="A950" i="12"/>
  <c r="A949" i="12"/>
  <c r="A948" i="12"/>
  <c r="A947" i="12"/>
  <c r="A946" i="12"/>
  <c r="A945" i="12"/>
  <c r="A944" i="12"/>
  <c r="A943" i="12"/>
  <c r="A942" i="12"/>
  <c r="A941" i="12"/>
  <c r="A940" i="12"/>
  <c r="A939" i="12"/>
  <c r="A938" i="12"/>
  <c r="A937" i="12"/>
  <c r="A936" i="12"/>
  <c r="A935" i="12"/>
  <c r="A934" i="12"/>
  <c r="A933" i="12"/>
  <c r="A932" i="12"/>
  <c r="A931" i="12"/>
  <c r="A930" i="12"/>
  <c r="A929" i="12"/>
  <c r="A928" i="12"/>
  <c r="A927" i="12"/>
  <c r="A926" i="12"/>
  <c r="A925" i="12"/>
  <c r="A924" i="12"/>
  <c r="A923" i="12"/>
  <c r="A922" i="12"/>
  <c r="A921" i="12"/>
  <c r="A920" i="12"/>
  <c r="A919" i="12"/>
  <c r="A918" i="12"/>
  <c r="A917" i="12"/>
  <c r="A916" i="12"/>
  <c r="A915" i="12"/>
  <c r="A914" i="12"/>
  <c r="A913" i="12"/>
  <c r="A912" i="12"/>
  <c r="A911" i="12"/>
  <c r="A910" i="12"/>
  <c r="A909" i="12"/>
  <c r="A908" i="12"/>
  <c r="A907" i="12"/>
  <c r="A906" i="12"/>
  <c r="A905" i="12"/>
  <c r="A904" i="12"/>
  <c r="A903" i="12"/>
  <c r="A902" i="12"/>
  <c r="A901" i="12"/>
  <c r="A900" i="12"/>
  <c r="A899" i="12"/>
  <c r="A898" i="12"/>
  <c r="A897" i="12"/>
  <c r="A896" i="12"/>
  <c r="A895" i="12"/>
  <c r="A894" i="12"/>
  <c r="A893" i="12"/>
  <c r="A892" i="12"/>
  <c r="A891" i="12"/>
  <c r="A890" i="12"/>
  <c r="A889" i="12"/>
  <c r="A888" i="12"/>
  <c r="A887" i="12"/>
  <c r="A886" i="12"/>
  <c r="A885" i="12"/>
  <c r="A884" i="12"/>
  <c r="A883" i="12"/>
  <c r="A882" i="12"/>
  <c r="A881" i="12"/>
  <c r="A880" i="12"/>
  <c r="A879" i="12"/>
  <c r="A878" i="12"/>
  <c r="A877" i="12"/>
  <c r="A876" i="12"/>
  <c r="A875" i="12"/>
  <c r="A874" i="12"/>
  <c r="A873" i="12"/>
  <c r="A872" i="12"/>
  <c r="A871" i="12"/>
  <c r="A870" i="12"/>
  <c r="A869" i="12"/>
  <c r="A868" i="12"/>
  <c r="A867" i="12"/>
  <c r="A866" i="12"/>
  <c r="A865" i="12"/>
  <c r="A864" i="12"/>
  <c r="A863" i="12"/>
  <c r="A862" i="12"/>
  <c r="A861" i="12"/>
  <c r="A860" i="12"/>
  <c r="A859" i="12"/>
  <c r="A858" i="12"/>
  <c r="A857" i="12"/>
  <c r="A856" i="12"/>
  <c r="A855" i="12"/>
  <c r="A854" i="12"/>
  <c r="A853" i="12"/>
  <c r="A852" i="12"/>
  <c r="A851" i="12"/>
  <c r="A850" i="12"/>
  <c r="A849" i="12"/>
  <c r="A848" i="12"/>
  <c r="A847" i="12"/>
  <c r="A846" i="12"/>
  <c r="A845" i="12"/>
  <c r="A844" i="12"/>
  <c r="A843" i="12"/>
  <c r="A842" i="12"/>
  <c r="A841" i="12"/>
  <c r="A840" i="12"/>
  <c r="A839" i="12"/>
  <c r="A838" i="12"/>
  <c r="A837" i="12"/>
  <c r="A836" i="12"/>
  <c r="A835" i="12"/>
  <c r="A834" i="12"/>
  <c r="A833" i="12"/>
  <c r="A832" i="12"/>
  <c r="A831" i="12"/>
  <c r="A830" i="12"/>
  <c r="A829" i="12"/>
  <c r="A828" i="12"/>
  <c r="A827" i="12"/>
  <c r="A826" i="12"/>
  <c r="A825" i="12"/>
  <c r="A824" i="12"/>
  <c r="A823" i="12"/>
  <c r="A822" i="12"/>
  <c r="A821" i="12"/>
  <c r="A820" i="12"/>
  <c r="A819" i="12"/>
  <c r="A818" i="12"/>
  <c r="A817" i="12"/>
  <c r="A816" i="12"/>
  <c r="A815" i="12"/>
  <c r="A814" i="12"/>
  <c r="A813" i="12"/>
  <c r="A812" i="12"/>
  <c r="A811" i="12"/>
  <c r="A810" i="12"/>
  <c r="A809" i="12"/>
  <c r="A808" i="12"/>
  <c r="A807" i="12"/>
  <c r="A806" i="12"/>
  <c r="A805" i="12"/>
  <c r="A804" i="12"/>
  <c r="A803" i="12"/>
  <c r="A802" i="12"/>
  <c r="A801" i="12"/>
  <c r="A800" i="12"/>
  <c r="A799" i="12"/>
  <c r="A798" i="12"/>
  <c r="A797" i="12"/>
  <c r="A796" i="12"/>
  <c r="A795" i="12"/>
  <c r="A794" i="12"/>
  <c r="A793" i="12"/>
  <c r="A792" i="12"/>
  <c r="A791" i="12"/>
  <c r="A790" i="12"/>
  <c r="A789" i="12"/>
  <c r="A788" i="12"/>
  <c r="A787" i="12"/>
  <c r="A786" i="12"/>
  <c r="A785" i="12"/>
  <c r="A784" i="12"/>
  <c r="A783" i="12"/>
  <c r="A782" i="12"/>
  <c r="A781" i="12"/>
  <c r="A780" i="12"/>
  <c r="A779" i="12"/>
  <c r="A778" i="12"/>
  <c r="A777" i="12"/>
  <c r="A776" i="12"/>
  <c r="A775" i="12"/>
  <c r="A774" i="12"/>
  <c r="A773" i="12"/>
  <c r="A772" i="12"/>
  <c r="A771" i="12"/>
  <c r="A770" i="12"/>
  <c r="A769" i="12"/>
  <c r="A768" i="12"/>
  <c r="A767" i="12"/>
  <c r="A766" i="12"/>
  <c r="A765" i="12"/>
  <c r="A764" i="12"/>
  <c r="A763" i="12"/>
  <c r="A762" i="12"/>
  <c r="A761" i="12"/>
  <c r="A760" i="12"/>
  <c r="A759" i="12"/>
  <c r="A758" i="12"/>
  <c r="A757" i="12"/>
  <c r="A756" i="12"/>
  <c r="A755" i="12"/>
  <c r="A754" i="12"/>
  <c r="A753" i="12"/>
  <c r="A752" i="12"/>
  <c r="A751" i="12"/>
  <c r="A750" i="12"/>
  <c r="A749" i="12"/>
  <c r="A748" i="12"/>
  <c r="A747" i="12"/>
  <c r="A746" i="12"/>
  <c r="A745" i="12"/>
  <c r="A744" i="12"/>
  <c r="A743" i="12"/>
  <c r="A742" i="12"/>
  <c r="A741" i="12"/>
  <c r="A740" i="12"/>
  <c r="A739" i="12"/>
  <c r="A738" i="12"/>
  <c r="A737" i="12"/>
  <c r="A736" i="12"/>
  <c r="A735" i="12"/>
  <c r="A734" i="12"/>
  <c r="A733" i="12"/>
  <c r="A732" i="12"/>
  <c r="A731" i="12"/>
  <c r="A730" i="12"/>
  <c r="A729" i="12"/>
  <c r="A728" i="12"/>
  <c r="A727" i="12"/>
  <c r="A726" i="12"/>
  <c r="A725" i="12"/>
  <c r="A724" i="12"/>
  <c r="A723" i="12"/>
  <c r="A722" i="12"/>
  <c r="A721" i="12"/>
  <c r="A720" i="12"/>
  <c r="A719" i="12"/>
  <c r="A718" i="12"/>
  <c r="A717" i="12"/>
  <c r="A716" i="12"/>
  <c r="A715" i="12"/>
  <c r="A714" i="12"/>
  <c r="A713" i="12"/>
  <c r="A712" i="12"/>
  <c r="A711" i="12"/>
  <c r="A710" i="12"/>
  <c r="A709" i="12"/>
  <c r="A708" i="12"/>
  <c r="A707" i="12"/>
  <c r="A706" i="12"/>
  <c r="A705" i="12"/>
  <c r="A704" i="12"/>
  <c r="A703" i="12"/>
  <c r="A702" i="12"/>
  <c r="A701" i="12"/>
  <c r="A700" i="12"/>
  <c r="A699" i="12"/>
  <c r="A698" i="12"/>
  <c r="A697" i="12"/>
  <c r="A696" i="12"/>
  <c r="A695" i="12"/>
  <c r="A694" i="12"/>
  <c r="A693" i="12"/>
  <c r="A692" i="12"/>
  <c r="A691" i="12"/>
  <c r="A690" i="12"/>
  <c r="A689" i="12"/>
  <c r="A688" i="12"/>
  <c r="A687" i="12"/>
  <c r="A686" i="12"/>
  <c r="A685" i="12"/>
  <c r="A684" i="12"/>
  <c r="A683" i="12"/>
  <c r="A682" i="12"/>
  <c r="A681" i="12"/>
  <c r="A680" i="12"/>
  <c r="A679" i="12"/>
  <c r="A678" i="12"/>
  <c r="A677" i="12"/>
  <c r="A676" i="12"/>
  <c r="A675" i="12"/>
  <c r="A674" i="12"/>
  <c r="A673" i="12"/>
  <c r="A672" i="12"/>
  <c r="A671" i="12"/>
  <c r="A670" i="12"/>
  <c r="A669" i="12"/>
  <c r="A668" i="12"/>
  <c r="A667" i="12"/>
  <c r="A666" i="12"/>
  <c r="A665" i="12"/>
  <c r="A664" i="12"/>
  <c r="A663" i="12"/>
  <c r="A662" i="12"/>
  <c r="A661" i="12"/>
  <c r="A660" i="12"/>
  <c r="A659" i="12"/>
  <c r="A658" i="12"/>
  <c r="A657" i="12"/>
  <c r="A656" i="12"/>
  <c r="A655" i="12"/>
  <c r="A654" i="12"/>
  <c r="A653" i="12"/>
  <c r="A652" i="12"/>
  <c r="A651" i="12"/>
  <c r="A650" i="12"/>
  <c r="A649" i="12"/>
  <c r="A648" i="12"/>
  <c r="A647" i="12"/>
  <c r="A646" i="12"/>
  <c r="A645" i="12"/>
  <c r="A644" i="12"/>
  <c r="A643" i="12"/>
  <c r="A642" i="12"/>
  <c r="A641" i="12"/>
  <c r="A640" i="12"/>
  <c r="A639" i="12"/>
  <c r="A638" i="12"/>
  <c r="A637" i="12"/>
  <c r="A636" i="12"/>
  <c r="A635" i="12"/>
  <c r="A634" i="12"/>
  <c r="A633" i="12"/>
  <c r="A632" i="12"/>
  <c r="A631" i="12"/>
  <c r="A630" i="12"/>
  <c r="A629" i="12"/>
  <c r="A628" i="12"/>
  <c r="A627" i="12"/>
  <c r="A626" i="12"/>
  <c r="A625" i="12"/>
  <c r="A624" i="12"/>
  <c r="A623" i="12"/>
  <c r="A622" i="12"/>
  <c r="A621" i="12"/>
  <c r="A620" i="12"/>
  <c r="A619" i="12"/>
  <c r="A618" i="12"/>
  <c r="A617" i="12"/>
  <c r="A616" i="12"/>
  <c r="A615" i="12"/>
  <c r="A614" i="12"/>
  <c r="A613" i="12"/>
  <c r="A612" i="12"/>
  <c r="A611" i="12"/>
  <c r="A610" i="12"/>
  <c r="A609" i="12"/>
  <c r="A608" i="12"/>
  <c r="A607" i="12"/>
  <c r="A606" i="12"/>
  <c r="A605" i="12"/>
  <c r="A604" i="12"/>
  <c r="A603" i="12"/>
  <c r="A602" i="12"/>
  <c r="A601" i="12"/>
  <c r="A600" i="12"/>
  <c r="A599" i="12"/>
  <c r="A598" i="12"/>
  <c r="A597" i="12"/>
  <c r="A596" i="12"/>
  <c r="A595" i="12"/>
  <c r="A594" i="12"/>
  <c r="A593" i="12"/>
  <c r="A592" i="12"/>
  <c r="A591" i="12"/>
  <c r="A590" i="12"/>
  <c r="A589" i="12"/>
  <c r="A588" i="12"/>
  <c r="A587" i="12"/>
  <c r="A586" i="12"/>
  <c r="A585" i="12"/>
  <c r="A584" i="12"/>
  <c r="A583" i="12"/>
  <c r="A582" i="12"/>
  <c r="A581" i="12"/>
  <c r="A580" i="12"/>
  <c r="A579" i="12"/>
  <c r="A578" i="12"/>
  <c r="A577" i="12"/>
  <c r="A576" i="12"/>
  <c r="A575" i="12"/>
  <c r="A574" i="12"/>
  <c r="A573" i="12"/>
  <c r="A572" i="12"/>
  <c r="A571" i="12"/>
  <c r="A570" i="12"/>
  <c r="A569" i="12"/>
  <c r="A568" i="12"/>
  <c r="A567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50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5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8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3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6" i="12"/>
  <c r="A455" i="12"/>
  <c r="A454" i="12"/>
  <c r="A453" i="12"/>
  <c r="A452" i="12"/>
  <c r="A451" i="12"/>
  <c r="A450" i="12"/>
  <c r="A449" i="12"/>
  <c r="A448" i="12"/>
  <c r="A447" i="12"/>
  <c r="A446" i="12"/>
  <c r="A445" i="12"/>
  <c r="A444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9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5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1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90" i="12"/>
  <c r="A289" i="12"/>
  <c r="A288" i="12"/>
  <c r="A287" i="12"/>
  <c r="A286" i="12"/>
  <c r="A285" i="12"/>
  <c r="A284" i="12"/>
  <c r="A283" i="12"/>
  <c r="A282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7" i="12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5" i="12"/>
  <c r="A224" i="12"/>
  <c r="A223" i="12"/>
  <c r="A222" i="12"/>
  <c r="A221" i="12"/>
  <c r="A220" i="12"/>
  <c r="A219" i="12"/>
  <c r="A218" i="12"/>
  <c r="A217" i="12"/>
  <c r="A215" i="12"/>
  <c r="A214" i="12"/>
  <c r="A213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1" i="12"/>
  <c r="A130" i="12"/>
  <c r="A129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49" i="12"/>
  <c r="A48" i="12"/>
  <c r="A47" i="12"/>
  <c r="A45" i="12"/>
  <c r="A44" i="12"/>
  <c r="A43" i="12"/>
  <c r="A42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G111" i="11" s="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G53" i="11" s="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G29" i="11" s="1"/>
  <c r="A28" i="11"/>
  <c r="A27" i="11"/>
  <c r="A26" i="11"/>
  <c r="A25" i="11"/>
  <c r="A24" i="11"/>
  <c r="A23" i="11"/>
  <c r="A22" i="11"/>
  <c r="A21" i="11"/>
  <c r="A20" i="11"/>
  <c r="A19" i="11"/>
  <c r="A18" i="11"/>
  <c r="A17" i="11"/>
  <c r="G17" i="11" s="1"/>
  <c r="A16" i="11"/>
  <c r="A15" i="11"/>
  <c r="A14" i="11"/>
  <c r="G14" i="11" s="1"/>
  <c r="A13" i="11"/>
  <c r="A12" i="11"/>
  <c r="G12" i="11"/>
  <c r="A11" i="11"/>
  <c r="G11" i="11"/>
  <c r="A10" i="11"/>
  <c r="A9" i="11"/>
  <c r="G9" i="11" s="1"/>
  <c r="A8" i="11"/>
  <c r="A7" i="11"/>
  <c r="G7" i="11" s="1"/>
  <c r="A6" i="11"/>
  <c r="A5" i="11"/>
  <c r="G5" i="11" s="1"/>
  <c r="A4" i="11"/>
  <c r="G4" i="11" s="1"/>
  <c r="A3" i="11"/>
  <c r="G3" i="11" s="1"/>
  <c r="A2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G113" i="11"/>
  <c r="G109" i="11"/>
  <c r="G101" i="11"/>
  <c r="G97" i="11"/>
  <c r="G89" i="11"/>
  <c r="G85" i="11"/>
  <c r="G81" i="11"/>
  <c r="G77" i="11"/>
  <c r="G73" i="11"/>
  <c r="G65" i="11"/>
  <c r="G45" i="11"/>
  <c r="G37" i="11"/>
  <c r="G33" i="11"/>
  <c r="G25" i="11"/>
  <c r="G86" i="11"/>
  <c r="G61" i="11"/>
  <c r="G54" i="11"/>
  <c r="G50" i="11"/>
  <c r="G49" i="11"/>
  <c r="G13" i="11"/>
  <c r="G108" i="11"/>
  <c r="G107" i="11"/>
  <c r="G103" i="11"/>
  <c r="G100" i="11"/>
  <c r="G96" i="11"/>
  <c r="G95" i="11"/>
  <c r="G88" i="11"/>
  <c r="G84" i="11"/>
  <c r="G83" i="11"/>
  <c r="G75" i="11"/>
  <c r="G72" i="11"/>
  <c r="G71" i="11"/>
  <c r="G64" i="11"/>
  <c r="G60" i="11"/>
  <c r="G59" i="11"/>
  <c r="G51" i="11"/>
  <c r="G48" i="11"/>
  <c r="G44" i="11"/>
  <c r="G40" i="11"/>
  <c r="G36" i="11"/>
  <c r="G35" i="11"/>
  <c r="G32" i="11"/>
  <c r="G31" i="11"/>
  <c r="G24" i="11"/>
  <c r="G20" i="11"/>
  <c r="G19" i="11"/>
  <c r="G8" i="11"/>
  <c r="N38" i="1"/>
  <c r="A1" i="1"/>
  <c r="G125" i="11"/>
  <c r="G121" i="11"/>
  <c r="G117" i="11"/>
  <c r="G114" i="11"/>
  <c r="G98" i="11"/>
  <c r="G94" i="11"/>
  <c r="G90" i="11"/>
  <c r="G82" i="11"/>
  <c r="G78" i="11"/>
  <c r="G66" i="11"/>
  <c r="G62" i="11"/>
  <c r="G57" i="11"/>
  <c r="G46" i="11"/>
  <c r="G34" i="11"/>
  <c r="G30" i="11"/>
  <c r="G18" i="11"/>
  <c r="G10" i="11"/>
  <c r="G2" i="11"/>
  <c r="G124" i="11"/>
  <c r="G122" i="11"/>
  <c r="G120" i="11"/>
  <c r="G116" i="11"/>
  <c r="G112" i="11"/>
  <c r="G110" i="11"/>
  <c r="G106" i="11"/>
  <c r="G104" i="11"/>
  <c r="G93" i="11"/>
  <c r="G92" i="11"/>
  <c r="G76" i="11"/>
  <c r="G74" i="11"/>
  <c r="G70" i="11"/>
  <c r="G69" i="11"/>
  <c r="G68" i="11"/>
  <c r="G52" i="11"/>
  <c r="G41" i="11"/>
  <c r="G28" i="11"/>
  <c r="G26" i="11"/>
  <c r="G21" i="11"/>
  <c r="G128" i="11"/>
  <c r="G127" i="11"/>
  <c r="G126" i="11"/>
  <c r="G123" i="11"/>
  <c r="G119" i="11"/>
  <c r="G118" i="11"/>
  <c r="G115" i="11"/>
  <c r="G102" i="11"/>
  <c r="G99" i="11"/>
  <c r="G91" i="11"/>
  <c r="G87" i="11"/>
  <c r="G80" i="11"/>
  <c r="G79" i="11"/>
  <c r="G67" i="11"/>
  <c r="G63" i="11"/>
  <c r="G58" i="11"/>
  <c r="G56" i="11"/>
  <c r="G55" i="11"/>
  <c r="G47" i="11"/>
  <c r="G43" i="11"/>
  <c r="G42" i="11"/>
  <c r="G39" i="11"/>
  <c r="G38" i="11"/>
  <c r="G27" i="11"/>
  <c r="G23" i="11"/>
  <c r="G22" i="11"/>
  <c r="G16" i="11"/>
  <c r="G15" i="11"/>
  <c r="G6" i="11"/>
  <c r="D2" i="13"/>
  <c r="C2" i="3"/>
  <c r="D2" i="4"/>
  <c r="C2" i="14"/>
  <c r="H2" i="2"/>
  <c r="B2" i="8"/>
  <c r="E2" i="10"/>
  <c r="N37" i="1"/>
  <c r="G105" i="11"/>
  <c r="E226" i="12"/>
  <c r="A128" i="12"/>
  <c r="A132" i="12"/>
  <c r="A212" i="12"/>
  <c r="A216" i="12"/>
  <c r="A2359" i="12"/>
  <c r="E128" i="12"/>
  <c r="E132" i="12"/>
  <c r="E212" i="12"/>
  <c r="E216" i="12"/>
  <c r="A41" i="12"/>
  <c r="A177" i="12"/>
  <c r="E177" i="12"/>
  <c r="A46" i="12"/>
  <c r="A50" i="12"/>
  <c r="A226" i="12"/>
  <c r="E50" i="12"/>
  <c r="A1001" i="12"/>
  <c r="A1081" i="12"/>
  <c r="A1085" i="12"/>
  <c r="A1093" i="12"/>
  <c r="A1097" i="12"/>
  <c r="A1109" i="12"/>
  <c r="A1257" i="12"/>
  <c r="A1261" i="12"/>
  <c r="A1269" i="12"/>
  <c r="A1273" i="12"/>
  <c r="A1285" i="12"/>
  <c r="A1393" i="12"/>
  <c r="A1397" i="12"/>
  <c r="A1413" i="12"/>
  <c r="A1417" i="12"/>
  <c r="A1421" i="12"/>
  <c r="A1433" i="12"/>
  <c r="A1449" i="12"/>
  <c r="A1453" i="12"/>
  <c r="A1461" i="12"/>
  <c r="A1465" i="12"/>
  <c r="A1477" i="12"/>
  <c r="A1493" i="12"/>
  <c r="A1557" i="12"/>
  <c r="A1561" i="12"/>
  <c r="A1565" i="12"/>
  <c r="A1601" i="12"/>
  <c r="A1953" i="12"/>
  <c r="A2021" i="12"/>
  <c r="A2313" i="12"/>
  <c r="A2317" i="12"/>
  <c r="A2321" i="12"/>
  <c r="A2325" i="12"/>
  <c r="A2329" i="12"/>
  <c r="A2333" i="12"/>
  <c r="E384" i="12"/>
  <c r="E844" i="12"/>
  <c r="E944" i="12"/>
  <c r="E948" i="12"/>
  <c r="E956" i="12"/>
  <c r="E960" i="12"/>
  <c r="E972" i="12"/>
  <c r="E980" i="12"/>
  <c r="E984" i="12"/>
  <c r="E992" i="12"/>
  <c r="E996" i="12"/>
  <c r="E1008" i="12"/>
  <c r="E1024" i="12"/>
  <c r="E1080" i="12"/>
  <c r="E1084" i="12"/>
  <c r="E1088" i="12"/>
  <c r="E1100" i="12"/>
  <c r="E1112" i="12"/>
  <c r="E1256" i="12"/>
  <c r="E1260" i="12"/>
  <c r="E1264" i="12"/>
  <c r="E1276" i="12"/>
  <c r="E1288" i="12"/>
  <c r="E1392" i="12"/>
  <c r="E1396" i="12"/>
  <c r="E1400" i="12"/>
  <c r="E1436" i="12"/>
  <c r="E1448" i="12"/>
  <c r="E1452" i="12"/>
  <c r="E1456" i="12"/>
  <c r="E1468" i="12"/>
  <c r="E1500" i="12"/>
  <c r="E1512" i="12"/>
  <c r="E1552" i="12"/>
  <c r="E1556" i="12"/>
  <c r="E1560" i="12"/>
  <c r="E1564" i="12"/>
  <c r="E1604" i="12"/>
  <c r="E1712" i="12"/>
  <c r="E1820" i="12"/>
  <c r="E1940" i="12"/>
  <c r="E1944" i="12"/>
  <c r="E1948" i="12"/>
  <c r="E1952" i="12"/>
  <c r="E1956" i="12"/>
  <c r="E1960" i="12"/>
  <c r="E2021" i="12"/>
  <c r="E2326" i="12"/>
  <c r="A1512" i="12"/>
  <c r="A1552" i="12"/>
  <c r="A1556" i="12"/>
  <c r="A1560" i="12"/>
  <c r="A1564" i="12"/>
  <c r="A1604" i="12"/>
  <c r="A1712" i="12"/>
  <c r="A1820" i="12"/>
  <c r="A1940" i="12"/>
  <c r="A1944" i="12"/>
  <c r="A1948" i="12"/>
  <c r="A1952" i="12"/>
  <c r="A1956" i="12"/>
  <c r="A1960" i="12"/>
  <c r="A2008" i="12"/>
  <c r="A2012" i="12"/>
  <c r="A2016" i="12"/>
  <c r="A2020" i="12"/>
  <c r="A2024" i="12"/>
  <c r="A2028" i="12"/>
  <c r="A2304" i="12"/>
  <c r="A2308" i="12"/>
  <c r="A2316" i="12"/>
  <c r="A2320" i="12"/>
  <c r="A2332" i="12"/>
  <c r="A2352" i="12"/>
  <c r="E383" i="12"/>
  <c r="E651" i="12"/>
  <c r="E835" i="12"/>
  <c r="E899" i="12"/>
  <c r="E943" i="12"/>
  <c r="E947" i="12"/>
  <c r="E951" i="12"/>
  <c r="E963" i="12"/>
  <c r="E999" i="12"/>
  <c r="E1103" i="12"/>
  <c r="E1279" i="12"/>
  <c r="E1391" i="12"/>
  <c r="E1395" i="12"/>
  <c r="E1399" i="12"/>
  <c r="E1423" i="12"/>
  <c r="E1427" i="12"/>
  <c r="E1431" i="12"/>
  <c r="E1435" i="12"/>
  <c r="E1439" i="12"/>
  <c r="E1443" i="12"/>
  <c r="E1495" i="12"/>
  <c r="E1499" i="12"/>
  <c r="E1555" i="12"/>
  <c r="E1559" i="12"/>
  <c r="E1563" i="12"/>
  <c r="E2008" i="12"/>
  <c r="E2012" i="12"/>
  <c r="E2016" i="12"/>
  <c r="E2020" i="12"/>
  <c r="E2024" i="12"/>
  <c r="E2028" i="12"/>
  <c r="E1996" i="12"/>
  <c r="M6" i="1"/>
  <c r="M7" i="1" l="1"/>
</calcChain>
</file>

<file path=xl/comments1.xml><?xml version="1.0" encoding="utf-8"?>
<comments xmlns="http://schemas.openxmlformats.org/spreadsheetml/2006/main">
  <authors>
    <author>КВИ</author>
  </authors>
  <commentList>
    <comment ref="AD58" authorId="0">
      <text>
        <r>
          <rPr>
            <b/>
            <sz val="18"/>
            <color indexed="81"/>
            <rFont val="Tahoma"/>
            <family val="2"/>
            <charset val="204"/>
          </rPr>
          <t>Андр.И.Н.
Дела по строке учитываются по категории  тяжести поступившей, соответственно изменение категории тяжести судов, предусмотренное ч.6 ст. 15 УК РФ для дел по небольшой тяжести не имеет смысла
- Не путать с изменением квалификации - переквалификацией на преступление небольшой тяжести!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КВИ</author>
  </authors>
  <commentList>
    <comment ref="A29" authorId="0">
      <text>
        <r>
          <rPr>
            <b/>
            <sz val="26"/>
            <color indexed="81"/>
            <rFont val="Tahoma"/>
            <family val="2"/>
            <charset val="204"/>
          </rPr>
          <t>admin:</t>
        </r>
        <r>
          <rPr>
            <sz val="26"/>
            <color indexed="81"/>
            <rFont val="Tahoma"/>
            <family val="2"/>
            <charset val="204"/>
          </rPr>
          <t xml:space="preserve">
по делам прекращенных судом и с органами следствия</t>
        </r>
      </text>
    </comment>
    <comment ref="B53" authorId="1">
      <text>
        <r>
          <rPr>
            <b/>
            <sz val="18"/>
            <color indexed="81"/>
            <rFont val="Tahoma"/>
            <family val="2"/>
            <charset val="204"/>
          </rPr>
          <t>Андрюшечкина И.Н.:
 2018 - п. 10.2 ч.2 ст. 20 -передача вещдоков -животных безвозмездно для содержания и разведения: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<sst xmlns="http://schemas.openxmlformats.org/spreadsheetml/2006/main" count="8342" uniqueCount="3592">
  <si>
    <t>(r,w,s,g,v) разд.4 Применение принудительных мер воспитательного воздействия по делам, прекращенным прокурором или следователем графа 2 д.б. равна графе 5</t>
  </si>
  <si>
    <t>(r,w,s,g,v) Сумма по строкам с 1-35 по всем графам должна быть равна строке "Всего"</t>
  </si>
  <si>
    <t>Число лиц по оконченным делам 
(из суммы граф 3-6)</t>
  </si>
  <si>
    <t>Применение особого порядка 
судебного разбирательства</t>
  </si>
  <si>
    <t>оправдано</t>
  </si>
  <si>
    <t>принудительные меры к невменяемым</t>
  </si>
  <si>
    <t>при согласии обвиняемого с предъявленным ему обвинением 
(гл. 40 УПК РФ)</t>
  </si>
  <si>
    <t>с вынесением приговора</t>
  </si>
  <si>
    <t>с прекращением дела</t>
  </si>
  <si>
    <t>с применением принудительных мер к невменяемым</t>
  </si>
  <si>
    <t>по реабилитирующим основаниям: отсутствие события, состава преступления, непричастность к преступлению</t>
  </si>
  <si>
    <t>по другим основаниям</t>
  </si>
  <si>
    <t>Из графы: 6 возвращено дел в связи с отказом в удовлетворении ходатайства о прекращении уголовного дела и назначении уголовно-процессуальной меры судебного штрафа</t>
  </si>
  <si>
    <t xml:space="preserve">Из графы 4: прекращено уголовных дел с назначением судебного штрафа по ходатайствам о прекращении с назначением судебного штрафа </t>
  </si>
  <si>
    <t>Из графы 17:  возвращено  по числу лиц в связи с отказом  в удовлетворении ходатайства о прекращении уголовного дела</t>
  </si>
  <si>
    <t>Мелкое хищение</t>
  </si>
  <si>
    <t>158.1</t>
  </si>
  <si>
    <t xml:space="preserve">уголовные дела с ходатайствами о прекращении уголовного дела и назначении меры уголовно-правового характера в виде судебного штрафа </t>
  </si>
  <si>
    <t>280, 280.1,
282-282.3</t>
  </si>
  <si>
    <t xml:space="preserve">    </t>
  </si>
  <si>
    <t>Справочные показатели</t>
  </si>
  <si>
    <t xml:space="preserve">Всего </t>
  </si>
  <si>
    <t>По  результатам обобщений внесено представлений и информаций в другие органы</t>
  </si>
  <si>
    <t>Результат рассмотрения</t>
  </si>
  <si>
    <t>По числу дел</t>
  </si>
  <si>
    <t>По числу лиц</t>
  </si>
  <si>
    <t>Возобновлена подготовка к рассмотрению дела судом с участием присяжных заседателей в связи с роспуском коллегии присяжных (ч. 3 ст. 330 УПК РФ)</t>
  </si>
  <si>
    <t>Число подсудимых, отказавшихся от суда с участием присяжных заседателей (уголовные дела в отношении которых выделены в отдельное производство) в соответствии  с ч.  2 ст.  325 УПК РФ</t>
  </si>
  <si>
    <t>Виды наказания и состав осужденных</t>
  </si>
  <si>
    <t>В том числе несовершен- нолетних</t>
  </si>
  <si>
    <t>Освобождено осужденных от наказания:</t>
  </si>
  <si>
    <t xml:space="preserve">Из стр. 4 - 6, 14: применение в приговоре отсрочки исполнения наказания к обязательным, исправительным работам, ограничению свободы, аресту (по основаниям ст. 398 УПК РФ) </t>
  </si>
  <si>
    <t xml:space="preserve">Из стр. 9: применение в приговоре отсрочки исполнения наказания к штрафу - как основного вида наказания (по основаниям ст. 398 УПК РФ) </t>
  </si>
  <si>
    <t>Сумма назначенного судом судебного штрафа (в руб.) по прекращенным уголовным делам  (ст. 76.2, 104.4 УК РФ, 25.1 УПК РФ)</t>
  </si>
  <si>
    <t>приостановленные дела</t>
  </si>
  <si>
    <t>Изменена квалификация действий подсудимых</t>
  </si>
  <si>
    <t xml:space="preserve">Применен залог (заменена других мер пресечения) в период нахождения дела в судебном производстве </t>
  </si>
  <si>
    <t xml:space="preserve">Применен домашний арест (заменена других мер пресечения) в период нахождения дела в судебном производстве </t>
  </si>
  <si>
    <t>при решении вопроса о продлении срока содержания под стражей</t>
  </si>
  <si>
    <t>Вынесено постановление о продлении меры пресечения в виде заключения под стражу судьей по делам, находящимся в производстве суда (ч. 3 ст. 255 УПК РФ)</t>
  </si>
  <si>
    <t>Из строки 42 раздела 2: по представлениям прокуроров</t>
  </si>
  <si>
    <t xml:space="preserve">поступило повторно дело в суд (мировому судье) с ходатайством о прекращении  уголовного дела после отказа в удовлетворении ходатайства о прекращении уголовного дела с назначением судебного штрафа  </t>
  </si>
  <si>
    <t xml:space="preserve">поступило повторно дело в суд (мировому судье) с обвинением, после отказа в удовлетворении ходатайства о прекращении уголовного дела с назначением судебного штрафа   </t>
  </si>
  <si>
    <t xml:space="preserve">поступило повторно дело в суд (мировому судье), после отмены прекращения уголовного дела с назначением судебного штрафа   </t>
  </si>
  <si>
    <t>в связи с правовой позицией</t>
  </si>
  <si>
    <t>Европейского Суда по правам человека</t>
  </si>
  <si>
    <t>Конституционного Суда Российской Федерации</t>
  </si>
  <si>
    <t>в связи с постановлением</t>
  </si>
  <si>
    <t>Президиума Верховного Суда Российской Федерации</t>
  </si>
  <si>
    <t>Пленума Верховного Суда Российской Федерации</t>
  </si>
  <si>
    <t>Вынесено постановление о рассмотрении дела в закрытом судебном заседании (п. 5 ч. 2 ст. 231 УПК РФ)</t>
  </si>
  <si>
    <t>Из строки 33 раздела 2: прекращены дела  в отношении лиц в связи с назначением мер уголовного-правового характера в виде судебного штрафа</t>
  </si>
  <si>
    <t>Вынесено частных определений</t>
  </si>
  <si>
    <t xml:space="preserve">Ходатайства, рассмотренные в  ходе досудебного производства 
( ч. 2 ст. 29 УПК РФ) </t>
  </si>
  <si>
    <t xml:space="preserve">Ходатайства о производстве следственных действий 
(ч. 2 ст. 164 УПК РФ): </t>
  </si>
  <si>
    <t>о производстве осмотра жилища при отсутствии согласия проживающих в нем лиц 
(п. 4 ч. 2 ст. 29 УПК РФ)</t>
  </si>
  <si>
    <t xml:space="preserve">о производстве обыска и (или) выемки в жилище (п. 5 ч. 2 ст. 29 УПК РФ) </t>
  </si>
  <si>
    <t>производстве выемки заложенной или сданной на хранение в ломбард вещи
(п. 5.1 ч. 2 ст. 29 УПК РФ)</t>
  </si>
  <si>
    <t>о получении информации о соединениях между абонентами и (или) абонентскими устройствами (п. 12  ч. 2 ст. 29 УПК РФ)</t>
  </si>
  <si>
    <t>о возмещении имущественного вреда (п. 3.1 ч. 2 ст. 29 УПК РФ)</t>
  </si>
  <si>
    <t>о реализации, об утилизации или уничтожении вещественных доказательств (п. 10.1 ч. 2 ст. 29 УПК РФ)</t>
  </si>
  <si>
    <t>О заключении под стражу осужденного к лишению свободы, уклоняющегося от прибытия в колонию-поселение для отбывания наказания 
(п. 18.1 ст. 397 УПК РФ)</t>
  </si>
  <si>
    <t>Материалы в порядке исполнения приговора</t>
  </si>
  <si>
    <t>Коммерческий подкуп</t>
  </si>
  <si>
    <t>Террористический акт</t>
  </si>
  <si>
    <t xml:space="preserve">Содействие террористической деятельности, публичные призывы к осуществлению террористической деятельности, захват заложника </t>
  </si>
  <si>
    <t>Окружному (флотскому) военному суду</t>
  </si>
  <si>
    <t>Верховный Суд Российской Федерации</t>
  </si>
  <si>
    <t xml:space="preserve">Количество судов, по которым составлен отчет </t>
  </si>
  <si>
    <t>возбужденные по заявлениям, поступившим в суд непосредственно от граждан и переданным из других органов</t>
  </si>
  <si>
    <t>Дело поступило обратно в суд в срок свыше 1 месяца после возвращения прокурору</t>
  </si>
  <si>
    <t>Не возвращено в суд свыше 3-х месяцев</t>
  </si>
  <si>
    <t>Предмет представления, ходатайства, жалобы</t>
  </si>
  <si>
    <t>О применении акта амнистии</t>
  </si>
  <si>
    <t>Проведено обобщений судебной практики</t>
  </si>
  <si>
    <t>Об освобождении от уголовной ответственности несовершеннолетних, совершивших преступление средней и небольшой тяжести, ранее судимых, с применением мер воспитательного воздействия</t>
  </si>
  <si>
    <t>О снижении срока лишения свободы в связи с изменением верхнего предела размера наказания</t>
  </si>
  <si>
    <t>Освобождено из-под стражи в период нахождения в судебном производстве</t>
  </si>
  <si>
    <t>Удовлетворено полностью</t>
  </si>
  <si>
    <t>Удовлетворено частично</t>
  </si>
  <si>
    <t>Об освобождении от уголовной ответственности в связи с декриминализацией</t>
  </si>
  <si>
    <t>Применение меры пресечения в виде заключения под стражу в период нахождения дела в судебном производстве</t>
  </si>
  <si>
    <t>дата последнего обновления шаблона</t>
  </si>
  <si>
    <t>Заведомо ложное сообщение об акте терроризма</t>
  </si>
  <si>
    <t>Незаконное участие в предпринимательской деятельности</t>
  </si>
  <si>
    <t>о преступлениях, совершенных несовершеннолетними</t>
  </si>
  <si>
    <t>о преступлениях, совершенных военнослужащими</t>
  </si>
  <si>
    <t>с мерой пресечения в виде заключения под стражу</t>
  </si>
  <si>
    <t>рассмотренным в особом порядке</t>
  </si>
  <si>
    <t>единолично судьей</t>
  </si>
  <si>
    <t>коллегией из трех федеральных судей</t>
  </si>
  <si>
    <t>с участием присяжных заседателей</t>
  </si>
  <si>
    <t xml:space="preserve">Дела по тяжести совершенных преступлений: </t>
  </si>
  <si>
    <t xml:space="preserve">особо тяжкие </t>
  </si>
  <si>
    <t>тяжкие</t>
  </si>
  <si>
    <t>средней тяжести</t>
  </si>
  <si>
    <t>небольшой тяжести</t>
  </si>
  <si>
    <t>Основные наказания:</t>
  </si>
  <si>
    <t>нарушений закона в стадии дознания и следствия</t>
  </si>
  <si>
    <t>другого характера</t>
  </si>
  <si>
    <t>В порядке исполнения приговоров иностранных государств (п. 21 ст. 397, ст. 472 УПК РФ)</t>
  </si>
  <si>
    <t>о производстве личного обыска (п. 6 ч. 2 ст. 29 УПК РФ)</t>
  </si>
  <si>
    <t>код и номер телефона</t>
  </si>
  <si>
    <t xml:space="preserve"> - в связи с розыском</t>
  </si>
  <si>
    <t>по амнистии</t>
  </si>
  <si>
    <t xml:space="preserve">по другим основаниям, а также без назначения наказания </t>
  </si>
  <si>
    <t>в том числе организованной группой</t>
  </si>
  <si>
    <t>Жалобы на решения о выдаче (экстрадиции) (ст. 463 УПК РФ)</t>
  </si>
  <si>
    <t>Раздел 6. Рассмотрение ходатайств о приведении приговоров в соответствие с новым уголовным законом
(в порядке ст. 397 п. 13 УПК РФ)</t>
  </si>
  <si>
    <t>Остаток нерассмот-
ренных ходатайств на начало года</t>
  </si>
  <si>
    <t>Удовлетво-
рены</t>
  </si>
  <si>
    <t>Остаток нерассмот-
ренных ходатайств</t>
  </si>
  <si>
    <t>Отклонено ходатайств о рассмотрении дел судом с участием присяжных заседателей</t>
  </si>
  <si>
    <t xml:space="preserve">применены судом </t>
  </si>
  <si>
    <t>ВСЕГО</t>
  </si>
  <si>
    <t>О замене меры наказания в связи с изменением санкций</t>
  </si>
  <si>
    <t>Другие</t>
  </si>
  <si>
    <t xml:space="preserve">Почтовый адрес </t>
  </si>
  <si>
    <t xml:space="preserve">Наименование получателя 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</si>
  <si>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</si>
  <si>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</si>
  <si>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</si>
  <si>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</si>
  <si>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</si>
  <si>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</si>
  <si>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 xml:space="preserve">Поступили сообщения о мерах, принятых по частным определениям (постановлениям) </t>
  </si>
  <si>
    <t>Раздел 9. Сведения о рассмотрении судами ходатайств об избрании меры пресечения в виде заключения под стражу</t>
  </si>
  <si>
    <t>Заявления  по делам частного обвинения от граждан</t>
  </si>
  <si>
    <t>Верховному Суду Российской Федерации</t>
  </si>
  <si>
    <t>ОКПО</t>
  </si>
  <si>
    <t xml:space="preserve"> ОКАТО</t>
  </si>
  <si>
    <t>Почтовый адрес</t>
  </si>
  <si>
    <t>Код</t>
  </si>
  <si>
    <t>Наименование отчетного периода</t>
  </si>
  <si>
    <t>h</t>
  </si>
  <si>
    <t>Наименование организации, представившей отчет</t>
  </si>
  <si>
    <t>свыше 3 мес. до 1 года включительно</t>
  </si>
  <si>
    <t xml:space="preserve">Дополнительные виды наказаний: </t>
  </si>
  <si>
    <t>Cтатус</t>
  </si>
  <si>
    <t>Код формулы</t>
  </si>
  <si>
    <t>Формула</t>
  </si>
  <si>
    <t>Описание формулы</t>
  </si>
  <si>
    <t>Всего рассмотрено</t>
  </si>
  <si>
    <t>Производство прекращено</t>
  </si>
  <si>
    <t>Областные и равные им суды</t>
  </si>
  <si>
    <t>По  результатам обобщений  внесено представлений и информаций в судебную систему и в органы Судебного департамента</t>
  </si>
  <si>
    <t>о наложении ареста на корреспонденцию, разрешении на ее осмотр и выемку в учреждениях связи (п. 8 ч.2 ст. 29 УПК РФ)</t>
  </si>
  <si>
    <t xml:space="preserve">Поступило </t>
  </si>
  <si>
    <t>Удовлет-ворено</t>
  </si>
  <si>
    <t>Должностное лицо, 
ответственное 
за составление отчета</t>
  </si>
  <si>
    <t xml:space="preserve">     М.П.          </t>
  </si>
  <si>
    <t>№ 
стр.</t>
  </si>
  <si>
    <t>осуждено</t>
  </si>
  <si>
    <t xml:space="preserve"> Наименование показателя</t>
  </si>
  <si>
    <t>Всего осуждено 
лиц</t>
  </si>
  <si>
    <t>y</t>
  </si>
  <si>
    <t>(из гр.3) в срок свыше 15 суток с момента поступления</t>
  </si>
  <si>
    <t>(r,w,s,g,v) раздел 6 ст.6 по всем строкам должен быть меньше или равен ст.5 по всем строкам</t>
  </si>
  <si>
    <t>(r,w,s,g,v) разд.2 сумма стр.9-10 должна быть &lt;= стр.8</t>
  </si>
  <si>
    <t>(r,w,s,g,v) разд.3 По всем строкам графа 2 д.б. меньше или равна графе 1</t>
  </si>
  <si>
    <t>(r,w,s,g,v) раздел 6 ст. 5 по всем стр. должен быть меньше или равен ст. 3 по всем строкам</t>
  </si>
  <si>
    <t>(r,w,s,g,v) разд.2 неприостановленные, находящиеся в производстве с мерой пресечения в виде заключения под стражу д.б. меньше или равны находящимся в производстве свыше 1,5 мес. до 3 мес.</t>
  </si>
  <si>
    <t>Управления  Судебного департамента в субъектах Российской Федерации</t>
  </si>
  <si>
    <t>Сроки представления</t>
  </si>
  <si>
    <t>Первичные:</t>
  </si>
  <si>
    <t>Полугодовая</t>
  </si>
  <si>
    <t>Мировые судьи</t>
  </si>
  <si>
    <t>Районные суды</t>
  </si>
  <si>
    <t>Судебному департаменту при Верховном Суде Российской Федерации</t>
  </si>
  <si>
    <t>15 января и 15 июля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</si>
  <si>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</si>
  <si>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</si>
  <si>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</si>
  <si>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свыше 1,5 мес. до 3 мес. включительно</t>
  </si>
  <si>
    <t>отмена, изменение закона</t>
  </si>
  <si>
    <t>применение амнистии</t>
  </si>
  <si>
    <t>деятельное раскаяние</t>
  </si>
  <si>
    <t>примирение с потерпевшим</t>
  </si>
  <si>
    <t>отсутствие жалобы (согласия) потерпевшего</t>
  </si>
  <si>
    <t>принудительные меры воспитательного воздействия</t>
  </si>
  <si>
    <t>иные основания</t>
  </si>
  <si>
    <t>Раздел 1. Движение дел</t>
  </si>
  <si>
    <t xml:space="preserve">Категория суда </t>
  </si>
  <si>
    <t xml:space="preserve">Категория дел </t>
  </si>
  <si>
    <t>222-226.1</t>
  </si>
  <si>
    <t>263-271.1</t>
  </si>
  <si>
    <t>Иное причинение тяжкого либо средней тяжести вреда здоровью и истязания</t>
  </si>
  <si>
    <t>Изнасилование</t>
  </si>
  <si>
    <t>о производстве выемки предметов и документов, содержащих информацию о вкладах и счетах в банках и иных кредитных организациях (п. 7 ч. 2 ст. 29 УПК РФ)</t>
  </si>
  <si>
    <t>о контроле и записи телефонных и иных переговоров (п. 11 ч. 2 ст. 29 УПК РФ)</t>
  </si>
  <si>
    <t>Текущая дата печати:</t>
  </si>
  <si>
    <t>Код:</t>
  </si>
  <si>
    <t>Об освобождении от наказания несовершеннолетних, совершивших тяжкие преступления, с направлением в специальные учебно-воспитательные учреждения закрытого типа</t>
  </si>
  <si>
    <t>Виды преступлений</t>
  </si>
  <si>
    <t>А</t>
  </si>
  <si>
    <t>Б</t>
  </si>
  <si>
    <t>Убийство без смягчающих обстоятельств</t>
  </si>
  <si>
    <t>Иные посягательства на жизнь человека</t>
  </si>
  <si>
    <t>Умышленное причинение тяжкого либо средней тяжести вреда здоровью</t>
  </si>
  <si>
    <t>111, 112</t>
  </si>
  <si>
    <t xml:space="preserve">143, 215,
216-219 </t>
  </si>
  <si>
    <t>113, 114, 
117, 118</t>
  </si>
  <si>
    <t xml:space="preserve">прекращено </t>
  </si>
  <si>
    <t xml:space="preserve">всего </t>
  </si>
  <si>
    <t>в том числе в отношении</t>
  </si>
  <si>
    <t>женщин</t>
  </si>
  <si>
    <t>Всего</t>
  </si>
  <si>
    <t>Особо тяжких</t>
  </si>
  <si>
    <t>Тяжких</t>
  </si>
  <si>
    <t>Средней тяжести</t>
  </si>
  <si>
    <t>Небольшой тяжести</t>
  </si>
  <si>
    <t>Всего исков</t>
  </si>
  <si>
    <t>Подано ходатайств о рассмотрении дел судом с участием присяжных заседателей</t>
  </si>
  <si>
    <t>Преступления экстремистской направленности</t>
  </si>
  <si>
    <t>Раздел 8.  Сведения по поданным ходатайствам о рассмотрении дел с участием присяжных заседателей</t>
  </si>
  <si>
    <t>Раздел 4.  Рассмотрение представлений, ходатайств и жалоб (по числу лиц)</t>
  </si>
  <si>
    <t xml:space="preserve"> </t>
  </si>
  <si>
    <t>Рассмотрено ходатайств в отчетном периоде</t>
  </si>
  <si>
    <t>Взято под стражу судом (мировым судьей) по приговору с реальным лишением свободы</t>
  </si>
  <si>
    <t>число лиц, находящихся в розыске по постановлению суда на отчетную дату</t>
  </si>
  <si>
    <r>
      <t xml:space="preserve">Наименование отчитывающейся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</si>
  <si>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Рассмотрено федеральным судом в I инстанции</t>
  </si>
  <si>
    <t>ОТЧЕТ О  РАБОТЕ СУДОВ ОБЩЕЙ ЮРИСДИКЦИИ ПО РАССМОТРЕНИЮ УГОЛОВНЫХ ДЕЛ  
ПО ПЕРВОЙ ИНСТАНЦИИ</t>
  </si>
  <si>
    <t>A</t>
  </si>
  <si>
    <t>Подтверждение: внести реквезиты судебного решения</t>
  </si>
  <si>
    <t>1 инстанция</t>
  </si>
  <si>
    <t>поступившим с обвинительным актом (обвинительным постановлением)</t>
  </si>
  <si>
    <t>Примечание к разделу 4 :</t>
  </si>
  <si>
    <t>залог</t>
  </si>
  <si>
    <t>Свыше 1,5 мес. до 3 мес. вкл.</t>
  </si>
  <si>
    <t>Свыше 3 мес. до 1 года вкл.</t>
  </si>
  <si>
    <t>Свыше 1 года до 2 лет вкл.</t>
  </si>
  <si>
    <t>Свыше 2 лет до 3 лет вкл.</t>
  </si>
  <si>
    <t xml:space="preserve"> должность       инициалы, фамилия       подпись</t>
  </si>
  <si>
    <t>В том числе
по делам:</t>
  </si>
  <si>
    <t>Отозвано ходатайств о рассмотрении дел судом с участием присяжных заседателей</t>
  </si>
  <si>
    <t>Раздел 10. Сведения о рассмотрении судами ходатайств о продлении срока содержания под стражей</t>
  </si>
  <si>
    <t xml:space="preserve">Поступило ходатайств в отчетном периоде            </t>
  </si>
  <si>
    <t>Получение взятки</t>
  </si>
  <si>
    <t>Дача взятки</t>
  </si>
  <si>
    <t>Форма № 1</t>
  </si>
  <si>
    <t>Гарнизонные военные суды</t>
  </si>
  <si>
    <t>Окружные (флотские) военные суды</t>
  </si>
  <si>
    <t>30 января и 30 июля</t>
  </si>
  <si>
    <t>20 февраля и 20 августа</t>
  </si>
  <si>
    <t xml:space="preserve">Федеральной службе государственной статистики </t>
  </si>
  <si>
    <t>15 апреля и 15 октября</t>
  </si>
  <si>
    <t>Иные посягательства против половой неприкосновенности и половой свободы личности</t>
  </si>
  <si>
    <t>132-135</t>
  </si>
  <si>
    <t>Кража</t>
  </si>
  <si>
    <t>Грабеж</t>
  </si>
  <si>
    <t>Разбой</t>
  </si>
  <si>
    <t>Вымогательство</t>
  </si>
  <si>
    <t>Бандитизм, организация незаконных формирований, банд и преступных организаций или участие в них</t>
  </si>
  <si>
    <t>Мошенничество</t>
  </si>
  <si>
    <t>Присвоение или растрата</t>
  </si>
  <si>
    <t>Неправомерное завладение транспортным средством без цели хищения</t>
  </si>
  <si>
    <t>Преступления в сфере экономики</t>
  </si>
  <si>
    <t>Другие преступления против интересов службы в органах власти и местного самоуправления</t>
  </si>
  <si>
    <t>Преступления против лиц, осуществляющих правосудие и предварительное расследование, других представителей власти</t>
  </si>
  <si>
    <t>Хулиганство</t>
  </si>
  <si>
    <t>Нарушение правил безопасности движения и эксплуатации транспорта</t>
  </si>
  <si>
    <t>Нарушение правил охраны труда и безопасного производства работ</t>
  </si>
  <si>
    <t>Незаконные действия с оружием</t>
  </si>
  <si>
    <t>Незаконные действия с наркотическими средствами и психотропными веществами</t>
  </si>
  <si>
    <t xml:space="preserve">Дела частного обвинения: </t>
  </si>
  <si>
    <t>Экологические преступления</t>
  </si>
  <si>
    <t>246-262</t>
  </si>
  <si>
    <t>Прочие преступления</t>
  </si>
  <si>
    <t>Наименование показателя</t>
  </si>
  <si>
    <t>№ стр.</t>
  </si>
  <si>
    <t xml:space="preserve"> - в связи с тяжким заболеванием</t>
  </si>
  <si>
    <t>По уголовному делу проводилось предварительное слушание</t>
  </si>
  <si>
    <t>свыше 1 года до 2-х лет включительно</t>
  </si>
  <si>
    <t>свыше 2-х лет до 3-х лет включительно</t>
  </si>
  <si>
    <t>свыше 3-х лет</t>
  </si>
  <si>
    <t>Штат судей на конец отчетного периода</t>
  </si>
  <si>
    <t>(r,w,s,g,v) разд.2 неприостановленные, находящиеся в производстве с мерой пресечения в виде заключения под стражу д.б. меньше или равны находящимся в производстве свыше 1года до 2-х лет</t>
  </si>
  <si>
    <t xml:space="preserve">(r,w,s,g,v) разд.3 направлены могут быть в специальные воспитальные учреждения закрытого типа только несовершеннолетних, поэтому графа 1 д.б. равна графе 2 </t>
  </si>
  <si>
    <t>(r,w,s,g,v) Раздел 1 гр.9 д.б. меньше или равна гр.8 по всем срокам</t>
  </si>
  <si>
    <t>Иные в порядке исполнения приговоров и иных судебных актов в порядке уголовного судопроизводства</t>
  </si>
  <si>
    <t xml:space="preserve">Уголовные дела </t>
  </si>
  <si>
    <t xml:space="preserve">(r,w,s,g,v) разд.2 сумма стр.8+11+13+15+17+18 приостановленных дел, находящихся от 1,5 мес. и свыше 3 лет д.б.меньше или равна общему числу неоконченных дел   </t>
  </si>
  <si>
    <t>(r,w,s,g,v) Раздел 12 если гр.1 содержит значение показателя, то и гр.2 его содержит</t>
  </si>
  <si>
    <t>(r,w,s,g,v) Число дел с обвинительным актом д.б.меньше или равно общему числу дел</t>
  </si>
  <si>
    <t>(r,w,s,g,v) Раздел 1 гр.22 д.б.меньше или равна гр.3,4 по всем срокам</t>
  </si>
  <si>
    <t>(r,w,s,g,v) Число лиц, по поступившим делам д.б. больше или равно количеству поступивших дел</t>
  </si>
  <si>
    <t>(r,w,s,g,v) разд.2 изменена квалификация по лицам по прекращенным делам д.б. меньше или равна общему числу лиц, в отношении кот. дела прекращены</t>
  </si>
  <si>
    <t>(r,w,s,g,v) разд.2 взято под стражу судом д.б. меньше, чем общее число осужденных</t>
  </si>
  <si>
    <t>(r,w,s,g,v) Раздел 1 гр.19 д.б.меньше или равна гр.3,4 по всем срокам</t>
  </si>
  <si>
    <t xml:space="preserve">(r,w,s,g,v) разд.3 совершивших преступления (женщины,безработные и т.д.) д.б. меньше или равно общему числу осужденных </t>
  </si>
  <si>
    <t>(r,w,s,g,v) разд.2 кол-во приостановленных дел д.б. меньше или равны общему числу неоконченных дел</t>
  </si>
  <si>
    <t>(r,w,s,g,v) разд.3 Основные меры наказания и освобождение от наказания в отношении несовершеннолетних д.б. равно общему числу осужденных несовершеннолетних</t>
  </si>
  <si>
    <t>(r,w,s,g,v) разд.3 стр.31 д.б.меньше или равна стр. 30 по всем графам</t>
  </si>
  <si>
    <t>(r,w,s,g,v) разд.2 поступивших повторно дел не может быть больше поступивших дел в отчетном периоде</t>
  </si>
  <si>
    <t xml:space="preserve">(r,w,s,g,v) разд.2 сумма дел по строкам, оконченных свыше 1,5 месяца и далее, д.б. меньше или равна общему числу оконченных дел </t>
  </si>
  <si>
    <t>(r,w,s,g,v) разд.3 стр.35 -Отсрочка приговора к лишению свободы д.б.меньше стр.3 лишения свободы на опред.срок</t>
  </si>
  <si>
    <t xml:space="preserve">(r,w,s,g,v) разд.2 сумма стр.27-33 - другие основания прекращения дела - д.б. равна общему числу прекращенных дел по другим основаниям </t>
  </si>
  <si>
    <t>(r,w,s,g,v) разд.3 основные меры наказания и освобожденные от наказания д.б. равны общему числу осужденных (огран.св. - при наличии приговора)</t>
  </si>
  <si>
    <t>(r,w,s,g,v) раздел 6 ст.4 меньше или равен ст.3 по всем строкам</t>
  </si>
  <si>
    <t xml:space="preserve">(r,w,s,g,v) Рассмотрение дел единолично и коллегией фед.судей в сумме д.б. равно рассмотрению дел всего по всем графам </t>
  </si>
  <si>
    <t>(r,w,s,g,v) разд.4 Материалы по сост. частн. обвинен. удовлетворенные д.б. меньше или равны поступившим делам ч/о (по гр.11 поступило по лицам больше только за счет лиц, по которым были приняты заявления о преступлении (встречные от обвиняемого при рассмотрении уголовного дела, и заявление как отдельный материал не регистрировалось))</t>
  </si>
  <si>
    <t>(r,w,s,g,v) разд.2 изменена квалификация осужденных д.б. меньше или равна общему числу осужденных</t>
  </si>
  <si>
    <t>(r,w,s,g,v) Число дел с участием н/л должно быть меньше или равно общему числу дел.</t>
  </si>
  <si>
    <t xml:space="preserve">(r,w,s,g,v) разд.3 Совершивших преступления несовершеннолетних д.б.меньше или равно общему числу осужденных несовершеннолетних </t>
  </si>
  <si>
    <t>(r,w,s,g,v) раздел 12 гр.1 меньше или равна гр.2 по всем строкам</t>
  </si>
  <si>
    <t>(r,w,s,g,v) Окончено состоит из с вынесением приговора, прекращ., принуд.меры, возвращ, подсудность</t>
  </si>
  <si>
    <t>Иные материалы судебного контроля</t>
  </si>
  <si>
    <t>(r,w,s,g,v) разд.2 неприостановленные, находящиеся в производстве д.б. меньше или равны неоконченным делам с мерой пресечения в виде заключения под стражу</t>
  </si>
  <si>
    <t>(r,w,s,g,v) разд.2 по всем строкам графа 2 д.б. меньше или равна по всем строкам графе 1</t>
  </si>
  <si>
    <t xml:space="preserve">(r,w,s,g,v) разд.2 неприостановленные, находящиеся в производстве с мерой пресечения  в виде заключения под стражу д.б. меньше или равны находящимся в производстве свыше 3 мес. до 1 года     </t>
  </si>
  <si>
    <t xml:space="preserve">(r,w,s,g,v) Число подстражных дел д.б.меньше или равно общему числу дел </t>
  </si>
  <si>
    <t>(r,w,s,g,v) раздел 6 сумма ст.1 и 2=сумме ст.3 и 7 по всем строкам</t>
  </si>
  <si>
    <t>(r,w,s,g,v) Раздел 1 (показатели по особому порядку судебного разбирательства д.б. равны по итоговой строке и строке особого порядка)</t>
  </si>
  <si>
    <t>Значения элементов</t>
  </si>
  <si>
    <t>О замене наказания в виде лишения свободы принудительными работами (п. 2 ст. 53.1 УК РФ)</t>
  </si>
  <si>
    <t>Об отмене отсрочки отбывания наказания в виде лишения свободы осужденному до окончания лечения наркомании и медико-социальной реабилитации  в связи с отказом и уклонением от лечения (ч. 2, 4, 5 ст. 82.1 УК РФ, п. 17.2 ст. 397 УПК РФ)</t>
  </si>
  <si>
    <t>Об освобождении  от отбывания наказания осужденного, признанного больным наркоманией после прохождения курса лечения и медико-социальной реабилитации (ч. 3 ст. 82.1 УК РФ,  п. 17.2 ст. 397 УПК РФ)</t>
  </si>
  <si>
    <t>О переводе лица, содержащегося под стражей, в психиатрический стационар 
(ч. 1 ст. 435 УПК РФ, в порядке ст. 108 УПК РФ)</t>
  </si>
  <si>
    <t xml:space="preserve">Об отмене постановления о прекращении уголовного дела или уголовного преследования и назначенного судебного штрафа </t>
  </si>
  <si>
    <t>Категории</t>
  </si>
  <si>
    <t>из графы  2</t>
  </si>
  <si>
    <t>рассмотрено ходатайств 
по существу</t>
  </si>
  <si>
    <t>из графы 1</t>
  </si>
  <si>
    <t>удовлетворено</t>
  </si>
  <si>
    <t>отказано</t>
  </si>
  <si>
    <t>откладывались на срок 
до 72 часов</t>
  </si>
  <si>
    <t>из графы 1: рассмотрено ходатайств</t>
  </si>
  <si>
    <t xml:space="preserve">из графы 9:  удовлетворено </t>
  </si>
  <si>
    <t xml:space="preserve">из графы 1: рассмотрено ходатайств 
</t>
  </si>
  <si>
    <t>из графы 12: удовлетворено</t>
  </si>
  <si>
    <t>из графы 13: ранее не судимые 
и по другим уголовным делам 
к уголовной ответственности 
не привлекались</t>
  </si>
  <si>
    <t>домашний арест</t>
  </si>
  <si>
    <t>Из строки 1 
по категориям тяжести:</t>
  </si>
  <si>
    <t xml:space="preserve">в выходные дни </t>
  </si>
  <si>
    <t>преступления в сфере экономической деятельности (гл.  22 УК РФ)</t>
  </si>
  <si>
    <t>Рассмотрено федеральным судом (в случае рассмотрения судом областного звена по ч. 3 ст. 109 УПК РФ)</t>
  </si>
  <si>
    <t>рассмотрено ходатайств
 по существу</t>
  </si>
  <si>
    <t>из графы 10: ранее не судимые и по другим уголовным делам к уголовной отвественности не привлекались</t>
  </si>
  <si>
    <t xml:space="preserve">из графы 12: удовлетворено </t>
  </si>
  <si>
    <t xml:space="preserve">Из строки 1 рассмотрено: 
</t>
  </si>
  <si>
    <t>преступления в сфере экономической деятельности (гл.22 УК РФ)</t>
  </si>
  <si>
    <t xml:space="preserve">Примечание к разделам 9, 10: </t>
  </si>
  <si>
    <t>Сроки рассмотрения</t>
  </si>
  <si>
    <t>Из числа дел, рассмотренных по существу</t>
  </si>
  <si>
    <t>Из числа дел, не оконченных производством на конец отчетного периода</t>
  </si>
  <si>
    <t>Из числа дел, по которым судебные акты вступили в силу в отчетном периоде</t>
  </si>
  <si>
    <t>Из графы 2: рассмотренные по новым или вновь открывшимся обстоятельствам</t>
  </si>
  <si>
    <t xml:space="preserve">Свыше 3 лет </t>
  </si>
  <si>
    <t xml:space="preserve">Раздел 13. Использование видео-конференц-связи, аудио- видеопротоколирования в судебных заседаниях при рассмотрении уголовных дел и материалов по I инстанции </t>
  </si>
  <si>
    <t>Виды производств</t>
  </si>
  <si>
    <t>Число дел (материалов), 
по которым использова-лась видео-конференц-связь</t>
  </si>
  <si>
    <t xml:space="preserve">Число судебных заседаний  с использова-нием видео-конференц-связь (количество дней) </t>
  </si>
  <si>
    <t>Число дел (материалов), по которым использова-лось 
аудио-прото-колирование</t>
  </si>
  <si>
    <t>Число дел (материалов), по которым использова-лось видео-протоколиро-вание</t>
  </si>
  <si>
    <t>Ходатайства об избрании меры пресечения в виде заключения под стражу и продлении срока содержания под стражей</t>
  </si>
  <si>
    <t>Особенности рассмотрения</t>
  </si>
  <si>
    <t>Раздел 14. Результаты рассмотрения представлений подразделений служб судебных приставов о замене штрафов иными видами наказаний</t>
  </si>
  <si>
    <t>Предмет ходатайства</t>
  </si>
  <si>
    <r>
      <t>по подсудности или подведомственности</t>
    </r>
    <r>
      <rPr>
        <b/>
        <vertAlign val="superscript"/>
        <sz val="22"/>
        <rFont val="Times New Roman"/>
        <family val="1"/>
        <charset val="204"/>
      </rPr>
      <t>2</t>
    </r>
  </si>
  <si>
    <t>205.1-205.6, 206</t>
  </si>
  <si>
    <t>228-234.1</t>
  </si>
  <si>
    <t>294-298.1, 
317-321</t>
  </si>
  <si>
    <t>Поступило дел в отчетном периоде</t>
  </si>
  <si>
    <t>Рассмотрено по существу</t>
  </si>
  <si>
    <t>Передано</t>
  </si>
  <si>
    <t>Всего окончено</t>
  </si>
  <si>
    <t>Из графы 8 с нарушением сроков, установленных 
ст. 227, 233, 321, ч. 4 ст. 446.2 УПК РФ</t>
  </si>
  <si>
    <t>Остаток неоконченных дел на конец отчетного периода</t>
  </si>
  <si>
    <t>Вынесено частных определений (постановлений)</t>
  </si>
  <si>
    <t xml:space="preserve"> Из графы 7: передано по подсудности или подведомственности (по числу лиц)</t>
  </si>
  <si>
    <t>при заключении досудебного соглашения о сотрудничестве 
(гл. 40.1 УПК РФ)</t>
  </si>
  <si>
    <t>из гр.3,4 число дел</t>
  </si>
  <si>
    <t xml:space="preserve">из гр.12 осуждено лиц </t>
  </si>
  <si>
    <t>обстоятельств, способствовавших преступлению</t>
  </si>
  <si>
    <t>при решении вопроса об избрании меры пресечения в виде заключения под стражу</t>
  </si>
  <si>
    <t>смертная казнь</t>
  </si>
  <si>
    <t>пожизненное лишение свободы</t>
  </si>
  <si>
    <t>лишение свободы на определенный срок</t>
  </si>
  <si>
    <t>ограничение свободы</t>
  </si>
  <si>
    <t>принудительные работы</t>
  </si>
  <si>
    <t>обязательные работы</t>
  </si>
  <si>
    <t>исправительные работы</t>
  </si>
  <si>
    <t>лишение права занимать определенные должности или заниматься определенной деятельностью</t>
  </si>
  <si>
    <t>штраф</t>
  </si>
  <si>
    <t xml:space="preserve">условное осуждение к лишению свободы </t>
  </si>
  <si>
    <t xml:space="preserve">условное осуждение к иным мерам </t>
  </si>
  <si>
    <t>содержание в дисциплинарной воинской части</t>
  </si>
  <si>
    <t>ограничение по военной службе</t>
  </si>
  <si>
    <t>арест</t>
  </si>
  <si>
    <t>лишение специального воинского или почетного звания, классного чина и государственных наград</t>
  </si>
  <si>
    <t>ограничение свободы как дополнительное наказание</t>
  </si>
  <si>
    <t>в состоянии наркотического и иного (кроме алкогольного) опьянения</t>
  </si>
  <si>
    <t>женщины</t>
  </si>
  <si>
    <t>нетрудоспособные</t>
  </si>
  <si>
    <t>безработные</t>
  </si>
  <si>
    <t>иные трудоспособные, неработавшие и неучившиеся (без постоянного источника доходов)</t>
  </si>
  <si>
    <t>иностранцы и лица без гражданства</t>
  </si>
  <si>
    <t>военнослужащие</t>
  </si>
  <si>
    <t>в группе</t>
  </si>
  <si>
    <t>в состоянии алкогольного опьянения</t>
  </si>
  <si>
    <t>ранее судимые (без учета снятых и погашенных судимостей)</t>
  </si>
  <si>
    <t xml:space="preserve">Из стр. 3: применение в приговоре отсрочки исполнения наказания к реальному лишению свободы (по основаниям ст. 398 УПК РФ) </t>
  </si>
  <si>
    <t xml:space="preserve">Отсрочка отбывания наказания по приговору беременной женщине, осужденным, имеющим ребенка до 14 лет (ч. 1 ст. 82 УК РФ) </t>
  </si>
  <si>
    <t>Об освобождении от наказания и замене более мягким наказания осужденному с отсрочкой исполнения приговора по достижении ребенком 14-летнего возраста,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14-летнего возраста (ч. 3, 4 ст. 82 УК РФ, п. 17.1 ст. 397 УПК РФ)</t>
  </si>
  <si>
    <t>об избрании меры пресечения в виде домашнего ареста (п. 1 ч. 2 ст. 29 УПК РФ; ст. 107 УПК РФ)</t>
  </si>
  <si>
    <t>о продлении срока содержания под стражей (п. 2 ч. 2 ст. 29 УПК РФ; ст. 109 УПК РФ)</t>
  </si>
  <si>
    <t>об избрании меры пресечения в виде залога (п. 1 ч. 2 ст. 29 УПК РФ; ст. 106 УПК РФ)</t>
  </si>
  <si>
    <t xml:space="preserve">о продлении срока домашнего ареста (п. 2 ч. 2 ст. 29 УПК РФ; ч. 2 ст. 107 УПК РФ)                                                       </t>
  </si>
  <si>
    <t>о временном отстранении подозреваемого или обвиняемого от должности (п. 10 ч. 2 ст. 29 УПК РФ)</t>
  </si>
  <si>
    <t>о помещении подозреваемого, обвиняемого, не находящегося под стражей, в медицинский или психиатрический стационар (п. 3 ч. 2 ст. 29 УПК РФ)</t>
  </si>
  <si>
    <r>
      <t>несовершеннолетних</t>
    </r>
    <r>
      <rPr>
        <b/>
        <vertAlign val="superscript"/>
        <sz val="14"/>
        <rFont val="Times New Roman"/>
        <family val="1"/>
        <charset val="204"/>
      </rPr>
      <t>1</t>
    </r>
  </si>
  <si>
    <t xml:space="preserve">рассмотрено в отсутствие обвиняемого </t>
  </si>
  <si>
    <r>
      <t>несовершеннолетних</t>
    </r>
    <r>
      <rPr>
        <b/>
        <vertAlign val="superscript"/>
        <sz val="12"/>
        <rFont val="Times New Roman"/>
        <family val="1"/>
        <charset val="204"/>
      </rPr>
      <t>1</t>
    </r>
  </si>
  <si>
    <r>
      <t>отозвано органом,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возвращено, производство прекращено, оставлено без рассмотрения</t>
    </r>
    <r>
      <rPr>
        <sz val="12"/>
        <rFont val="Times New Roman"/>
        <family val="1"/>
        <charset val="204"/>
      </rPr>
      <t xml:space="preserve"> </t>
    </r>
  </si>
  <si>
    <t>Из графы 15: прекращено уголовное преследование  в отношении лиц по ходатайствам с назначением судебного штрафа</t>
  </si>
  <si>
    <t>Остаток неоконченных дел на начало года (отчетного периода)</t>
  </si>
  <si>
    <t>Окончено производ-ством</t>
  </si>
  <si>
    <t>(из гр.5) 
в отношении несовершеннолетних</t>
  </si>
  <si>
    <t>из строки 1 
по категориям тяжести:</t>
  </si>
  <si>
    <t>из строки 1 
рассмотрено:</t>
  </si>
  <si>
    <r>
      <t>отозвано органом,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возвращено, произ-водство прекращено, оставлено без рассмотрения</t>
    </r>
    <r>
      <rPr>
        <sz val="12"/>
        <rFont val="Times New Roman"/>
        <family val="1"/>
        <charset val="204"/>
      </rPr>
      <t xml:space="preserve"> </t>
    </r>
  </si>
  <si>
    <t>из графы 10: ранее не судимые и по другим уголовным делам к уголовной ответственности не привлекались</t>
  </si>
  <si>
    <t>из графы 9: удовлетворено</t>
  </si>
  <si>
    <t>из графы 2: ранее не судимые и по другим уголовным делам к уголовной ответственности не привлекались</t>
  </si>
  <si>
    <t>замена домашнего ареста заключением под стражу</t>
  </si>
  <si>
    <t>замена залога заключением под стражу</t>
  </si>
  <si>
    <t>из графы 13: 
ранее не судимые и по другим уголовным делам к уголовной ответственности не привлекались</t>
  </si>
  <si>
    <t>Из числа дел, оконченных производством не по существу дела 
(из граф 6, 7 раздела 1)</t>
  </si>
  <si>
    <t>из графы 1: 
по повторным производствам</t>
  </si>
  <si>
    <t>из гр.14,15 количество лиц, в отношении которых дела прекращены</t>
  </si>
  <si>
    <t>из гр. 14,15 количество лиц, в отношении которых дела прекращены</t>
  </si>
  <si>
    <t>Статья УК РФ</t>
  </si>
  <si>
    <t>Управлению Судебного департамента в субъекте Российской Федерации</t>
  </si>
  <si>
    <t>(r,w,s,g,v) раздел 1 графа 30 меньше или равна графе 17 по всем строкам.</t>
  </si>
  <si>
    <t>(r,w,s,g,v) раздел 1 графа 29 меньше или равна графе 15 по всем строкам.</t>
  </si>
  <si>
    <t xml:space="preserve">Соединено  судом уголовных дел в отчетном периоде (в соответствии со ст. 239.2 УПК РФ) </t>
  </si>
  <si>
    <t>Резервная графа</t>
  </si>
  <si>
    <t>Мелкое взяточничество</t>
  </si>
  <si>
    <t>291.2</t>
  </si>
  <si>
    <t>Резервная строка</t>
  </si>
  <si>
    <t>Из строки 1 «Всего»:</t>
  </si>
  <si>
    <t xml:space="preserve">Из графы 2: Число лиц по поступившим делам </t>
  </si>
  <si>
    <t>285-288, 
291.1, 292-293</t>
  </si>
  <si>
    <t>108 
УПК РФ</t>
  </si>
  <si>
    <t>316, 317.7 
УПК РФ</t>
  </si>
  <si>
    <t>ст. 446.2 УПК РФ</t>
  </si>
  <si>
    <t>106-110.2</t>
  </si>
  <si>
    <t>ВСЕГО (сумма строк 2-37)</t>
  </si>
  <si>
    <t>поступившие c обвинительным заключением, обвинительным актом (постановлением), с ходатайстовом органов предварительного расследования о прекращении дела</t>
  </si>
  <si>
    <r>
      <t>рассмотрено</t>
    </r>
    <r>
      <rPr>
        <b/>
        <vertAlign val="superscript"/>
        <sz val="20"/>
        <color indexed="8"/>
        <rFont val="Times New Roman"/>
        <family val="1"/>
        <charset val="204"/>
      </rPr>
      <t>1</t>
    </r>
  </si>
  <si>
    <t xml:space="preserve">из стр. 50: по делам частного обвинения </t>
  </si>
  <si>
    <t xml:space="preserve"> Всего
(из стр. 1 раздела 1)</t>
  </si>
  <si>
    <t>Обжаловано постановлений о возвращении дел прокурору для устранения недостатков в порядке ст. 237 УПК РФ,  ( из стр. 1  гр. 6 раздела  1)</t>
  </si>
  <si>
    <t>Обжаловано постановлений дел с отказом в прекращении ст. 446.2 УПК РФ (из стр. 1  гр. 6 раздела  1)</t>
  </si>
  <si>
    <t>Число выделенных уголовных дел в соответствии со ст. 239.1 УПК РФ (из стр. 1 "Всего" и гр.2 "Поступило дел в отчетном периоде")</t>
  </si>
  <si>
    <t>Применение меры пресечения в виде запрета определенных действий в период нахождения дела в судебном производстве</t>
  </si>
  <si>
    <t>Из оконченных дел 
(из  стр. 1 гр. 8 раздела 1):</t>
  </si>
  <si>
    <t>Из остатка производства 
по делам на конец отчетного периода 
(из стр. 1 гр. 10 раздела 1) :</t>
  </si>
  <si>
    <t>из них из гр. 10 стр. 41</t>
  </si>
  <si>
    <t>осужденных (из  стр. 1 гр. 12 раздела  1):</t>
  </si>
  <si>
    <t>лиц, дела которых прекращены (из стр. 1 гр. 14, 15 раздела  1)</t>
  </si>
  <si>
    <t>Освобождено осужденных из-под стражи по приговору суда (из  стр. 1 гр. 12 раздела  1)</t>
  </si>
  <si>
    <t>Другие основания прекращения дела 
(из  стр. 1 гр. 15 раздела  1):</t>
  </si>
  <si>
    <t>Частные определения, постановления 
( из стр. 1 гр. 18 раздела  1) по вопросам:</t>
  </si>
  <si>
    <t>Из стр. 47 раздела 2:</t>
  </si>
  <si>
    <t>Раздел 2.  Справка к разделу 1</t>
  </si>
  <si>
    <t>Раздел 3. Виды наказания и состав осужденных, иные меры уголовно-правового характера</t>
  </si>
  <si>
    <t>с применением принудительных мер воспитательного воздействия (ст. 432 УПК РФ)</t>
  </si>
  <si>
    <t xml:space="preserve">Применена мера уголовно-процессуального характера в виде конфискации имущества (ст. 104.1 УК РФ) </t>
  </si>
  <si>
    <t xml:space="preserve">Отсрочка отбывания наказания по приговору больным наркоманией (ч. 1 ст. 82.1 УК РФ) </t>
  </si>
  <si>
    <t xml:space="preserve">Освобождены от наказания осужденные, которым снижена категория тяжести  совершенного преступления  в соответствии с ч.6 ст. 15 УК РФ </t>
  </si>
  <si>
    <r>
      <t xml:space="preserve">1 </t>
    </r>
    <r>
      <rPr>
        <b/>
        <sz val="10"/>
        <rFont val="Times New Roman"/>
        <family val="1"/>
        <charset val="204"/>
      </rPr>
      <t>В том числе основные наказания, исполняемые самостоятельно</t>
    </r>
  </si>
  <si>
    <t>с направлением в специальные учебно-воспитательные учреждения закрытого типа  (ст. 432 УПК РФ)</t>
  </si>
  <si>
    <r>
      <t>лишение права занимать определенные должности или заниматься определенной деятельностью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</si>
  <si>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r>
      <t>штраф</t>
    </r>
    <r>
      <rPr>
        <b/>
        <vertAlign val="superscript"/>
        <sz val="12"/>
        <color indexed="8"/>
        <rFont val="Times New Roman"/>
        <family val="1"/>
        <charset val="204"/>
      </rPr>
      <t>1</t>
    </r>
  </si>
  <si>
    <t>Осужденные, совершили преступления:</t>
  </si>
  <si>
    <t xml:space="preserve">Контрольные равенства: 1) строка 1 равна сумме строк 2-37; 1) сумма граф 1 и 2 равна сумме граф 8, 10 и 32 ; 2) графа 8 равна сумме граф 3 - 7; 3) сумма строк 43-45 по всем графам равна строке 1; 4) сумма строк 46-49 равна строке 1 5) графа 9 меньше или равна графе 8 по всем строкам; 6) графа 11 больше или равна графе 2 по всем строкам; 7) сумма граф 12-17 больше или равна сумме граф 3-6; 8) графа 19 меньше или равна сумме граф 3-4; 9) графа 20 меньше или равна графы 12; 10) графа 21 меньше или равна сумме граф 14,15; 11) графа 22 меньше или равна сумме граф 3,4; 12) графа 23 меньше или равна графе 12; 13) графа 24 меньше или равна сумме граф 14, 15; 14) графа 26 больше или равна графе 4; 15) графа 27 меньше или равна графе 6; 16) графа 28 меньше или равна графе 7; 17) графа 29 меньше или равна графе 15; 18) графа 30 меньше или равна графе 17; 19) строка 52 меньше или равна строке 50; 20) сумма строк 50-52 меньше или равна строке 1; 21) графа 31 меньше или равна графе 15 </t>
  </si>
  <si>
    <t xml:space="preserve"> Об освобождении от наказания или о смягчении наказания вследствие издания уголовного закона, имеющего обратную силу, в соотв. со ст. 10 УК РФ (п.13 ст. 397 УПК РФ)</t>
  </si>
  <si>
    <t>О назначении судебно-психиатрической экспертизы в соответствии с ч. 2.1 ст. 102 УК РФ (п.4.2 ст.397 УПК РФ)</t>
  </si>
  <si>
    <t>Об отмене либо о дополнении возложенных на осужденного обязанностей в соответствии со ст. 73 УК РФ (п.8 ст. 397 УПК РФ)</t>
  </si>
  <si>
    <t>Об отмене частично либо о дополнении установленных осужденному к наказанию в виде ограничения свободы ограничений в соотв. со ст. 53 УК РФ (п.8.1 ст. 397 УПК РФ)</t>
  </si>
  <si>
    <r>
      <t xml:space="preserve">О зачете времени содержания под стражей, а также времени пребывания в лечебном учреждении в соответствии со ст.  72, 103 и 104 УК РФ (п.11 ст. 397 УПК РФ) </t>
    </r>
    <r>
      <rPr>
        <sz val="11"/>
        <color indexed="12"/>
        <rFont val="Calibri"/>
        <family val="2"/>
        <charset val="204"/>
      </rPr>
      <t/>
    </r>
  </si>
  <si>
    <t>О досрочной отмене отсрочки беременной женщине, осужденному лицу, имеющему ребенка в возрасте до 14-ти лет (ч. 2 ст. 82 УК РФ п. 17 ст. 397 УПК РФ )</t>
  </si>
  <si>
    <t xml:space="preserve">Об освобождении от наказания несовершеннолетних с применением принудительных мер воспитательного воздействия, в соотв. с ч.2 ст. 92 УК РФ (п.16 ст. 397 УПК РФ) </t>
  </si>
  <si>
    <t>о производстве обыска, осмотра и выемка в отношении адвоката в соотв. со ст. 450.1 УПК РФ (п.5.2. ч.2 ст. 29 УПК РФ)</t>
  </si>
  <si>
    <t>об установлении срока ареста, наложенного на имущество  (п. 9.1 ч.2. ст. 29 УПК РФ,  ч.3 ст. 115 УПК РФ)</t>
  </si>
  <si>
    <t>о продлении срока применения меры процессуального принуждения в виде наложения ареста на имущество (п. 9.1 ч.2. ст. 29 УПК РФ, ст.115.1УПК РФ)</t>
  </si>
  <si>
    <t xml:space="preserve">иные, вынесенные в ходе досудебного производства </t>
  </si>
  <si>
    <t>о проведении иных оперативно-розыскных мероприятий</t>
  </si>
  <si>
    <t>Жалобы о прекращении уголовного дела  в порядке 
ст. 125.1 УПК РФ</t>
  </si>
  <si>
    <t>вследствие декриминализации деяния</t>
  </si>
  <si>
    <t>в отношении несовершеннолетних, не достигших возраста привлечения к уголовной ответственности</t>
  </si>
  <si>
    <t>в отношении несовершеннолетних,  достигших возраста,  уголовной ответственности,  отстающих в психическом развитии</t>
  </si>
  <si>
    <t>Об избрании меры пресечения в виде запрета определенных действий (п.1 ч.2 ст. 29 УПК РФ)</t>
  </si>
  <si>
    <t>О снятии судимости (ст. 400 УПК РФ)</t>
  </si>
  <si>
    <t xml:space="preserve">О возмещении вреда реабилитированному (в соответствии с ч. 5 ст. 135 и ч. 1 ст. 138 УПК  РФ) </t>
  </si>
  <si>
    <t>О возобновлении производства в виду новых или вновь открывшихся обстоятельств (ст. 417 УПК РФ)</t>
  </si>
  <si>
    <t>Об изменении территориальной подсудности (ст. 35 УПК РФ)</t>
  </si>
  <si>
    <t>Об обжаловании отказа прокурора в возобновлении производства по делу ввиду новых или вновь открывшихся обстоятельств (ст. 416 УПК РФ)</t>
  </si>
  <si>
    <t>О заключении под стражу осужденного, скрывшегося в целях уклонения от отбывания наказания, не связанного с лишением свободы 
(п.18 ст. 397 УПК РФ)</t>
  </si>
  <si>
    <t xml:space="preserve">Иные в порядке судебного контроля </t>
  </si>
  <si>
    <t xml:space="preserve">Возложение обязанности на подозеваемого (обвиняемого) по соблюдению запретов при избрании залога и домашнего ареста из стр. 25 и 27 </t>
  </si>
  <si>
    <t>Об условно-досрочном освобождении от лишения свободы, содержания в дисциплинарной воинской части, принудительных работ 
(ч. 1 ст. 79 УК РФ, п.4 ст. 397 УПК РФ)</t>
  </si>
  <si>
    <t>Об отмене условно-досрочного освобождения от лишения свободы, содержания в дисциплинарной воинской части, принудительных работ (ч. 7 ст. 79 УК РФ, п.4.1  ст. 397 УПК РФ)</t>
  </si>
  <si>
    <t>О замене неотбытого срока лишения свободы более мягким видом наказания в соотв. со ст. 80 УК РФ (п.5 ст. 397 УПК РФ)</t>
  </si>
  <si>
    <t>О замене штрафа иными видами наказаний, не связанными с лишением свободы 
(кроме  кратного штрафа за подкуп и взятку по  ст. 204,  290,  291,  291.1 УК РФ) (пп.а п.2 ст. 297 УПК РФ)</t>
  </si>
  <si>
    <t>Об отмене условного осуждения до истечения испытательного срока и снятии судимости (ч. 1 ст. 74 УК РФ, п. 7 ст. 397 УПК РФ)</t>
  </si>
  <si>
    <t>О продлении срока условного осуждения (ч. 2 ст. 74 УК РФ, п. 7 ст. 397 УПК РФ)</t>
  </si>
  <si>
    <t>Об отмене условного осуждения в связи с неисполнением возложенных обязанностей, уклонением от возмещения вреда или совершением нового преступления  (ч. 2.1, 3, 4 ст. 74 УК РФ, п. 7 ст. 397 УПК РФ)</t>
  </si>
  <si>
    <t>Об  отсрочке исполнения приговора в связи с болезнью осужденного, тяжкими последствиями и другими исключительными обстоятельствами  
(пп. 1, 3 ч. 1 ст. 398 УПК РФ)</t>
  </si>
  <si>
    <t>О применении принудительных мер воспитательного воздействия к несовершеннолетним  по делам, прекращенным  следователем и дознавателем (ст. 427 УПК РФ)</t>
  </si>
  <si>
    <t>Об отмене принудительных мер воспитательного воздействия несовершеннолетнему (ч. 4 ст. 90 УК РФ, ч. 5 ст. 427 УПК РФ)</t>
  </si>
  <si>
    <t>О прекращении, изменении или продлении применения принудительной меры медицинского характера (ст. 445 УПК РФ, п.12. ст. 397 УПК РФ)</t>
  </si>
  <si>
    <r>
      <t>об избрании меры пресечения в виде заключения под стражу (п. 1 ч. 2  ст. 29 УПК РФ; ст. 108 УПК РФ)</t>
    </r>
    <r>
      <rPr>
        <b/>
        <vertAlign val="superscript"/>
        <sz val="28"/>
        <color indexed="8"/>
        <rFont val="Times New Roman"/>
        <family val="1"/>
        <charset val="204"/>
      </rPr>
      <t>1</t>
    </r>
  </si>
  <si>
    <t>о наложении ареста на имущество, включая денежные средства физических и юридических лиц, находящиеся на счетах и во вкладах или на хранении в банках и иных кредитных организациях, (п. 9 ч. 2 ст. 29 УПК РФ)</t>
  </si>
  <si>
    <t xml:space="preserve">О проведении оперативно-разыскных мероприятий, вкл. получение компьютерной информации  в соответствии с 
 Федеральным законом «Об оперативно-розыскной деятельности» № 144-ФЗ от 12.08.1995 г. </t>
  </si>
  <si>
    <t>об ограничении конституционных прав граждан на тайну переписки, телефонных переговоров, почтовых, телеграфных и иных сообщений, передаваемых по сетям электрической и почтовой связи (ст. 9  144-ФЗ от 12.08.1995)</t>
  </si>
  <si>
    <t>об ограничении конституционных прав граждан на  неприкосновенность жилища (ст. 9  144-ФЗ от 12.08.1995)</t>
  </si>
  <si>
    <t xml:space="preserve">о  получении справок по операциям, счетам и вкладам, составляющим  банковскую тайну  (ст. 26 Федерального закона «О банках и банковской деятельности»   от 02.12.1990 № 395-1 )  </t>
  </si>
  <si>
    <r>
      <t>Жалобы на действия должностных лиц , осуществляющих уголовное производство (ст. 125 УПК РФ)</t>
    </r>
    <r>
      <rPr>
        <b/>
        <vertAlign val="superscript"/>
        <sz val="28"/>
        <color indexed="8"/>
        <rFont val="Times New Roman"/>
        <family val="1"/>
        <charset val="204"/>
      </rPr>
      <t>3</t>
    </r>
  </si>
  <si>
    <r>
      <t>Материалы по делам частного обвинения, поступившие из органов дознания или предварительного следствия (п.3 ч.1 ст. 145 УПК РФ)</t>
    </r>
    <r>
      <rPr>
        <b/>
        <vertAlign val="superscript"/>
        <sz val="28"/>
        <color indexed="8"/>
        <rFont val="Times New Roman"/>
        <family val="1"/>
        <charset val="204"/>
      </rPr>
      <t>2</t>
    </r>
  </si>
  <si>
    <t>Об освобождении от отбывания наказания в связи с истечением сроков давности  в соотв. со ст. 83 УК РФ (п.9 ст. 397 УПК РФ)</t>
  </si>
  <si>
    <t>О замене обязательных работ лишением свободы (пп.б п.2 ст. 397 УПК РФ)</t>
  </si>
  <si>
    <t>О замене исправительных работ лишением свободы (пп.в п.2 ст. 397 УПК РФ)</t>
  </si>
  <si>
    <t xml:space="preserve">О замене кратного штрафа, назначенного по ст. 204, 204.1, 204.2, 290, 291, 291.1 УК РФ (ч. 5 ст. 46 УК РФ, пп.а п. 2 ст. 397 УПК РФ) </t>
  </si>
  <si>
    <t>Об изменении вида исправительного учреждения, назначенного по приговору (п.3 ст. 397 УПК РФ)</t>
  </si>
  <si>
    <t>Об исполнении приговора при наличии других неисполненных приговоров в соотв. со ст. 70 УК РФ (п.10 ст. 397 УПК РФ)</t>
  </si>
  <si>
    <t xml:space="preserve">О передаче гражданина иностранного государства, осужденного к лишению свободы, для отбывания наказания в государстве, гражданином которого он является (ст. 470 УПК РФ, п. 20 ст. 397 УПК РФ) </t>
  </si>
  <si>
    <t xml:space="preserve">Об освобождении от наказания в связи с болезнью осужденного в соотв. со ст. 81 УК РФ (п. 6 ст. 397 УПК РФ) </t>
  </si>
  <si>
    <t>О замене ограничения свободы лишением свободы (пп. «г» п. 2 ст. 397 УПК РФ)</t>
  </si>
  <si>
    <r>
      <t>Применение отсрочки отбывания наказания в виде лишения свободы до окончания лечения наркомании и медико-социальной реабилитации 
(ч. 1 ст. 82.1 УК РФ, п. 4 ч. 1 ст. 398 УПК РФ)</t>
    </r>
    <r>
      <rPr>
        <b/>
        <vertAlign val="superscript"/>
        <sz val="28"/>
        <color indexed="8"/>
        <rFont val="Times New Roman"/>
        <family val="1"/>
        <charset val="204"/>
      </rPr>
      <t>4</t>
    </r>
  </si>
  <si>
    <t xml:space="preserve">  прекращено, отозвано, возвращено, передано по подсудности</t>
  </si>
  <si>
    <t>О снижении срока лишения свободы несовершеннолетним  
(ч. 6 и ч.  6.1  ст. 88 УК РФ)</t>
  </si>
  <si>
    <t>Из строки 1: в отношении несовершеннолетних</t>
  </si>
  <si>
    <t>из гр. 2, 3 удовлетворено на сумму (руб.)</t>
  </si>
  <si>
    <t>Отказано в удовлетворении 
(ч. 2 ст. 306 УПК РФ)</t>
  </si>
  <si>
    <t>Оставлено без рассмотрения</t>
  </si>
  <si>
    <t>из гр. 7: в связи с признанием права на удовлетворенние гражданского иска с передачей для рассмотрения в порядке гражданского судопроизводства (ч.2 ст. 309 УПК РФ)</t>
  </si>
  <si>
    <r>
      <t>Раздел  5. Справка</t>
    </r>
    <r>
      <rPr>
        <b/>
        <sz val="14"/>
        <color indexed="17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к отчету.</t>
    </r>
    <r>
      <rPr>
        <b/>
        <sz val="14"/>
        <color indexed="17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Аналитическая работа 
по уголовным делам. Число судов и штат судей</t>
    </r>
  </si>
  <si>
    <t>Контрольные равенства: 1) сумма строк 2-5 равна строке 1; 2) сумма граф 1, 8 строки 1 равна графе 1 строки 24 раздела 4 ; 3) графа 2 строки 1 равна  графе 2 строки 24 раздела 4; 4) графа 13 строки 1 равна графе 5 строки 24 раздела 4; 5) графа 1 минус графа 2 по строке 1 равна разделу 4 графе 3 по строке 24.</t>
  </si>
  <si>
    <t>всего рассмотрено с вынесением приговора, прекращено дел, применением принудительных мер мед.характера
 (из раздела 1 гр.3-5)</t>
  </si>
  <si>
    <t xml:space="preserve">   Из строк 1-6:  рассмотренные по новым или вновь открывшимся обстоятельствам </t>
  </si>
  <si>
    <t>Контрольное равенство: строка 1 равна сумме строк 2 по 5 по всем графам, стр. 7,8,9 меньше или равны стр. 6</t>
  </si>
  <si>
    <t>Всего назначено ВКС, использовано аудио, видеозаписи (сумма стр. 2-5)</t>
  </si>
  <si>
    <t>Исполнено судебных поручений об организации ВКС ВСЕГО</t>
  </si>
  <si>
    <t>в том числе:</t>
  </si>
  <si>
    <t>с Верховным Судом РФ</t>
  </si>
  <si>
    <t>с  иными судами общей юрисдикции</t>
  </si>
  <si>
    <t>с учреждениями Федеральной службы исполнения наказаний</t>
  </si>
  <si>
    <t>Число судебных заседаний 
(количество дней), в которых проводилась аудиозапись</t>
  </si>
  <si>
    <t>Число судебных заседаний 
(количество дней), в которых проводилась видеозапись</t>
  </si>
  <si>
    <t>6</t>
  </si>
  <si>
    <t>Раздел 12. Состав участников судебного разбирательства
Сведения по поданным представлениям прокурора об особом порядке принятия судебного решения при заключении досудебного соглашения о сотрудничестве (гл. 40.1 УПК</t>
  </si>
  <si>
    <t>Контрольнфе равенства: 1) строка 3 меньше или равна сумме строк 1,2; 2) графа 2 больше или равна графе 1</t>
  </si>
  <si>
    <t>Состав участников судебног разбирательства</t>
  </si>
  <si>
    <t xml:space="preserve">рассмотрение дела без участия подсудимого по его ходатайству (по преступлениям небольшой или средней тяжести ч. 4 ст. 247 УПК РФ) </t>
  </si>
  <si>
    <t xml:space="preserve">рассмотрение дела без участия подсудимого 
(ч. 5 ст. 247 УПК РФ) </t>
  </si>
  <si>
    <t>из  стр.1,2 рассмотрены заочно (без участия подсудимого) и без участия его адвоката</t>
  </si>
  <si>
    <t>рассмотрение дела без участия адвоката подсудимого</t>
  </si>
  <si>
    <t>рассмотрение дела без участия лица, в отношении которого ведется производство о применении принудительных мер медицинского характера (ч. 1 ст. 437 УПК РФ)</t>
  </si>
  <si>
    <t xml:space="preserve">Сведения по поданным представлениям прокурора об особом порядке принятия судебного решения при заключении досудебного соглашения о сотрудничестве (гл. 40.1 УПК РФ) </t>
  </si>
  <si>
    <t>поступило представление прокурора (гл. 40.1 УПК РФ)</t>
  </si>
  <si>
    <t>принято решение о назначении судебного разбирательства в общем порядке (гл. 40.1 УПК РФ)</t>
  </si>
  <si>
    <t>Остаток</t>
  </si>
  <si>
    <t xml:space="preserve">Отказано </t>
  </si>
  <si>
    <t xml:space="preserve">Остаток </t>
  </si>
  <si>
    <t>Из графы 5:</t>
  </si>
  <si>
    <t>Из графы 6:</t>
  </si>
  <si>
    <t>Из строки 60 раздела 4 
(ч. 5 ст. 46 УК РФ):</t>
  </si>
  <si>
    <t xml:space="preserve"> удовлет-ворено с заменой на лишение свободы </t>
  </si>
  <si>
    <t xml:space="preserve"> удовлет-ворено с заменой  на иные виды наказаний </t>
  </si>
  <si>
    <t xml:space="preserve">отказано с предоставлением отсрочки выплаты штрафа
</t>
  </si>
  <si>
    <t>Возвращено, 
отозвано, прекращено, передано по подсудности</t>
  </si>
  <si>
    <t>Рассмотрено  по существу</t>
  </si>
  <si>
    <t xml:space="preserve"> отказано с предосталением рассрочки выплаты штрафа 
</t>
  </si>
  <si>
    <t>Всего лиц по представлениям (сумма строк 3 и 5)</t>
  </si>
  <si>
    <t xml:space="preserve">Всего по суммам штрафа  (сумма строк 4 и 6) </t>
  </si>
  <si>
    <t>Из строки  8 раздела 4:</t>
  </si>
  <si>
    <t xml:space="preserve">о замене штрафа иными видами наказаний, не связанными с лишением свободы по числу лиц 
(кроме кратного штрафа за подкуп и взятку по  ст. 204, 204.1, 204.2, 290, 291,  291.1, 291.2 УК РФ)   </t>
  </si>
  <si>
    <t>о замене штрафа иными видами наказаний, не связанными с лишением свободы по сумме штрафа (кроме кратного штрафа за подкуп и взятку по  ст. 204, 204.1, 204.2, 290, 291,  291.1, 291.2 УК РФ)  (в руб.)</t>
  </si>
  <si>
    <t xml:space="preserve">о замене штрафа по приговорам за преступления по числу лиц по статьям 204, 204.1, 204.2, 290, 291, 291.1, 291.2  УК РФ </t>
  </si>
  <si>
    <t xml:space="preserve">о замене штрафа по приговорам за преступления по сумме штрафа по статьям 204, 204.1, 204.2, 290, 291, 291.1, 291.2 УК РФ  (в руб.) </t>
  </si>
  <si>
    <t>(r,w,s,g,v) раздел 1 графа 28 ( по числу лиц)  больше или равна графе 7 по всем строкам</t>
  </si>
  <si>
    <t>(r,w,s,g,v) раздел 6 ст. 6 стр. 1 должен быть равен ст. 5 стр. 2</t>
  </si>
  <si>
    <t>(r,w,s,v,g)  строка 1 равна сумме строк 2 по 5 по всем графам</t>
  </si>
  <si>
    <t>(r,w,s,g,v) разд.12 сумма стр. 1-2 гр.1 &lt;= разд.1 гр.8 стр.1</t>
  </si>
  <si>
    <t>(r,w,s,g,v) разд.12 стр.4 гр.1 &lt;= разд.1 гр.8 стр.1</t>
  </si>
  <si>
    <t>(r,w,s,g,v) сумма строк 46-49 по всем графам д.б. равна строке 1 по всем графам</t>
  </si>
  <si>
    <t>(r,w,s,g,v) Раздел 1 по стр.42 сумма гр.21,24 д.б. равна сумме гр.14,15 (число лиц, по кот. прекр. дела по стр.42 особый пор. д.б. равны сумме лиц по прекр. делам по основаниям особого порядка)</t>
  </si>
  <si>
    <t>(r,w,s,g,v) Раздел 1 по стр.42 сумма гр.20,23 д.б. равна гр.12 (число осуж. по стр.42 особый порядок д.б. равны сумме осуж. по основаниям особого порядка)</t>
  </si>
  <si>
    <t>(r,w,s,g,v) Проверка заполняемости раздела 4</t>
  </si>
  <si>
    <t>(r,w,s,g,v) разд.14 для гр.1-11 стр.1 д.б. равна сумме стр.3 и 5</t>
  </si>
  <si>
    <t>(r,w,s,g,v) раздел 6 гр. 6 стр. 1 должна быть равна гр. 6 стр. 2</t>
  </si>
  <si>
    <t>(r,w,s,g,v) Раздел 1 не может быть пустым в отчете суда</t>
  </si>
  <si>
    <t>(r,w,s,v,g) 2018 Показатель не выделяется</t>
  </si>
  <si>
    <t>(r,w,s,g,v) Раздел 1 по стр.42 сумма гр.19,22 д.б. равна сумме гр.3,4 (дела с особым порядком должны иметь результат с приговором или прекращением дела)</t>
  </si>
  <si>
    <t>(r,w,s,g,v) вынесение приговора не возможно с назначением судебного штрафа , должно быть равно 0</t>
  </si>
  <si>
    <t>(r,w,s,g,v) раздел 1 графы 19-25 равны 0 по строке 52</t>
  </si>
  <si>
    <t>(r,w,s,g,v) раздел 1 графа 16 равна 0 по строке 51.</t>
  </si>
  <si>
    <t>(r,w,s,g,v) раздел 1 графы 12-14 равны 0 по строке 52</t>
  </si>
  <si>
    <t xml:space="preserve">(r,w,s,g,v) раздел 1  гр.6 меньше или равна гр.17 по строке Всего </t>
  </si>
  <si>
    <t xml:space="preserve">(r,w,s,g,v) раздел 1  гр.5 меньше или равна гр.16 по строке Всего </t>
  </si>
  <si>
    <t xml:space="preserve">(r,w,s,g,v) раздел 1  гр.4 меньше или равна гр.14+15 по строке Всего </t>
  </si>
  <si>
    <t xml:space="preserve">(r,w,s,g,v) раздел 1  гр.3 меньше или равна гр.12+13 по строке Всего </t>
  </si>
  <si>
    <t>(r,w,s,g,v,) раздел 1 гр.20  меньше или равна гр. 12 по всем строкам</t>
  </si>
  <si>
    <t>(r,w,s,g,v)  раздел 1  графа 21 меньше или равна сумме граф 14,15</t>
  </si>
  <si>
    <t>(r,w,s,g,v) раздел 1 графа 23 меньше или равна графе 12</t>
  </si>
  <si>
    <t>(r,w,s,g,v) раздел 1 графа 24 меньше или равна граф 14-15</t>
  </si>
  <si>
    <t>(r,w,s,g,v) раздел 1 графа 27 меньше или равна графе 6</t>
  </si>
  <si>
    <t xml:space="preserve">(r,w,s,g,v)  раздел 1 гр. 31 меньше или равна гр. 15 </t>
  </si>
  <si>
    <t>(r,w,s,g,v) раздел 4  стр. 88 меньше или равна сумме стр. 25, 27 для всех граф</t>
  </si>
  <si>
    <t>(r,w,s,g,v) строка 3 меньше или равна сумме строк 1,2</t>
  </si>
  <si>
    <t>(r,w,s,g,v) раздел 12  графа 2 больше или равна графе 1</t>
  </si>
  <si>
    <t>(r,w,s,g,v) стр. 7,8,9 меньше или равны стр. 6</t>
  </si>
  <si>
    <t>30 УПК РФ</t>
  </si>
  <si>
    <t>Окончено производство по делу (из общего времени производства по делу находящегося в суде, исключая срок приостановления, в сроки (из стр.1 гр. 8 раздела 1):</t>
  </si>
  <si>
    <t>Из неоконченных производством дел (из стр. 1  гр. 10 раздела 1):</t>
  </si>
  <si>
    <t>в том числе: 
(из стр. 8 раздела 2)</t>
  </si>
  <si>
    <t>в том числе: 
(из стр.35 разд.2)</t>
  </si>
  <si>
    <t>Дела повторно поступившие после отмены судебного постановления ввиду новых обстоятельств (из строки 47 раздела 2)</t>
  </si>
  <si>
    <t>В том числе  судом 
с участием присяжных заседателей 
(из стр. 45 раздела 1)</t>
  </si>
  <si>
    <t>Неприостанов-ленные, находящиеся в производстве</t>
  </si>
  <si>
    <t>О предоставлении отсрочки женщине (мужчине), имеющим детей (до 14 лет) и женщине в связи с беременностью (ч. 1 ст.  82 УК РФ, п.  2 ч.  1 ст.  398 УПК РФ, )</t>
  </si>
  <si>
    <t>Раздел 11. Общая продолжительность рассмотрения дел в судебной системе (от первоначального поступления уголовного дела в суд до рассмотрения дела по существу 
в I инстанции и до вступления в законную силу судебного акта)</t>
  </si>
  <si>
    <t>До 1,5 мес.</t>
  </si>
  <si>
    <t xml:space="preserve">Руководитель         </t>
  </si>
  <si>
    <t>дата составления отчета</t>
  </si>
  <si>
    <t xml:space="preserve"> удовлетворено</t>
  </si>
  <si>
    <t>отказано в удовлетворении</t>
  </si>
  <si>
    <t>Форма  №1</t>
  </si>
  <si>
    <t xml:space="preserve">Из строки 52 графы 26 раздела 1: сумма судебного штрафа (в руб.) по прекращенным  уголовным делам   по удовлетворенным  ходатайствам  органов предварительного расследования о  прекращении уголовного дела или уголовного преследования и назначении меры уголовно-правового характера в  виде судебного штрафа  (ст. 76.2, 104.4 УК РФ, ст. 25.1, 446.2 УПК РФ) </t>
  </si>
  <si>
    <t>(r,w,s,g,v) Количество подстражных по разделам 1 и 2 должно быть равно количеству осужденных к лишению свободы р.3 (вв. для контроля заполнения показателей)</t>
  </si>
  <si>
    <t>(r,w,s,g,v) разд.3 Наказание в виде принудительных работ закон. временно не назначается (при нарушении данного ФЛК подтвердить судебным актом)</t>
  </si>
  <si>
    <t>(r,w,s,g,v) разд.2 стр.38 должна быть меньше гр.18 стр. 1  раздела 1</t>
  </si>
  <si>
    <t>(r,w,s,g,v) Вынесено с приговором д.б. меньше или равно осужденным и оправданным</t>
  </si>
  <si>
    <t>(r,w,s,g,v)раздел 2 стр.42 д.б. больше или равна стр.43 для всех граф</t>
  </si>
  <si>
    <t>(r,w,s,g,v) гр. 4 больше или равна сумма гр. 5,6</t>
  </si>
  <si>
    <t>Итоговое ФЛК для свода  (r,w,s,v,g) 2018 разд.3 стр.35(учитывается только РЕАЛЬНОЕ лишение свободы)  д.б. меньше или равна суммы строк 38 и 39</t>
  </si>
  <si>
    <t>(r,w,s,g,v) гр. 10 меньше или равна гр. 6</t>
  </si>
  <si>
    <t>(r,w,s,g,v) гр.5 стр.5 равна гр.2 стр.60; разд.4</t>
  </si>
  <si>
    <t xml:space="preserve">(r,w,s,g,v) раздел 1 строка 1 равна строке 52 по графам 27, 26, </t>
  </si>
  <si>
    <t>(r,w,s,g,v) разд.14 для гр.1-11 стр.2 д.б. равна сумме стр.4 и 6</t>
  </si>
  <si>
    <t>(r,w,s,g,v) разд.12 стр.7 по всем графам &lt;= стр.6 по всем графам</t>
  </si>
  <si>
    <t>(r,w,s,g,v) раздел 1 графа 26 меньше или равна графе 4</t>
  </si>
  <si>
    <t xml:space="preserve">(r,w,s,g,v)  раздел 1 стр. 51 меньше или равна стр. 50 </t>
  </si>
  <si>
    <t>(r,w,s,g,v) раздел 1 сумма строк 50 меньше или равна строке 1</t>
  </si>
  <si>
    <t xml:space="preserve">(r,w,s,g,v) раздел 1 стр.51 меньше или равна стр. 1 "всего" по всем графам </t>
  </si>
  <si>
    <t>(r,w,s,g,v) раздел 1 стр.1 равна стр. 52 для граф 29-30</t>
  </si>
  <si>
    <t>(r,w,s,g,v) разд. 7 гр.1 стр.1  д.б. равна сумме гр.2-3, 5-7</t>
  </si>
  <si>
    <t>(r,w,s,g,v) сумма строк 3-9 д.б равна строке 1</t>
  </si>
  <si>
    <t>(r,w,s,g,v) Остаток на начало года и Поступило д.б. равно Окончено, Остаток на конец периода и Соединено (гр. 32 заполняется по строке обвинения (присоединенного дела) после окончания производства по основному делу, а результат по делу учитывается в сроке по основному делу)</t>
  </si>
  <si>
    <t>O продлении срока меры пресечения в виде запрета определенных действий (п.2 ч.2 ст. 29 УПК РФ)</t>
  </si>
  <si>
    <t>O снижении размера удержания из зарплаты осужденного к исправ.работам в соотв. со ст. 44 УИК РФ в случае ухудшения материального положения осужденного (п.14 ст. 397 УПК РФ)</t>
  </si>
  <si>
    <t>O разъяснении сомнений и неясностей, возникающих при исполнении приговора (п.15 ст. 397 УПК РФ)</t>
  </si>
  <si>
    <t xml:space="preserve">O замене неотбытой части наказания более мягким видом наказания либо об освобождении от наказания в виде ограничения по военной службе военнослужащего, уволенного с военной службы, в порядке, уст. 148 УИК РФ (п. 19 ст. 397 УПК РФ) </t>
  </si>
  <si>
    <t>Oб отсрочке или рассрочке уплаты штрафа, если немедленная уплата его является для осужденного невозможной  (ч.2  ст. 398 УПК РФ)</t>
  </si>
  <si>
    <t xml:space="preserve">Контрольные равенства: 1) сумма строк 1-6 равна строке 7 по графе 6; 2)  графа 6 по строке 7  равна графам 1, 2  по строке 7; 3) сумма строк 1-6 по графе 1 равна сумме граф 3-5 по строке 1 раздела 1; 4) сумма строк 1-6 по графе 3 равна сумме граф 6,7 по строке 1 раздела 1; 5) сумма строк 1-6 по графе 4 равна графе 10 строке 1 раздела 1; 6) сумма строк 1-6 графы 6 меньше или равна сумме строк 1-6 графы 2. </t>
  </si>
  <si>
    <t xml:space="preserve">(r,w,s,g,v) раздел 1 стр.52 меньше или равна стр. 1 "всего" по всем графам </t>
  </si>
  <si>
    <t>(r,w,s,g,v) разд.2 стр.56 должна быть &lt;= стр.33</t>
  </si>
  <si>
    <t xml:space="preserve">(r,w,s,g,v) раздел 2 стр.56= разд.1 гр.29 стр.52+ гр.31 стр.1 </t>
  </si>
  <si>
    <t xml:space="preserve">(r,w,s,g,v) раздел 1 гр.31 стр. 52 д.б. равна 0 (учитывая дела без обвинения по ходатайству следователя) </t>
  </si>
  <si>
    <t>Из графы 4: в отношении несовершен-
нолетних</t>
  </si>
  <si>
    <t>Об установлении определенного срока для ознакомления с материалами уголовного дела (ч.3 ст. 217 УПК РФ)</t>
  </si>
  <si>
    <t>Из (гр.3 стр.25) Избрание залога при отказе  удовлетворения ходатайства об избрании домашнего ареста</t>
  </si>
  <si>
    <t>Из (гр.3 стр.28) Избрание залога при отказе ходатайства о продлении домашнего ареста</t>
  </si>
  <si>
    <t>Из (гр.2 стр.25) Замена меры пресечения в виде залога на домашний арест</t>
  </si>
  <si>
    <t>Из (гр.2 стр.25) Замена меры пресечения в виде заключения под стражу на домашний арест</t>
  </si>
  <si>
    <t>Из (гр.2 стр.27) Замена меры пресечения в виде заключения под стражу на залог</t>
  </si>
  <si>
    <t>О вынесении разрешения об эксгумации выдаваемое судом, в случае возражения родственников (ч. 3 ст. 178 УПК РФ)</t>
  </si>
  <si>
    <t>Из (гр.2 стр.27) Замена меры пресечения в виде домашнего ареста на залог</t>
  </si>
  <si>
    <t>Из графы 8: 
в адрес органов предварительного расследования</t>
  </si>
  <si>
    <t>Остаток производств по материалам</t>
  </si>
  <si>
    <t>Поступило в производство материалов</t>
  </si>
  <si>
    <t>Остаток производств по материалам на конец отчетного периода</t>
  </si>
  <si>
    <t xml:space="preserve">О замене принудительных работ лишением свободы 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(ч. 6  53.1 УК РФ,  п.2.1 ст. 397 УПК РФ) </t>
  </si>
  <si>
    <t>(r,w,s,g,v) Раздел 1 Резервные строки и графы не заполняются</t>
  </si>
  <si>
    <t>(r,w,s,g,v) раздел 4  графа 9 меньше или равна графе 8 по всем строкам</t>
  </si>
  <si>
    <t>(r,w,s,g,v) раздел 4 графа 3 равна сумме граф 4-6</t>
  </si>
  <si>
    <t>(r,w,s,g,v) разд.4 Сумма граф 4 и 5 по всем строкам д.б. меньше или равна графе 3</t>
  </si>
  <si>
    <t>(r,w,s,g,v) разд.4 По всем строкам графа 7 д.б. меньше или равна графе 4</t>
  </si>
  <si>
    <t>(r,w,s,g,v) раздел 4 сумма граф 1 и 2 равна сумме граф 3 и 10 по всем строкам</t>
  </si>
  <si>
    <t>возвращено прокурору для устранения недостатков в порядке ст. 237 УПК РФ, отказом  в принятии4 или  прекращении уг.дела по ст. 446.2 УПК РФ</t>
  </si>
  <si>
    <t>возвращено прокурору для устранения недостатков в порядке ст. 237 УПК РФ, отказом  в принятии4 или в прекращении уг. дела по ст.  446.2  УПК РФ</t>
  </si>
  <si>
    <t>Изменение судом категории тяжести, совершенного преступления (по числу лиц) (ч.6 ст. 15 УК РФ)3</t>
  </si>
  <si>
    <t xml:space="preserve">Из графы 15: прекращено уголовное дело судом с обвинением в отношении лиц с назначением меры уголовно-правового характера в виде судебного штрафа </t>
  </si>
  <si>
    <t>159, 159.1-
159.6</t>
  </si>
  <si>
    <t xml:space="preserve">169-200.6 </t>
  </si>
  <si>
    <t xml:space="preserve"> 208-210.1</t>
  </si>
  <si>
    <t xml:space="preserve">ч. 1 ст. 115,
116.1,  ч. 1 
ст. 128.1
</t>
  </si>
  <si>
    <t>повторно поступившие, ранее рассмотренные по существу обвинения</t>
  </si>
  <si>
    <t>Примечание к разделу 1 :</t>
  </si>
  <si>
    <r>
      <t>1</t>
    </r>
    <r>
      <rPr>
        <b/>
        <sz val="20"/>
        <rFont val="Times New Roman"/>
        <family val="1"/>
        <charset val="204"/>
      </rPr>
      <t>По стр. 43-45 в остатке и поступлении дел учет  осуществляется по признаку наличия соответствующего ходатайства в деле на момент  движения дела в соответствующей графе</t>
    </r>
  </si>
  <si>
    <r>
      <t>2</t>
    </r>
    <r>
      <rPr>
        <b/>
        <sz val="20"/>
        <rFont val="Times New Roman"/>
        <family val="1"/>
        <charset val="204"/>
      </rPr>
      <t xml:space="preserve"> Учитывать случаи направления на новое рассмотрение в связи с  роспуском коллегии присяжных заседателей (ч. 5 ст. 348 УПК РФ)</t>
    </r>
  </si>
  <si>
    <r>
      <t>3</t>
    </r>
    <r>
      <rPr>
        <b/>
        <sz val="20"/>
        <rFont val="Times New Roman"/>
        <family val="1"/>
        <charset val="204"/>
      </rPr>
      <t xml:space="preserve"> Указывается в случае изменения судом категории тяжести преступления по любому составу по основной  статье обвинения в отношении лиц один раз по категории тяжести, определяемой по санкции в соотв. со ст. 15 УК РФ</t>
    </r>
  </si>
  <si>
    <r>
      <t xml:space="preserve">4  </t>
    </r>
    <r>
      <rPr>
        <b/>
        <sz val="20"/>
        <rFont val="Times New Roman"/>
        <family val="1"/>
        <charset val="204"/>
      </rPr>
      <t>В соотв. с п.25.2 Постановления Пленума Верховного Суда РФ  от 27.06.2013 № 19 в ред 29.11.2016</t>
    </r>
  </si>
  <si>
    <t>Из раздела 1 гр. 2 поступило на судебное рассмотрение повторно: по подсудности из другого суда; после отмены приговоров, судебных постановлений по существу дела вышестоящим судом; после розыска обвиняемого; после возвращения дела прокурором; после отказа в принятии, отказа в удовлетворении ходатайства  о прекращении дела с назначением судебного штрафа; после отмены прекращения дела с назначением судебного штрафа; после отмены судебного постановления в виду новых или вновь открывшихся обстоятельств; направления уголовного  дела на новое рассмотрение в связи с роспуском коллегии присяжных заседателей; после отмены принудительных мер: медицинского характера, воспитательного характера</t>
  </si>
  <si>
    <r>
      <t xml:space="preserve">3 </t>
    </r>
    <r>
      <rPr>
        <b/>
        <sz val="24"/>
        <rFont val="Times New Roman"/>
        <family val="1"/>
        <charset val="204"/>
      </rPr>
      <t>В стр. 50 - за исключением жалоб на действия прокурора, указанных в стр. 70, жалоб, рассматриваемых в порядке ст. 125.1 УПК РФ</t>
    </r>
  </si>
  <si>
    <r>
      <t>4</t>
    </r>
    <r>
      <rPr>
        <b/>
        <sz val="24"/>
        <rFont val="Times New Roman"/>
        <family val="1"/>
        <charset val="204"/>
      </rPr>
      <t xml:space="preserve"> Рассмотренное ходатайство в отдельном производстве (не по приговору суда)</t>
    </r>
  </si>
  <si>
    <r>
      <t>1</t>
    </r>
    <r>
      <rPr>
        <b/>
        <sz val="24"/>
        <rFont val="Times New Roman"/>
        <family val="1"/>
        <charset val="204"/>
      </rPr>
      <t xml:space="preserve"> В стр. 24,26  гр. 7 - возраст учитывается на момент вынесения постановления о заключении под стражу, продления содержания под стражей</t>
    </r>
  </si>
  <si>
    <r>
      <t>2</t>
    </r>
    <r>
      <rPr>
        <b/>
        <sz val="24"/>
        <rFont val="Times New Roman"/>
        <family val="1"/>
        <charset val="204"/>
      </rPr>
      <t xml:space="preserve"> В стр. 55 гр. 4 - возбуждены уголовные дела</t>
    </r>
  </si>
  <si>
    <r>
      <t xml:space="preserve">1 </t>
    </r>
    <r>
      <rPr>
        <sz val="11"/>
        <rFont val="Times New Roman"/>
        <family val="1"/>
        <charset val="204"/>
      </rPr>
      <t>Возраст учитывать на момент вынесения постановления о заключении под стражу</t>
    </r>
  </si>
  <si>
    <r>
      <t>2</t>
    </r>
    <r>
      <rPr>
        <sz val="11"/>
        <rFont val="Times New Roman"/>
        <family val="1"/>
        <charset val="204"/>
      </rPr>
      <t xml:space="preserve"> Учитываются лица, обвиняемые в преступлениях по статьям, перечисленным в ч.1.1 ст.108 УПК РФ, в том числе составы преступлений из гл 21 УК РФ, совершенные в сфере предпринимательской деятельности</t>
    </r>
  </si>
  <si>
    <t>(r,w,s,g,v) должно быть равно 0, Подсудна только судам ДОВС, МОВС, ПОВС, СКВС</t>
  </si>
  <si>
    <t>(r,w,s,g,v) раздел 1 гр.2 стр. 50 д.б. меньше или равен раздел 2 гр. 1 стр.47</t>
  </si>
  <si>
    <t xml:space="preserve">(r,w,s,g,v) раздел 3 резервные строки не заполняются </t>
  </si>
  <si>
    <t>в отношени обвиняемых, определенных в  ч. 1.1 ст. 108 УПК РФ 2</t>
  </si>
  <si>
    <t xml:space="preserve">районный суд </t>
  </si>
  <si>
    <t>335622</t>
  </si>
  <si>
    <t>Ф.F1r разд.10 стл.13 стр.5=0</t>
  </si>
  <si>
    <t>(r,s,g,v) разд.10 при направлении отчета требуется представить отсканированное определение суда для направления в ВС РФ (возраст привлеченного лица менее 18 лет на момент рассмотрения)</t>
  </si>
  <si>
    <t>335626</t>
  </si>
  <si>
    <t>Ф.F1r разд.9 стл.13 стр.5=0</t>
  </si>
  <si>
    <t>(r,s,g,v) разд.9 При направлении отчета требуется представить отсканированное определение суда для направления в ВС РФ (возраст привлеченного лица менее 18 лет на момент рассмотрения)</t>
  </si>
  <si>
    <t>335627</t>
  </si>
  <si>
    <t>Ф.F1r разд.10 стл.10 стр.1&gt;=Ф.F1r разд.10 стл.11 стр.1</t>
  </si>
  <si>
    <t>(r,s,g,v) разд.10 гр.10 д.б. больше или равна разд.10 гр.11 по всем стр.</t>
  </si>
  <si>
    <t>Ф.F1r разд.10 стл.10 стр.2&gt;=Ф.F1r разд.10 стл.11 стр.2</t>
  </si>
  <si>
    <t>Ф.F1r разд.10 стл.10 стр.3&gt;=Ф.F1r разд.10 стл.11 стр.3</t>
  </si>
  <si>
    <t>Ф.F1r разд.10 стл.10 стр.4&gt;=Ф.F1r разд.10 стл.11 стр.4</t>
  </si>
  <si>
    <t>Ф.F1r разд.10 стл.10 стр.5&gt;=Ф.F1r разд.10 стл.11 стр.5</t>
  </si>
  <si>
    <t>Ф.F1r разд.10 стл.10 стр.6&gt;=Ф.F1r разд.10 стл.11 стр.6</t>
  </si>
  <si>
    <t>Ф.F1r разд.10 стл.10 стр.7&gt;=Ф.F1r разд.10 стл.11 стр.7</t>
  </si>
  <si>
    <t>Ф.F1r разд.10 стл.10 стр.8&gt;=Ф.F1r разд.10 стл.11 стр.8</t>
  </si>
  <si>
    <t>335630</t>
  </si>
  <si>
    <t>Ф.F1r разд.9 стл.1 стр.1&gt;=Ф.F1r разд.9 стл.7 стр.1</t>
  </si>
  <si>
    <t>(r,s,g,v) разд.9 гр.1 д.б. больше или равно гр.7 по всем стр.</t>
  </si>
  <si>
    <t>Ф.F1r разд.9 стл.1 стр.2&gt;=Ф.F1r разд.9 стл.7 стр.2</t>
  </si>
  <si>
    <t>Ф.F1r разд.9 стл.1 стр.3&gt;=Ф.F1r разд.9 стл.7 стр.3</t>
  </si>
  <si>
    <t>Ф.F1r разд.9 стл.1 стр.4&gt;=Ф.F1r разд.9 стл.7 стр.4</t>
  </si>
  <si>
    <t>Ф.F1r разд.9 стл.1 стр.5&gt;=Ф.F1r разд.9 стл.7 стр.5</t>
  </si>
  <si>
    <t>Ф.F1r разд.9 стл.1 стр.6&gt;=Ф.F1r разд.9 стл.7 стр.6</t>
  </si>
  <si>
    <t>Ф.F1r разд.9 стл.1 стр.7&gt;=Ф.F1r разд.9 стл.7 стр.7</t>
  </si>
  <si>
    <t>Ф.F1r разд.9 стл.1 стр.8&gt;=Ф.F1r разд.9 стл.7 стр.8</t>
  </si>
  <si>
    <t>Ф.F1r разд.9 стл.1 стр.9&gt;=Ф.F1r разд.9 стл.7 стр.9</t>
  </si>
  <si>
    <t>335633</t>
  </si>
  <si>
    <t>Ф.F1r разд.9 стл.1 стр.1=Ф.F1r разд.9 стл.1 сумма стр.2-5</t>
  </si>
  <si>
    <t>Ф.F1r разд.9 стл.10 стр.1=Ф.F1r разд.9 стл.10 сумма стр.2-5</t>
  </si>
  <si>
    <t>Ф.F1r разд.9 стл.11 стр.1=Ф.F1r разд.9 стл.11 сумма стр.2-5</t>
  </si>
  <si>
    <t>Ф.F1r разд.9 стл.12 стр.1=Ф.F1r разд.9 стл.12 сумма стр.2-5</t>
  </si>
  <si>
    <t>Ф.F1r разд.9 стл.13 стр.1=Ф.F1r разд.9 стл.13 сумма стр.2-5</t>
  </si>
  <si>
    <t>Ф.F1r разд.9 стл.14 стр.1=Ф.F1r разд.9 стл.14 сумма стр.2-5</t>
  </si>
  <si>
    <t>Ф.F1r разд.9 стл.15 стр.1=Ф.F1r разд.9 стл.15 сумма стр.2-5</t>
  </si>
  <si>
    <t>Ф.F1r разд.9 стл.16 стр.1=Ф.F1r разд.9 стл.16 сумма стр.2-5</t>
  </si>
  <si>
    <t>Ф.F1r разд.9 стл.2 стр.1=Ф.F1r разд.9 стл.2 сумма стр.2-5</t>
  </si>
  <si>
    <t>Ф.F1r разд.9 стл.3 стр.1=Ф.F1r разд.9 стл.3 сумма стр.2-5</t>
  </si>
  <si>
    <t>Ф.F1r разд.9 стл.4 стр.1=Ф.F1r разд.9 стл.4 сумма стр.2-5</t>
  </si>
  <si>
    <t>Ф.F1r разд.9 стл.5 стр.1=Ф.F1r разд.9 стл.5 сумма стр.2-5</t>
  </si>
  <si>
    <t>Ф.F1r разд.9 стл.6 стр.1=Ф.F1r разд.9 стл.6 сумма стр.2-5</t>
  </si>
  <si>
    <t>Ф.F1r разд.9 стл.7 стр.1=Ф.F1r разд.9 стл.7 сумма стр.2-5</t>
  </si>
  <si>
    <t>Ф.F1r разд.9 стл.8 стр.1=Ф.F1r разд.9 стл.8 сумма стр.2-5</t>
  </si>
  <si>
    <t>Ф.F1r разд.9 стл.9 стр.1=Ф.F1r разд.9 стл.9 сумма стр.2-5</t>
  </si>
  <si>
    <t>335635</t>
  </si>
  <si>
    <t>Ф.F1r разд.10 стл.1 стр.1&gt;=Ф.F1r разд.10 стл.1 стр.8</t>
  </si>
  <si>
    <t>(r,s,g,v) разд.10 гр.1 стр.1 д.б. больше или равно разд.10 гр.1 стр.8</t>
  </si>
  <si>
    <t>Ф.F1r разд.10 стл.10 стр.1&gt;=Ф.F1r разд.10 стл.10 стр.8</t>
  </si>
  <si>
    <t>Ф.F1r разд.10 стл.11 стр.1&gt;=Ф.F1r разд.10 стл.11 стр.8</t>
  </si>
  <si>
    <t>Ф.F1r разд.10 стл.12 стр.1&gt;=Ф.F1r разд.10 стл.12 стр.8</t>
  </si>
  <si>
    <t>Ф.F1r разд.10 стл.13 стр.1&gt;=Ф.F1r разд.10 стл.13 стр.8</t>
  </si>
  <si>
    <t>Ф.F1r разд.10 стл.14 стр.1&gt;=Ф.F1r разд.10 стл.14 стр.8</t>
  </si>
  <si>
    <t>Ф.F1r разд.10 стл.2 стр.1&gt;=Ф.F1r разд.10 стл.2 стр.8</t>
  </si>
  <si>
    <t>Ф.F1r разд.10 стл.3 стр.1&gt;=Ф.F1r разд.10 стл.3 стр.8</t>
  </si>
  <si>
    <t>Ф.F1r разд.10 стл.4 стр.1&gt;=Ф.F1r разд.10 стл.4 стр.8</t>
  </si>
  <si>
    <t>Ф.F1r разд.10 стл.5 стр.1&gt;=Ф.F1r разд.10 стл.5 стр.8</t>
  </si>
  <si>
    <t>Ф.F1r разд.10 стл.6 стр.1&gt;=Ф.F1r разд.10 стл.6 стр.8</t>
  </si>
  <si>
    <t>Ф.F1r разд.10 стл.7 стр.1&gt;=Ф.F1r разд.10 стл.7 стр.8</t>
  </si>
  <si>
    <t>Ф.F1r разд.10 стл.8 стр.1&gt;=Ф.F1r разд.10 стл.8 стр.8</t>
  </si>
  <si>
    <t>Ф.F1r разд.10 стл.9 стр.1&gt;=Ф.F1r разд.10 стл.9 стр.8</t>
  </si>
  <si>
    <t>335637</t>
  </si>
  <si>
    <t>Ф.F1r разд.9 стл.1 стр.1+Ф.F1r разд.9 стл.8 стр.1=Ф.F1r разд.4 стл.3 стр.24</t>
  </si>
  <si>
    <t>(r,s,g,v) разд.4 гр.3 стр.24  д.б. равно разд.9 по стр.1 сумме гр.1 и 8</t>
  </si>
  <si>
    <t>335650</t>
  </si>
  <si>
    <t>Ф.F1r разд.9 стл.1 стр.1&gt;=Ф.F1r разд.9 стл.10 стр.1</t>
  </si>
  <si>
    <t>(r,s,g,v) разд.9 гр.1 д.б. больше или равно гр.10 по всем стр.</t>
  </si>
  <si>
    <t>Ф.F1r разд.9 стл.1 стр.2&gt;=Ф.F1r разд.9 стл.10 стр.2</t>
  </si>
  <si>
    <t>Ф.F1r разд.9 стл.1 стр.3&gt;=Ф.F1r разд.9 стл.10 стр.3</t>
  </si>
  <si>
    <t>Ф.F1r разд.9 стл.1 стр.4&gt;=Ф.F1r разд.9 стл.10 стр.4</t>
  </si>
  <si>
    <t>Ф.F1r разд.9 стл.1 стр.5&gt;=Ф.F1r разд.9 стл.10 стр.5</t>
  </si>
  <si>
    <t>Ф.F1r разд.9 стл.1 стр.6&gt;=Ф.F1r разд.9 стл.10 стр.6</t>
  </si>
  <si>
    <t>Ф.F1r разд.9 стл.1 стр.7&gt;=Ф.F1r разд.9 стл.10 стр.7</t>
  </si>
  <si>
    <t>Ф.F1r разд.9 стл.1 стр.8&gt;=Ф.F1r разд.9 стл.10 стр.8</t>
  </si>
  <si>
    <t>Ф.F1r разд.9 стл.1 стр.9&gt;=Ф.F1r разд.9 стл.10 стр.9</t>
  </si>
  <si>
    <t>335652</t>
  </si>
  <si>
    <t>Ф.F1r разд.9 стл.1 стр.1&gt;=Ф.F1r разд.9 стл.1 стр.6</t>
  </si>
  <si>
    <t>(r,s,g,v) разд.9 стр.1 д.б. больше или равна разд.9 стр.6 по всем гр.</t>
  </si>
  <si>
    <t>Ф.F1r разд.9 стл.10 стр.1&gt;=Ф.F1r разд.9 стл.10 стр.6</t>
  </si>
  <si>
    <t>Ф.F1r разд.9 стл.11 стр.1&gt;=Ф.F1r разд.9 стл.11 стр.6</t>
  </si>
  <si>
    <t>Ф.F1r разд.9 стл.12 стр.1&gt;=Ф.F1r разд.9 стл.12 стр.6</t>
  </si>
  <si>
    <t>Ф.F1r разд.9 стл.13 стр.1&gt;=Ф.F1r разд.9 стл.13 стр.6</t>
  </si>
  <si>
    <t>Ф.F1r разд.9 стл.14 стр.1&gt;=Ф.F1r разд.9 стл.14 стр.6</t>
  </si>
  <si>
    <t>Ф.F1r разд.9 стл.15 стр.1&gt;=Ф.F1r разд.9 стл.15 стр.6</t>
  </si>
  <si>
    <t>Ф.F1r разд.9 стл.16 стр.1&gt;=Ф.F1r разд.9 стл.16 стр.6</t>
  </si>
  <si>
    <t>Ф.F1r разд.9 стл.2 стр.1&gt;=Ф.F1r разд.9 стл.2 стр.6</t>
  </si>
  <si>
    <t>Ф.F1r разд.9 стл.3 стр.1&gt;=Ф.F1r разд.9 стл.3 стр.6</t>
  </si>
  <si>
    <t>Ф.F1r разд.9 стл.4 стр.1&gt;=Ф.F1r разд.9 стл.4 стр.6</t>
  </si>
  <si>
    <t>Ф.F1r разд.9 стл.5 стр.1&gt;=Ф.F1r разд.9 стл.5 стр.6</t>
  </si>
  <si>
    <t>Ф.F1r разд.9 стл.6 стр.1&gt;=Ф.F1r разд.9 стл.6 стр.6</t>
  </si>
  <si>
    <t>Ф.F1r разд.9 стл.7 стр.1&gt;=Ф.F1r разд.9 стл.7 стр.6</t>
  </si>
  <si>
    <t>Ф.F1r разд.9 стл.8 стр.1&gt;=Ф.F1r разд.9 стл.8 стр.6</t>
  </si>
  <si>
    <t>Ф.F1r разд.9 стл.9 стр.1&gt;=Ф.F1r разд.9 стл.9 стр.6</t>
  </si>
  <si>
    <t>335660</t>
  </si>
  <si>
    <t>Ф.F1r разд.9 стл.1 стр.1&gt;=Ф.F1r разд.9 стл.1 стр.8</t>
  </si>
  <si>
    <t>(r,s,g,v) разд.9 стр.1 д.б. больше или равна разд.9 стр.8 по всем гр.</t>
  </si>
  <si>
    <t>Ф.F1r разд.9 стл.10 стр.1&gt;=Ф.F1r разд.9 стл.10 стр.8</t>
  </si>
  <si>
    <t>Ф.F1r разд.9 стл.11 стр.1&gt;=Ф.F1r разд.9 стл.11 стр.8</t>
  </si>
  <si>
    <t>Ф.F1r разд.9 стл.12 стр.1&gt;=Ф.F1r разд.9 стл.12 стр.8</t>
  </si>
  <si>
    <t>Ф.F1r разд.9 стл.13 стр.1&gt;=Ф.F1r разд.9 стл.13 стр.8</t>
  </si>
  <si>
    <t>Ф.F1r разд.9 стл.14 стр.1&gt;=Ф.F1r разд.9 стл.14 стр.8</t>
  </si>
  <si>
    <t>Ф.F1r разд.9 стл.15 стр.1&gt;=Ф.F1r разд.9 стл.15 стр.8</t>
  </si>
  <si>
    <t>Ф.F1r разд.9 стл.16 стр.1&gt;=Ф.F1r разд.9 стл.16 стр.8</t>
  </si>
  <si>
    <t>Ф.F1r разд.9 стл.2 стр.1&gt;=Ф.F1r разд.9 стл.2 стр.8</t>
  </si>
  <si>
    <t>Ф.F1r разд.9 стл.3 стр.1&gt;=Ф.F1r разд.9 стл.3 стр.8</t>
  </si>
  <si>
    <t>Ф.F1r разд.9 стл.4 стр.1&gt;=Ф.F1r разд.9 стл.4 стр.8</t>
  </si>
  <si>
    <t>Ф.F1r разд.9 стл.5 стр.1&gt;=Ф.F1r разд.9 стл.5 стр.8</t>
  </si>
  <si>
    <t>Ф.F1r разд.9 стл.6 стр.1&gt;=Ф.F1r разд.9 стл.6 стр.8</t>
  </si>
  <si>
    <t>Ф.F1r разд.9 стл.7 стр.1&gt;=Ф.F1r разд.9 стл.7 стр.8</t>
  </si>
  <si>
    <t>Ф.F1r разд.9 стл.8 стр.1&gt;=Ф.F1r разд.9 стл.8 стр.8</t>
  </si>
  <si>
    <t>Ф.F1r разд.9 стл.9 стр.1&gt;=Ф.F1r разд.9 стл.9 стр.8</t>
  </si>
  <si>
    <t>335672</t>
  </si>
  <si>
    <t>Ф.F1r разд.9 стл.1 стр.1&gt;=Ф.F1r разд.9 стл.1 стр.7</t>
  </si>
  <si>
    <t>(r,s,g,v) разд.9 стр.1 д.б. больше или равна разд.9 стр.7 по всем гр.</t>
  </si>
  <si>
    <t>Ф.F1r разд.9 стл.10 стр.1&gt;=Ф.F1r разд.9 стл.10 стр.7</t>
  </si>
  <si>
    <t>Ф.F1r разд.9 стл.11 стр.1&gt;=Ф.F1r разд.9 стл.11 стр.7</t>
  </si>
  <si>
    <t>Ф.F1r разд.9 стл.12 стр.1&gt;=Ф.F1r разд.9 стл.12 стр.7</t>
  </si>
  <si>
    <t>Ф.F1r разд.9 стл.13 стр.1&gt;=Ф.F1r разд.9 стл.13 стр.7</t>
  </si>
  <si>
    <t>Ф.F1r разд.9 стл.14 стр.1&gt;=Ф.F1r разд.9 стл.14 стр.7</t>
  </si>
  <si>
    <t>Ф.F1r разд.9 стл.15 стр.1&gt;=Ф.F1r разд.9 стл.15 стр.7</t>
  </si>
  <si>
    <t>Ф.F1r разд.9 стл.16 стр.1&gt;=Ф.F1r разд.9 стл.16 стр.7</t>
  </si>
  <si>
    <t>Ф.F1r разд.9 стл.2 стр.1&gt;=Ф.F1r разд.9 стл.2 стр.7</t>
  </si>
  <si>
    <t>Ф.F1r разд.9 стл.3 стр.1&gt;=Ф.F1r разд.9 стл.3 стр.7</t>
  </si>
  <si>
    <t>Ф.F1r разд.9 стл.4 стр.1&gt;=Ф.F1r разд.9 стл.4 стр.7</t>
  </si>
  <si>
    <t>Ф.F1r разд.9 стл.5 стр.1&gt;=Ф.F1r разд.9 стл.5 стр.7</t>
  </si>
  <si>
    <t>Ф.F1r разд.9 стл.6 стр.1&gt;=Ф.F1r разд.9 стл.6 стр.7</t>
  </si>
  <si>
    <t>Ф.F1r разд.9 стл.7 стр.1&gt;=Ф.F1r разд.9 стл.7 стр.7</t>
  </si>
  <si>
    <t>Ф.F1r разд.9 стл.8 стр.1&gt;=Ф.F1r разд.9 стл.8 стр.7</t>
  </si>
  <si>
    <t>Ф.F1r разд.9 стл.9 стр.1&gt;=Ф.F1r разд.9 стл.9 стр.7</t>
  </si>
  <si>
    <t>335674</t>
  </si>
  <si>
    <t>Ф.F1r разд.9 стл.9 стр.1&gt;=Ф.F1r разд.9 стл.10 стр.1</t>
  </si>
  <si>
    <t>(r,s,g,v) разд.9 гр.9 д.б. больше или равно гр.10 по всем стр.</t>
  </si>
  <si>
    <t>Ф.F1r разд.9 стл.9 стр.2&gt;=Ф.F1r разд.9 стл.10 стр.2</t>
  </si>
  <si>
    <t>Ф.F1r разд.9 стл.9 стр.3&gt;=Ф.F1r разд.9 стл.10 стр.3</t>
  </si>
  <si>
    <t>Ф.F1r разд.9 стл.9 стр.4&gt;=Ф.F1r разд.9 стл.10 стр.4</t>
  </si>
  <si>
    <t>Ф.F1r разд.9 стл.9 стр.5&gt;=Ф.F1r разд.9 стл.10 стр.5</t>
  </si>
  <si>
    <t>Ф.F1r разд.9 стл.9 стр.6&gt;=Ф.F1r разд.9 стл.10 стр.6</t>
  </si>
  <si>
    <t>Ф.F1r разд.9 стл.9 стр.7&gt;=Ф.F1r разд.9 стл.10 стр.7</t>
  </si>
  <si>
    <t>Ф.F1r разд.9 стл.9 стр.8&gt;=Ф.F1r разд.9 стл.10 стр.8</t>
  </si>
  <si>
    <t>Ф.F1r разд.9 стл.9 стр.9&gt;=Ф.F1r разд.9 стл.10 стр.9</t>
  </si>
  <si>
    <t>335676</t>
  </si>
  <si>
    <t>Ф.F1r разд.10 стл.1 стр.1&gt;=Ф.F1r разд.10 стл.1 стр.7</t>
  </si>
  <si>
    <t>(r,s,g,v) разд.10 гр.1 стр.1 д.б. больше или равно разд.10 гр.1 стр.7</t>
  </si>
  <si>
    <t>Ф.F1r разд.10 стл.10 стр.1&gt;=Ф.F1r разд.10 стл.10 стр.7</t>
  </si>
  <si>
    <t>Ф.F1r разд.10 стл.11 стр.1&gt;=Ф.F1r разд.10 стл.11 стр.7</t>
  </si>
  <si>
    <t>Ф.F1r разд.10 стл.12 стр.1&gt;=Ф.F1r разд.10 стл.12 стр.7</t>
  </si>
  <si>
    <t>Ф.F1r разд.10 стл.13 стр.1&gt;=Ф.F1r разд.10 стл.13 стр.7</t>
  </si>
  <si>
    <t>Ф.F1r разд.10 стл.14 стр.1&gt;=Ф.F1r разд.10 стл.14 стр.7</t>
  </si>
  <si>
    <t>Ф.F1r разд.10 стл.2 стр.1&gt;=Ф.F1r разд.10 стл.2 стр.7</t>
  </si>
  <si>
    <t>Ф.F1r разд.10 стл.3 стр.1&gt;=Ф.F1r разд.10 стл.3 стр.7</t>
  </si>
  <si>
    <t>Ф.F1r разд.10 стл.4 стр.1&gt;=Ф.F1r разд.10 стл.4 стр.7</t>
  </si>
  <si>
    <t>Ф.F1r разд.10 стл.5 стр.1&gt;=Ф.F1r разд.10 стл.5 стр.7</t>
  </si>
  <si>
    <t>Ф.F1r разд.10 стл.6 стр.1&gt;=Ф.F1r разд.10 стл.6 стр.7</t>
  </si>
  <si>
    <t>Ф.F1r разд.10 стл.7 стр.1&gt;=Ф.F1r разд.10 стл.7 стр.7</t>
  </si>
  <si>
    <t>Ф.F1r разд.10 стл.8 стр.1&gt;=Ф.F1r разд.10 стл.8 стр.7</t>
  </si>
  <si>
    <t>Ф.F1r разд.10 стл.9 стр.1&gt;=Ф.F1r разд.10 стл.9 стр.7</t>
  </si>
  <si>
    <t>335695</t>
  </si>
  <si>
    <t>Ф.F1r разд.9 стл.1 стр.1&gt;=Ф.F1r разд.9 стл.5 стр.1</t>
  </si>
  <si>
    <t>(r,w,s,g,v) разд.9 гр.1 д.б. больше или равно гр.5 по всем стр.</t>
  </si>
  <si>
    <t>Ф.F1r разд.9 стл.1 стр.2&gt;=Ф.F1r разд.9 стл.5 стр.2</t>
  </si>
  <si>
    <t>Ф.F1r разд.9 стл.1 стр.3&gt;=Ф.F1r разд.9 стл.5 стр.3</t>
  </si>
  <si>
    <t>Ф.F1r разд.9 стл.1 стр.4&gt;=Ф.F1r разд.9 стл.5 стр.4</t>
  </si>
  <si>
    <t>Ф.F1r разд.9 стл.1 стр.5&gt;=Ф.F1r разд.9 стл.5 стр.5</t>
  </si>
  <si>
    <t>Ф.F1r разд.9 стл.1 стр.6&gt;=Ф.F1r разд.9 стл.5 стр.6</t>
  </si>
  <si>
    <t>Ф.F1r разд.9 стл.1 стр.7&gt;=Ф.F1r разд.9 стл.5 стр.7</t>
  </si>
  <si>
    <t>Ф.F1r разд.9 стл.1 стр.8&gt;=Ф.F1r разд.9 стл.5 стр.8</t>
  </si>
  <si>
    <t>Ф.F1r разд.9 стл.1 стр.9&gt;=Ф.F1r разд.9 стл.5 стр.9</t>
  </si>
  <si>
    <t>335703</t>
  </si>
  <si>
    <t>Ф.F1r разд.9 стл.13 стр.1=Ф.F1r разд.4 стл.7 стр.24</t>
  </si>
  <si>
    <t>(r,s,g,v) Разд. 9 гр.13 стр.1 д.б. равна разд. 4 гр. 7 стр. 24</t>
  </si>
  <si>
    <t>335710</t>
  </si>
  <si>
    <t>Ф.F1r разд.9 стл.1 стр.1&gt;=Ф.F1r разд.9 стл.6 стр.1</t>
  </si>
  <si>
    <t>(r,s,g,v) разд.9 гр.1 д.б. больше или равно гр.6 по всем стр.</t>
  </si>
  <si>
    <t>Ф.F1r разд.9 стл.1 стр.2&gt;=Ф.F1r разд.9 стл.6 стр.2</t>
  </si>
  <si>
    <t>Ф.F1r разд.9 стл.1 стр.3&gt;=Ф.F1r разд.9 стл.6 стр.3</t>
  </si>
  <si>
    <t>Ф.F1r разд.9 стл.1 стр.4&gt;=Ф.F1r разд.9 стл.6 стр.4</t>
  </si>
  <si>
    <t>Ф.F1r разд.9 стл.1 стр.5&gt;=Ф.F1r разд.9 стл.6 стр.5</t>
  </si>
  <si>
    <t>Ф.F1r разд.9 стл.1 стр.6&gt;=Ф.F1r разд.9 стл.6 стр.6</t>
  </si>
  <si>
    <t>Ф.F1r разд.9 стл.1 стр.7&gt;=Ф.F1r разд.9 стл.6 стр.7</t>
  </si>
  <si>
    <t>Ф.F1r разд.9 стл.1 стр.8&gt;=Ф.F1r разд.9 стл.6 стр.8</t>
  </si>
  <si>
    <t>Ф.F1r разд.9 стл.1 стр.9&gt;=Ф.F1r разд.9 стл.6 стр.9</t>
  </si>
  <si>
    <t>335712</t>
  </si>
  <si>
    <t>Ф.F1r разд.9 стл.2 стр.1&gt;=Ф.F1r разд.9 стл.13 стр.1</t>
  </si>
  <si>
    <t>(r,s,g,v) разд.9 гр.2 д.б. больше или равно гр.13 по всем стр.</t>
  </si>
  <si>
    <t>Ф.F1r разд.9 стл.2 стр.2&gt;=Ф.F1r разд.9 стл.13 стр.2</t>
  </si>
  <si>
    <t>Ф.F1r разд.9 стл.2 стр.3&gt;=Ф.F1r разд.9 стл.13 стр.3</t>
  </si>
  <si>
    <t>Ф.F1r разд.9 стл.2 стр.4&gt;=Ф.F1r разд.9 стл.13 стр.4</t>
  </si>
  <si>
    <t>Ф.F1r разд.9 стл.2 стр.5&gt;=Ф.F1r разд.9 стл.13 стр.5</t>
  </si>
  <si>
    <t>Ф.F1r разд.9 стл.2 стр.6&gt;=Ф.F1r разд.9 стл.13 стр.6</t>
  </si>
  <si>
    <t>Ф.F1r разд.9 стл.2 стр.7&gt;=Ф.F1r разд.9 стл.13 стр.7</t>
  </si>
  <si>
    <t>Ф.F1r разд.9 стл.2 стр.8&gt;=Ф.F1r разд.9 стл.13 стр.8</t>
  </si>
  <si>
    <t>Ф.F1r разд.9 стл.2 стр.9&gt;=Ф.F1r разд.9 стл.13 стр.9</t>
  </si>
  <si>
    <t>335718</t>
  </si>
  <si>
    <t>Ф.F1r разд.9 стл.1 стр.1&gt;=Ф.F1r разд.9 стл.1 стр.9</t>
  </si>
  <si>
    <t>(r,s,g,v) разд.9 стр.1 д.б. больше или равна разд.9 стр.10 по всем гр.</t>
  </si>
  <si>
    <t>Ф.F1r разд.9 стл.10 стр.1&gt;=Ф.F1r разд.9 стл.10 стр.9</t>
  </si>
  <si>
    <t>Ф.F1r разд.9 стл.11 стр.1&gt;=Ф.F1r разд.9 стл.11 стр.9</t>
  </si>
  <si>
    <t>Ф.F1r разд.9 стл.12 стр.1&gt;=Ф.F1r разд.9 стл.12 стр.9</t>
  </si>
  <si>
    <t>Ф.F1r разд.9 стл.13 стр.1&gt;=Ф.F1r разд.9 стл.13 стр.9</t>
  </si>
  <si>
    <t>Ф.F1r разд.9 стл.14 стр.1&gt;=Ф.F1r разд.9 стл.14 стр.9</t>
  </si>
  <si>
    <t>Ф.F1r разд.9 стл.15 стр.1&gt;=Ф.F1r разд.9 стл.15 стр.9</t>
  </si>
  <si>
    <t>Ф.F1r разд.9 стл.16 стр.1&gt;=Ф.F1r разд.9 стл.16 стр.9</t>
  </si>
  <si>
    <t>Ф.F1r разд.9 стл.2 стр.1&gt;=Ф.F1r разд.9 стл.2 стр.9</t>
  </si>
  <si>
    <t>Ф.F1r разд.9 стл.3 стр.1&gt;=Ф.F1r разд.9 стл.3 стр.9</t>
  </si>
  <si>
    <t>Ф.F1r разд.9 стл.4 стр.1&gt;=Ф.F1r разд.9 стл.4 стр.9</t>
  </si>
  <si>
    <t>Ф.F1r разд.9 стл.5 стр.1&gt;=Ф.F1r разд.9 стл.5 стр.9</t>
  </si>
  <si>
    <t>Ф.F1r разд.9 стл.6 стр.1&gt;=Ф.F1r разд.9 стл.6 стр.9</t>
  </si>
  <si>
    <t>Ф.F1r разд.9 стл.7 стр.1&gt;=Ф.F1r разд.9 стл.7 стр.9</t>
  </si>
  <si>
    <t>Ф.F1r разд.9 стл.8 стр.1&gt;=Ф.F1r разд.9 стл.8 стр.9</t>
  </si>
  <si>
    <t>Ф.F1r разд.9 стл.9 стр.1&gt;=Ф.F1r разд.9 стл.9 стр.9</t>
  </si>
  <si>
    <t>335721</t>
  </si>
  <si>
    <t>Ф.F1r разд.10 стл.9 стр.1&gt;=Ф.F1r разд.10 стл.10 стр.1</t>
  </si>
  <si>
    <t>(r,s,g,v) разд.10 гр.9 д.б. больше или равна разд.10 гр.10 по всем стр.</t>
  </si>
  <si>
    <t>Ф.F1r разд.10 стл.9 стр.2&gt;=Ф.F1r разд.10 стл.10 стр.2</t>
  </si>
  <si>
    <t>Ф.F1r разд.10 стл.9 стр.3&gt;=Ф.F1r разд.10 стл.10 стр.3</t>
  </si>
  <si>
    <t>Ф.F1r разд.10 стл.9 стр.4&gt;=Ф.F1r разд.10 стл.10 стр.4</t>
  </si>
  <si>
    <t>Ф.F1r разд.10 стл.9 стр.5&gt;=Ф.F1r разд.10 стл.10 стр.5</t>
  </si>
  <si>
    <t>Ф.F1r разд.10 стл.9 стр.6&gt;=Ф.F1r разд.10 стл.10 стр.6</t>
  </si>
  <si>
    <t>Ф.F1r разд.10 стл.9 стр.7&gt;=Ф.F1r разд.10 стл.10 стр.7</t>
  </si>
  <si>
    <t>Ф.F1r разд.10 стл.9 стр.8&gt;=Ф.F1r разд.10 стл.10 стр.8</t>
  </si>
  <si>
    <t>335735</t>
  </si>
  <si>
    <t>Ф.F1r разд.9 стл.10 стр.1&gt;=Ф.F1r разд.9 стл.11 стр.1</t>
  </si>
  <si>
    <t>(r,s,g,v) разд.9 гр.9 д.б. больше или равно гр.11 по всем стр.</t>
  </si>
  <si>
    <t>Ф.F1r разд.9 стл.10 стр.2&gt;=Ф.F1r разд.9 стл.11 стр.2</t>
  </si>
  <si>
    <t>Ф.F1r разд.9 стл.10 стр.3&gt;=Ф.F1r разд.9 стл.11 стр.3</t>
  </si>
  <si>
    <t>Ф.F1r разд.9 стл.10 стр.4&gt;=Ф.F1r разд.9 стл.11 стр.4</t>
  </si>
  <si>
    <t>Ф.F1r разд.9 стл.10 стр.5&gt;=Ф.F1r разд.9 стл.11 стр.5</t>
  </si>
  <si>
    <t>Ф.F1r разд.9 стл.10 стр.6&gt;=Ф.F1r разд.9 стл.11 стр.6</t>
  </si>
  <si>
    <t>Ф.F1r разд.9 стл.10 стр.7&gt;=Ф.F1r разд.9 стл.11 стр.7</t>
  </si>
  <si>
    <t>Ф.F1r разд.9 стл.10 стр.8&gt;=Ф.F1r разд.9 стл.11 стр.8</t>
  </si>
  <si>
    <t>Ф.F1r разд.9 стл.10 стр.9&gt;=Ф.F1r разд.9 стл.11 стр.9</t>
  </si>
  <si>
    <t>335737</t>
  </si>
  <si>
    <t>Ф.F1r разд.9 стл.2 стр.1&gt;=Ф.F1r разд.9 стл.15 стр.1</t>
  </si>
  <si>
    <t>(r,s,g,v) разд.9 гр.2 д.б. больше или равно гр.15 по всем стр.</t>
  </si>
  <si>
    <t>Ф.F1r разд.9 стл.2 стр.2&gt;=Ф.F1r разд.9 стл.15 стр.2</t>
  </si>
  <si>
    <t>Ф.F1r разд.9 стл.2 стр.3&gt;=Ф.F1r разд.9 стл.15 стр.3</t>
  </si>
  <si>
    <t>Ф.F1r разд.9 стл.2 стр.4&gt;=Ф.F1r разд.9 стл.15 стр.4</t>
  </si>
  <si>
    <t>Ф.F1r разд.9 стл.2 стр.5&gt;=Ф.F1r разд.9 стл.15 стр.5</t>
  </si>
  <si>
    <t>Ф.F1r разд.9 стл.2 стр.6&gt;=Ф.F1r разд.9 стл.15 стр.6</t>
  </si>
  <si>
    <t>Ф.F1r разд.9 стл.2 стр.7&gt;=Ф.F1r разд.9 стл.15 стр.7</t>
  </si>
  <si>
    <t>Ф.F1r разд.9 стл.2 стр.8&gt;=Ф.F1r разд.9 стл.15 стр.8</t>
  </si>
  <si>
    <t>Ф.F1r разд.9 стл.2 стр.9&gt;=Ф.F1r разд.9 стл.15 стр.9</t>
  </si>
  <si>
    <t>335751</t>
  </si>
  <si>
    <t>Ф.F1r разд.10 стл.1 стр.1=Ф.F1r разд.10 стл.1 сумма стр.2-5</t>
  </si>
  <si>
    <t>(r,s,g,v) разд.10 стр.1 равна разд.10 сумме стр. 2-5 по всем гр.</t>
  </si>
  <si>
    <t>Ф.F1r разд.10 стл.10 стр.1=Ф.F1r разд.10 стл.10 сумма стр.2-5</t>
  </si>
  <si>
    <t>Ф.F1r разд.10 стл.11 стр.1=Ф.F1r разд.10 стл.11 сумма стр.2-5</t>
  </si>
  <si>
    <t>Ф.F1r разд.10 стл.12 стр.1=Ф.F1r разд.10 стл.12 сумма стр.2-5</t>
  </si>
  <si>
    <t>Ф.F1r разд.10 стл.13 стр.1=Ф.F1r разд.10 стл.13 сумма стр.2-5</t>
  </si>
  <si>
    <t>Ф.F1r разд.10 стл.14 стр.1=Ф.F1r разд.10 стл.14 сумма стр.2-5</t>
  </si>
  <si>
    <t>Ф.F1r разд.10 стл.2 стр.1=Ф.F1r разд.10 стл.2 сумма стр.2-5</t>
  </si>
  <si>
    <t>Ф.F1r разд.10 стл.3 стр.1=Ф.F1r разд.10 стл.3 сумма стр.2-5</t>
  </si>
  <si>
    <t>Ф.F1r разд.10 стл.4 стр.1=Ф.F1r разд.10 стл.4 сумма стр.2-5</t>
  </si>
  <si>
    <t>Ф.F1r разд.10 стл.5 стр.1=Ф.F1r разд.10 стл.5 сумма стр.2-5</t>
  </si>
  <si>
    <t>Ф.F1r разд.10 стл.6 стр.1=Ф.F1r разд.10 стл.6 сумма стр.2-5</t>
  </si>
  <si>
    <t>Ф.F1r разд.10 стл.7 стр.1=Ф.F1r разд.10 стл.7 сумма стр.2-5</t>
  </si>
  <si>
    <t>Ф.F1r разд.10 стл.8 стр.1=Ф.F1r разд.10 стл.8 сумма стр.2-5</t>
  </si>
  <si>
    <t>Ф.F1r разд.10 стл.9 стр.1=Ф.F1r разд.10 стл.9 сумма стр.2-5</t>
  </si>
  <si>
    <t>335759</t>
  </si>
  <si>
    <t>Ф.F1r разд.9 стл.1 стр.1&gt;=Ф.F1r разд.9 стл.9 стр.1</t>
  </si>
  <si>
    <t>(r,s,g,v) разд.9 гр.1 д.б. больше или равно гр.8 по всем стр.</t>
  </si>
  <si>
    <t>Ф.F1r разд.9 стл.1 стр.2&gt;=Ф.F1r разд.9 стл.9 стр.2</t>
  </si>
  <si>
    <t>Ф.F1r разд.9 стл.1 стр.3&gt;=Ф.F1r разд.9 стл.9 стр.3</t>
  </si>
  <si>
    <t>Ф.F1r разд.9 стл.1 стр.4&gt;=Ф.F1r разд.9 стл.9 стр.4</t>
  </si>
  <si>
    <t>Ф.F1r разд.9 стл.1 стр.5&gt;=Ф.F1r разд.9 стл.9 стр.5</t>
  </si>
  <si>
    <t>Ф.F1r разд.9 стл.1 стр.6&gt;=Ф.F1r разд.9 стл.9 стр.6</t>
  </si>
  <si>
    <t>Ф.F1r разд.9 стл.1 стр.7&gt;=Ф.F1r разд.9 стл.9 стр.7</t>
  </si>
  <si>
    <t>Ф.F1r разд.9 стл.1 стр.8&gt;=Ф.F1r разд.9 стл.9 стр.8</t>
  </si>
  <si>
    <t>Ф.F1r разд.9 стл.1 стр.9&gt;=Ф.F1r разд.9 стл.9 стр.9</t>
  </si>
  <si>
    <t>335763</t>
  </si>
  <si>
    <t>Ф.F1r разд.10 стл.1 стр.1&gt;=Ф.F1r разд.10 стл.9 стр.1</t>
  </si>
  <si>
    <t>(r,s,g,v) разд.10 гр.1 д.б. больше или равна разд.10 гр.9 по всем стр.</t>
  </si>
  <si>
    <t>Ф.F1r разд.10 стл.1 стр.2&gt;=Ф.F1r разд.10 стл.9 стр.2</t>
  </si>
  <si>
    <t>Ф.F1r разд.10 стл.1 стр.3&gt;=Ф.F1r разд.10 стл.9 стр.3</t>
  </si>
  <si>
    <t>Ф.F1r разд.10 стл.1 стр.4&gt;=Ф.F1r разд.10 стл.9 стр.4</t>
  </si>
  <si>
    <t>Ф.F1r разд.10 стл.1 стр.5&gt;=Ф.F1r разд.10 стл.9 стр.5</t>
  </si>
  <si>
    <t>Ф.F1r разд.10 стл.1 стр.6&gt;=Ф.F1r разд.10 стл.9 стр.6</t>
  </si>
  <si>
    <t>Ф.F1r разд.10 стл.1 стр.7&gt;=Ф.F1r разд.10 стл.9 стр.7</t>
  </si>
  <si>
    <t>Ф.F1r разд.10 стл.1 стр.8&gt;=Ф.F1r разд.10 стл.9 стр.8</t>
  </si>
  <si>
    <t>335764</t>
  </si>
  <si>
    <t>Ф.F1r разд.9 стл.1 стр.1&gt;=Ф.F1r разд.9 стл.2 стр.1</t>
  </si>
  <si>
    <t>(r,s,g,v) разд.9 гр.1 д.б. больше или равно гр.2 по всем стр.</t>
  </si>
  <si>
    <t>Ф.F1r разд.9 стл.1 стр.2&gt;=Ф.F1r разд.9 стл.2 стр.2</t>
  </si>
  <si>
    <t>Ф.F1r разд.9 стл.1 стр.3&gt;=Ф.F1r разд.9 стл.2 стр.3</t>
  </si>
  <si>
    <t>Ф.F1r разд.9 стл.1 стр.4&gt;=Ф.F1r разд.9 стл.2 стр.4</t>
  </si>
  <si>
    <t>Ф.F1r разд.9 стл.1 стр.5&gt;=Ф.F1r разд.9 стл.2 стр.5</t>
  </si>
  <si>
    <t>Ф.F1r разд.9 стл.1 стр.6&gt;=Ф.F1r разд.9 стл.2 стр.6</t>
  </si>
  <si>
    <t>Ф.F1r разд.9 стл.1 стр.7&gt;=Ф.F1r разд.9 стл.2 стр.7</t>
  </si>
  <si>
    <t>Ф.F1r разд.9 стл.1 стр.8&gt;=Ф.F1r разд.9 стл.2 стр.8</t>
  </si>
  <si>
    <t>Ф.F1r разд.9 стл.1 стр.9&gt;=Ф.F1r разд.9 стл.2 стр.9</t>
  </si>
  <si>
    <t>335782</t>
  </si>
  <si>
    <t>Ф.F1r разд.10 стл.1 стр.1&gt;=Ф.F1r разд.10 стл.10 стр.1</t>
  </si>
  <si>
    <t>(r,s,g,v) разд.10 гр.1 д.б. больше или равна разд.10 гр.10 по всем стр.</t>
  </si>
  <si>
    <t>Ф.F1r разд.10 стл.1 стр.2&gt;=Ф.F1r разд.10 стл.10 стр.2</t>
  </si>
  <si>
    <t>Ф.F1r разд.10 стл.1 стр.3&gt;=Ф.F1r разд.10 стл.10 стр.3</t>
  </si>
  <si>
    <t>Ф.F1r разд.10 стл.1 стр.4&gt;=Ф.F1r разд.10 стл.10 стр.4</t>
  </si>
  <si>
    <t>Ф.F1r разд.10 стл.1 стр.5&gt;=Ф.F1r разд.10 стл.10 стр.5</t>
  </si>
  <si>
    <t>Ф.F1r разд.10 стл.1 стр.6&gt;=Ф.F1r разд.10 стл.10 стр.6</t>
  </si>
  <si>
    <t>Ф.F1r разд.10 стл.1 стр.7&gt;=Ф.F1r разд.10 стл.10 стр.7</t>
  </si>
  <si>
    <t>Ф.F1r разд.10 стл.1 стр.8&gt;=Ф.F1r разд.10 стл.10 стр.8</t>
  </si>
  <si>
    <t>335863</t>
  </si>
  <si>
    <t>Ф.F1r разд.1 стл.6 стр.51=0</t>
  </si>
  <si>
    <t>(r) должно быть равно нулю</t>
  </si>
  <si>
    <t>335864</t>
  </si>
  <si>
    <t>Ф.F1r разд.1 стл.16 стр.42=0</t>
  </si>
  <si>
    <t xml:space="preserve">(r) должно быть равно 0 </t>
  </si>
  <si>
    <t>335866</t>
  </si>
  <si>
    <t>Ф.F1r разд.1 стл.22 стр.51=0</t>
  </si>
  <si>
    <t>(r) по делам частного обвинения должно быть равно нулю</t>
  </si>
  <si>
    <t>Ф.F1r разд.1 стл.23 стр.51=0</t>
  </si>
  <si>
    <t>Ф.F1r разд.1 стл.24 стр.51=0</t>
  </si>
  <si>
    <t>Ф.F1r разд.1 стл.25 стр.51=0</t>
  </si>
  <si>
    <t>335869</t>
  </si>
  <si>
    <t>Ф.F1r разд.3 стл.2 стр.2=0</t>
  </si>
  <si>
    <t xml:space="preserve">(r) разд. 3 пожизненое лишение св. несовершеннолет. должно быть равно 0 </t>
  </si>
  <si>
    <t>335870</t>
  </si>
  <si>
    <t>Ф.F1r разд.4 стл.7 стр.50=0</t>
  </si>
  <si>
    <t>(r) разд.4 гр. 7 стр.50-54 внести подтверждение на лист ФЛК информационный</t>
  </si>
  <si>
    <t>Ф.F1r разд.4 стл.7 стр.51=0</t>
  </si>
  <si>
    <t>Ф.F1r разд.4 стл.7 стр.52=0</t>
  </si>
  <si>
    <t>Ф.F1r разд.4 стл.7 стр.53=0</t>
  </si>
  <si>
    <t>Ф.F1r разд.4 стл.7 стр.54=0</t>
  </si>
  <si>
    <t>335871</t>
  </si>
  <si>
    <t>Ф.F1r разд.1 стл.20 стр.2=0</t>
  </si>
  <si>
    <t>Ф.F1r разд.1 стл.21 стр.2=0</t>
  </si>
  <si>
    <t>335880</t>
  </si>
  <si>
    <t>Ф.F1r разд.1 стл.13 стр.42=0</t>
  </si>
  <si>
    <t>(r) разд. 1 стр. 42 гр. 13 должна быть равна 0</t>
  </si>
  <si>
    <t>335881</t>
  </si>
  <si>
    <t>Ф.F1r разд.3 стл.2 стр.20=0</t>
  </si>
  <si>
    <t xml:space="preserve">(r) по разд. 3 должно быть равно 0 </t>
  </si>
  <si>
    <t>335886</t>
  </si>
  <si>
    <t>Ф.F1r разд.3 стл.1 стр.14=0</t>
  </si>
  <si>
    <t xml:space="preserve">(r) раздел 3 -Арест-  должно быть равно 0 </t>
  </si>
  <si>
    <t>Ф.F1r разд.3 стл.2 стр.14=0</t>
  </si>
  <si>
    <t>335887</t>
  </si>
  <si>
    <t>Ф.F1r разд.1 стл.5 стр.42=0</t>
  </si>
  <si>
    <t>335888</t>
  </si>
  <si>
    <t>Ф.F1r разд.3 стл.1 стр.1=0</t>
  </si>
  <si>
    <t xml:space="preserve">(r) разд. 3 стр. 1 - мараторий на смерт. казнь -должно быть равно 0 </t>
  </si>
  <si>
    <t>Ф.F1r разд.3 стл.2 стр.1=0</t>
  </si>
  <si>
    <t>335889</t>
  </si>
  <si>
    <t>Ф.F1r разд.1 сумма стл.22-25 стр.35=0</t>
  </si>
  <si>
    <t>377624</t>
  </si>
  <si>
    <t>Ф.F1r разд.1 стл.2 стр.50&lt;=Ф.F1r разд.2 стл.1 стр.47</t>
  </si>
  <si>
    <t>Ф.F1r разд.3 сумма стл.1-2 сумма стр.42-43=0</t>
  </si>
  <si>
    <t>378013</t>
  </si>
  <si>
    <t>Ф.F1r разд.1 стл.25 стр.49=0</t>
  </si>
  <si>
    <t>(r) раздел 1 гр. 25 изменение судом категории тяжести стр. 49 (небольшой тяжести)- дело учитывается по тяжести статьи при поступлении</t>
  </si>
  <si>
    <t>378015</t>
  </si>
  <si>
    <t>Ф.F1r разд.4 стл.7 сумма стр.74-75=0</t>
  </si>
  <si>
    <t xml:space="preserve">(r) раздел 4 гр. 7 стр. 74-75 должно быть равно 0, необходимо подтверждение </t>
  </si>
  <si>
    <t>378016</t>
  </si>
  <si>
    <t>Ф.F1r разд.4 стл.1 стр.54=0</t>
  </si>
  <si>
    <t>Ф.F1r разд.4 стл.2 стр.54=0</t>
  </si>
  <si>
    <t>Ф.F1r разд.4 стл.3 стр.54=0</t>
  </si>
  <si>
    <t>Ф.F1r разд.4 стл.4 стр.54=0</t>
  </si>
  <si>
    <t>Ф.F1r разд.4 стл.5 стр.54=0</t>
  </si>
  <si>
    <t>Ф.F1r разд.4 стл.6 стр.54=0</t>
  </si>
  <si>
    <t>378019</t>
  </si>
  <si>
    <t>Ф.F1r разд.1 стл.16 стр.35=0</t>
  </si>
  <si>
    <t xml:space="preserve">(r) раздел 1 гр. 16 стр. 35 = 0 </t>
  </si>
  <si>
    <t>378020</t>
  </si>
  <si>
    <t>Ф.F1r разд.1 стл.5 стр.35=0</t>
  </si>
  <si>
    <t>(r) раздел 1 гр. 5 стр. 35 = 0</t>
  </si>
  <si>
    <t>378021</t>
  </si>
  <si>
    <t>Ф.F1r разд.1 стл.5 стр.52=0</t>
  </si>
  <si>
    <t xml:space="preserve">(r) раздел 1 гр. 5 стр. 52 = 0 </t>
  </si>
  <si>
    <t>Ф.F1r разд.1 стл.19 стр.52=0</t>
  </si>
  <si>
    <t>Ф.F1r разд.1 стл.20 стр.52=0</t>
  </si>
  <si>
    <t>Ф.F1r разд.1 стл.21 стр.52=0</t>
  </si>
  <si>
    <t>Ф.F1r разд.1 стл.22 стр.52=0</t>
  </si>
  <si>
    <t>Ф.F1r разд.1 стл.23 стр.52=0</t>
  </si>
  <si>
    <t>Ф.F1r разд.1 стл.24 стр.52=0</t>
  </si>
  <si>
    <t>Ф.F1r разд.1 стл.25 стр.52=0</t>
  </si>
  <si>
    <t>378027</t>
  </si>
  <si>
    <t>378029</t>
  </si>
  <si>
    <t>378030</t>
  </si>
  <si>
    <t>Ф.F1r разд.1 стл.26 стр.1=Ф.F1r разд.1 стл.26 стр.52</t>
  </si>
  <si>
    <t>Ф.F1r разд.1 стл.27 стр.1=Ф.F1r разд.1 стл.27 стр.52</t>
  </si>
  <si>
    <t>378031</t>
  </si>
  <si>
    <t>Ф.F1r разд.1 стл.28 стр.1&gt;=Ф.F1r разд.1 стл.7 стр.1</t>
  </si>
  <si>
    <t>Ф.F1r разд.1 стл.28 стр.10&gt;=Ф.F1r разд.1 стл.7 стр.10</t>
  </si>
  <si>
    <t>Ф.F1r разд.1 стл.28 стр.11&gt;=Ф.F1r разд.1 стл.7 стр.11</t>
  </si>
  <si>
    <t>Ф.F1r разд.1 стл.28 стр.12&gt;=Ф.F1r разд.1 стл.7 стр.12</t>
  </si>
  <si>
    <t>Ф.F1r разд.1 стл.28 стр.13&gt;=Ф.F1r разд.1 стл.7 стр.13</t>
  </si>
  <si>
    <t>Ф.F1r разд.1 стл.28 стр.14&gt;=Ф.F1r разд.1 стл.7 стр.14</t>
  </si>
  <si>
    <t>Ф.F1r разд.1 стл.28 стр.15&gt;=Ф.F1r разд.1 стл.7 стр.15</t>
  </si>
  <si>
    <t>Ф.F1r разд.1 стл.28 стр.16&gt;=Ф.F1r разд.1 стл.7 стр.16</t>
  </si>
  <si>
    <t>Ф.F1r разд.1 стл.28 стр.17&gt;=Ф.F1r разд.1 стл.7 стр.17</t>
  </si>
  <si>
    <t>Ф.F1r разд.1 стл.28 стр.18&gt;=Ф.F1r разд.1 стл.7 стр.18</t>
  </si>
  <si>
    <t>Ф.F1r разд.1 стл.28 стр.19&gt;=Ф.F1r разд.1 стл.7 стр.19</t>
  </si>
  <si>
    <t>Ф.F1r разд.1 стл.28 стр.2&gt;=Ф.F1r разд.1 стл.7 стр.2</t>
  </si>
  <si>
    <t>Ф.F1r разд.1 стл.28 стр.20&gt;=Ф.F1r разд.1 стл.7 стр.20</t>
  </si>
  <si>
    <t>Ф.F1r разд.1 стл.28 стр.21&gt;=Ф.F1r разд.1 стл.7 стр.21</t>
  </si>
  <si>
    <t>Ф.F1r разд.1 стл.28 стр.22&gt;=Ф.F1r разд.1 стл.7 стр.22</t>
  </si>
  <si>
    <t>Ф.F1r разд.1 стл.28 стр.23&gt;=Ф.F1r разд.1 стл.7 стр.23</t>
  </si>
  <si>
    <t>Ф.F1r разд.1 стл.28 стр.24&gt;=Ф.F1r разд.1 стл.7 стр.24</t>
  </si>
  <si>
    <t>Ф.F1r разд.1 стл.28 стр.25&gt;=Ф.F1r разд.1 стл.7 стр.25</t>
  </si>
  <si>
    <t>Ф.F1r разд.1 стл.28 стр.26&gt;=Ф.F1r разд.1 стл.7 стр.26</t>
  </si>
  <si>
    <t>Ф.F1r разд.1 стл.28 стр.27&gt;=Ф.F1r разд.1 стл.7 стр.27</t>
  </si>
  <si>
    <t>Ф.F1r разд.1 стл.28 стр.28&gt;=Ф.F1r разд.1 стл.7 стр.28</t>
  </si>
  <si>
    <t>Ф.F1r разд.1 стл.28 стр.29&gt;=Ф.F1r разд.1 стл.7 стр.29</t>
  </si>
  <si>
    <t>Ф.F1r разд.1 стл.28 стр.3&gt;=Ф.F1r разд.1 стл.7 стр.3</t>
  </si>
  <si>
    <t>Ф.F1r разд.1 стл.28 стр.30&gt;=Ф.F1r разд.1 стл.7 стр.30</t>
  </si>
  <si>
    <t>Ф.F1r разд.1 стл.28 стр.31&gt;=Ф.F1r разд.1 стл.7 стр.31</t>
  </si>
  <si>
    <t>Ф.F1r разд.1 стл.28 стр.32&gt;=Ф.F1r разд.1 стл.7 стр.32</t>
  </si>
  <si>
    <t>Ф.F1r разд.1 стл.28 стр.33&gt;=Ф.F1r разд.1 стл.7 стр.33</t>
  </si>
  <si>
    <t>Ф.F1r разд.1 стл.28 стр.34&gt;=Ф.F1r разд.1 стл.7 стр.34</t>
  </si>
  <si>
    <t>Ф.F1r разд.1 стл.28 стр.35&gt;=Ф.F1r разд.1 стл.7 стр.35</t>
  </si>
  <si>
    <t>Ф.F1r разд.1 стл.28 стр.36&gt;=Ф.F1r разд.1 стл.7 стр.36</t>
  </si>
  <si>
    <t>Ф.F1r разд.1 стл.28 стр.37&gt;=Ф.F1r разд.1 стл.7 стр.37</t>
  </si>
  <si>
    <t>Ф.F1r разд.1 стл.28 стр.38&gt;=Ф.F1r разд.1 стл.7 стр.38</t>
  </si>
  <si>
    <t>Ф.F1r разд.1 стл.28 стр.39&gt;=Ф.F1r разд.1 стл.7 стр.39</t>
  </si>
  <si>
    <t>Ф.F1r разд.1 стл.28 стр.4&gt;=Ф.F1r разд.1 стл.7 стр.4</t>
  </si>
  <si>
    <t>Ф.F1r разд.1 стл.28 стр.40&gt;=Ф.F1r разд.1 стл.7 стр.40</t>
  </si>
  <si>
    <t>Ф.F1r разд.1 стл.28 стр.41&gt;=Ф.F1r разд.1 стл.7 стр.41</t>
  </si>
  <si>
    <t>Ф.F1r разд.1 стл.28 стр.42&gt;=Ф.F1r разд.1 стл.7 стр.42</t>
  </si>
  <si>
    <t>Ф.F1r разд.1 стл.28 стр.43&gt;=Ф.F1r разд.1 стл.7 стр.43</t>
  </si>
  <si>
    <t>Ф.F1r разд.1 стл.28 стр.44&gt;=Ф.F1r разд.1 стл.7 стр.44</t>
  </si>
  <si>
    <t>Ф.F1r разд.1 стл.28 стр.45&gt;=Ф.F1r разд.1 стл.7 стр.45</t>
  </si>
  <si>
    <t>Ф.F1r разд.1 стл.28 стр.46&gt;=Ф.F1r разд.1 стл.7 стр.46</t>
  </si>
  <si>
    <t>Ф.F1r разд.1 стл.28 стр.47&gt;=Ф.F1r разд.1 стл.7 стр.47</t>
  </si>
  <si>
    <t>Ф.F1r разд.1 стл.28 стр.48&gt;=Ф.F1r разд.1 стл.7 стр.48</t>
  </si>
  <si>
    <t>Ф.F1r разд.1 стл.28 стр.49&gt;=Ф.F1r разд.1 стл.7 стр.49</t>
  </si>
  <si>
    <t>Ф.F1r разд.1 стл.28 стр.5&gt;=Ф.F1r разд.1 стл.7 стр.5</t>
  </si>
  <si>
    <t>Ф.F1r разд.1 стл.28 стр.50&gt;=Ф.F1r разд.1 стл.7 стр.50</t>
  </si>
  <si>
    <t>Ф.F1r разд.1 стл.28 стр.51&gt;=Ф.F1r разд.1 стл.7 стр.51</t>
  </si>
  <si>
    <t>Ф.F1r разд.1 стл.28 стр.52&gt;=Ф.F1r разд.1 стл.7 стр.52</t>
  </si>
  <si>
    <t>Ф.F1r разд.1 стл.28 стр.53&gt;=Ф.F1r разд.1 стл.7 стр.53</t>
  </si>
  <si>
    <t>Ф.F1r разд.1 стл.28 стр.54&gt;=Ф.F1r разд.1 стл.7 стр.54</t>
  </si>
  <si>
    <t>Ф.F1r разд.1 стл.28 стр.6&gt;=Ф.F1r разд.1 стл.7 стр.6</t>
  </si>
  <si>
    <t>Ф.F1r разд.1 стл.28 стр.7&gt;=Ф.F1r разд.1 стл.7 стр.7</t>
  </si>
  <si>
    <t>Ф.F1r разд.1 стл.28 стр.8&gt;=Ф.F1r разд.1 стл.7 стр.8</t>
  </si>
  <si>
    <t>Ф.F1r разд.1 стл.28 стр.9&gt;=Ф.F1r разд.1 стл.7 стр.9</t>
  </si>
  <si>
    <t>378032</t>
  </si>
  <si>
    <t>Ф.F1r разд.1 стл.29 стр.1&lt;=Ф.F1r разд.1 стл.15 стр.1</t>
  </si>
  <si>
    <t>Ф.F1r разд.1 стл.29 стр.10&lt;=Ф.F1r разд.1 стл.15 стр.10</t>
  </si>
  <si>
    <t>Ф.F1r разд.1 стл.29 стр.11&lt;=Ф.F1r разд.1 стл.15 стр.11</t>
  </si>
  <si>
    <t>Ф.F1r разд.1 стл.29 стр.12&lt;=Ф.F1r разд.1 стл.15 стр.12</t>
  </si>
  <si>
    <t>Ф.F1r разд.1 стл.29 стр.13&lt;=Ф.F1r разд.1 стл.15 стр.13</t>
  </si>
  <si>
    <t>Ф.F1r разд.1 стл.29 стр.14&lt;=Ф.F1r разд.1 стл.15 стр.14</t>
  </si>
  <si>
    <t>Ф.F1r разд.1 стл.29 стр.15&lt;=Ф.F1r разд.1 стл.15 стр.15</t>
  </si>
  <si>
    <t>Ф.F1r разд.1 стл.29 стр.16&lt;=Ф.F1r разд.1 стл.15 стр.16</t>
  </si>
  <si>
    <t>Ф.F1r разд.1 стл.29 стр.17&lt;=Ф.F1r разд.1 стл.15 стр.17</t>
  </si>
  <si>
    <t>Ф.F1r разд.1 стл.29 стр.18&lt;=Ф.F1r разд.1 стл.15 стр.18</t>
  </si>
  <si>
    <t>Ф.F1r разд.1 стл.29 стр.19&lt;=Ф.F1r разд.1 стл.15 стр.19</t>
  </si>
  <si>
    <t>Ф.F1r разд.1 стл.29 стр.2&lt;=Ф.F1r разд.1 стл.15 стр.2</t>
  </si>
  <si>
    <t>Ф.F1r разд.1 стл.29 стр.20&lt;=Ф.F1r разд.1 стл.15 стр.20</t>
  </si>
  <si>
    <t>Ф.F1r разд.1 стл.29 стр.21&lt;=Ф.F1r разд.1 стл.15 стр.21</t>
  </si>
  <si>
    <t>Ф.F1r разд.1 стл.29 стр.22&lt;=Ф.F1r разд.1 стл.15 стр.22</t>
  </si>
  <si>
    <t>Ф.F1r разд.1 стл.29 стр.23&lt;=Ф.F1r разд.1 стл.15 стр.23</t>
  </si>
  <si>
    <t>Ф.F1r разд.1 стл.29 стр.24&lt;=Ф.F1r разд.1 стл.15 стр.24</t>
  </si>
  <si>
    <t>Ф.F1r разд.1 стл.29 стр.25&lt;=Ф.F1r разд.1 стл.15 стр.25</t>
  </si>
  <si>
    <t>Ф.F1r разд.1 стл.29 стр.26&lt;=Ф.F1r разд.1 стл.15 стр.26</t>
  </si>
  <si>
    <t>Ф.F1r разд.1 стл.29 стр.27&lt;=Ф.F1r разд.1 стл.15 стр.27</t>
  </si>
  <si>
    <t>Ф.F1r разд.1 стл.29 стр.28&lt;=Ф.F1r разд.1 стл.15 стр.28</t>
  </si>
  <si>
    <t>Ф.F1r разд.1 стл.29 стр.29&lt;=Ф.F1r разд.1 стл.15 стр.29</t>
  </si>
  <si>
    <t>Ф.F1r разд.1 стл.29 стр.3&lt;=Ф.F1r разд.1 стл.15 стр.3</t>
  </si>
  <si>
    <t>Ф.F1r разд.1 стл.29 стр.30&lt;=Ф.F1r разд.1 стл.15 стр.30</t>
  </si>
  <si>
    <t>Ф.F1r разд.1 стл.29 стр.31&lt;=Ф.F1r разд.1 стл.15 стр.31</t>
  </si>
  <si>
    <t>Ф.F1r разд.1 стл.29 стр.32&lt;=Ф.F1r разд.1 стл.15 стр.32</t>
  </si>
  <si>
    <t>Ф.F1r разд.1 стл.29 стр.33&lt;=Ф.F1r разд.1 стл.15 стр.33</t>
  </si>
  <si>
    <t>Ф.F1r разд.1 стл.29 стр.34&lt;=Ф.F1r разд.1 стл.15 стр.34</t>
  </si>
  <si>
    <t>Ф.F1r разд.1 стл.29 стр.35&lt;=Ф.F1r разд.1 стл.15 стр.35</t>
  </si>
  <si>
    <t>Ф.F1r разд.1 стл.29 стр.36&lt;=Ф.F1r разд.1 стл.15 стр.36</t>
  </si>
  <si>
    <t>Ф.F1r разд.1 стл.29 стр.37&lt;=Ф.F1r разд.1 стл.15 стр.37</t>
  </si>
  <si>
    <t>Ф.F1r разд.1 стл.29 стр.38&lt;=Ф.F1r разд.1 стл.15 стр.38</t>
  </si>
  <si>
    <t>Ф.F1r разд.1 стл.29 стр.39&lt;=Ф.F1r разд.1 стл.15 стр.39</t>
  </si>
  <si>
    <t>Ф.F1r разд.1 стл.29 стр.4&lt;=Ф.F1r разд.1 стл.15 стр.4</t>
  </si>
  <si>
    <t>Ф.F1r разд.1 стл.29 стр.40&lt;=Ф.F1r разд.1 стл.15 стр.40</t>
  </si>
  <si>
    <t>Ф.F1r разд.1 стл.29 стр.41&lt;=Ф.F1r разд.1 стл.15 стр.41</t>
  </si>
  <si>
    <t>Ф.F1r разд.1 стл.29 стр.42&lt;=Ф.F1r разд.1 стл.15 стр.42</t>
  </si>
  <si>
    <t>Ф.F1r разд.1 стл.29 стр.43&lt;=Ф.F1r разд.1 стл.15 стр.43</t>
  </si>
  <si>
    <t>Ф.F1r разд.1 стл.29 стр.44&lt;=Ф.F1r разд.1 стл.15 стр.44</t>
  </si>
  <si>
    <t>Ф.F1r разд.1 стл.29 стр.45&lt;=Ф.F1r разд.1 стл.15 стр.45</t>
  </si>
  <si>
    <t>Ф.F1r разд.1 стл.29 стр.46&lt;=Ф.F1r разд.1 стл.15 стр.46</t>
  </si>
  <si>
    <t>Ф.F1r разд.1 стл.29 стр.47&lt;=Ф.F1r разд.1 стл.15 стр.47</t>
  </si>
  <si>
    <t>Ф.F1r разд.1 стл.29 стр.48&lt;=Ф.F1r разд.1 стл.15 стр.48</t>
  </si>
  <si>
    <t>Ф.F1r разд.1 стл.29 стр.49&lt;=Ф.F1r разд.1 стл.15 стр.49</t>
  </si>
  <si>
    <t>Ф.F1r разд.1 стл.29 стр.5&lt;=Ф.F1r разд.1 стл.15 стр.5</t>
  </si>
  <si>
    <t>Ф.F1r разд.1 стл.29 стр.50&lt;=Ф.F1r разд.1 стл.15 стр.50</t>
  </si>
  <si>
    <t>Ф.F1r разд.1 стл.29 стр.51&lt;=Ф.F1r разд.1 стл.15 стр.51</t>
  </si>
  <si>
    <t>Ф.F1r разд.1 стл.29 стр.52&lt;=Ф.F1r разд.1 стл.15 стр.52</t>
  </si>
  <si>
    <t>Ф.F1r разд.1 стл.29 стр.53&lt;=Ф.F1r разд.1 стл.15 стр.53</t>
  </si>
  <si>
    <t>Ф.F1r разд.1 стл.29 стр.54&lt;=Ф.F1r разд.1 стл.15 стр.54</t>
  </si>
  <si>
    <t>Ф.F1r разд.1 стл.29 стр.6&lt;=Ф.F1r разд.1 стл.15 стр.6</t>
  </si>
  <si>
    <t>Ф.F1r разд.1 стл.29 стр.7&lt;=Ф.F1r разд.1 стл.15 стр.7</t>
  </si>
  <si>
    <t>Ф.F1r разд.1 стл.29 стр.8&lt;=Ф.F1r разд.1 стл.15 стр.8</t>
  </si>
  <si>
    <t>Ф.F1r разд.1 стл.29 стр.9&lt;=Ф.F1r разд.1 стл.15 стр.9</t>
  </si>
  <si>
    <t>378033</t>
  </si>
  <si>
    <t>Ф.F1r разд.1 стл.30 стр.1&lt;=Ф.F1r разд.1 стл.17 стр.1</t>
  </si>
  <si>
    <t>Ф.F1r разд.1 стл.30 стр.10&lt;=Ф.F1r разд.1 стл.17 стр.10</t>
  </si>
  <si>
    <t>Ф.F1r разд.1 стл.30 стр.11&lt;=Ф.F1r разд.1 стл.17 стр.11</t>
  </si>
  <si>
    <t>Ф.F1r разд.1 стл.30 стр.12&lt;=Ф.F1r разд.1 стл.17 стр.12</t>
  </si>
  <si>
    <t>Ф.F1r разд.1 стл.30 стр.13&lt;=Ф.F1r разд.1 стл.17 стр.13</t>
  </si>
  <si>
    <t>Ф.F1r разд.1 стл.30 стр.14&lt;=Ф.F1r разд.1 стл.17 стр.14</t>
  </si>
  <si>
    <t>Ф.F1r разд.1 стл.30 стр.15&lt;=Ф.F1r разд.1 стл.17 стр.15</t>
  </si>
  <si>
    <t>Ф.F1r разд.1 стл.30 стр.16&lt;=Ф.F1r разд.1 стл.17 стр.16</t>
  </si>
  <si>
    <t>Ф.F1r разд.1 стл.30 стр.17&lt;=Ф.F1r разд.1 стл.17 стр.17</t>
  </si>
  <si>
    <t>Ф.F1r разд.1 стл.30 стр.18&lt;=Ф.F1r разд.1 стл.17 стр.18</t>
  </si>
  <si>
    <t>Ф.F1r разд.1 стл.30 стр.19&lt;=Ф.F1r разд.1 стл.17 стр.19</t>
  </si>
  <si>
    <t>Ф.F1r разд.1 стл.30 стр.2&lt;=Ф.F1r разд.1 стл.17 стр.2</t>
  </si>
  <si>
    <t>Ф.F1r разд.1 стл.30 стр.20&lt;=Ф.F1r разд.1 стл.17 стр.20</t>
  </si>
  <si>
    <t>Ф.F1r разд.1 стл.30 стр.21&lt;=Ф.F1r разд.1 стл.17 стр.21</t>
  </si>
  <si>
    <t>Ф.F1r разд.1 стл.30 стр.22&lt;=Ф.F1r разд.1 стл.17 стр.22</t>
  </si>
  <si>
    <t>Ф.F1r разд.1 стл.30 стр.23&lt;=Ф.F1r разд.1 стл.17 стр.23</t>
  </si>
  <si>
    <t>Ф.F1r разд.1 стл.30 стр.24&lt;=Ф.F1r разд.1 стл.17 стр.24</t>
  </si>
  <si>
    <t>Ф.F1r разд.1 стл.30 стр.25&lt;=Ф.F1r разд.1 стл.17 стр.25</t>
  </si>
  <si>
    <t>Ф.F1r разд.1 стл.30 стр.26&lt;=Ф.F1r разд.1 стл.17 стр.26</t>
  </si>
  <si>
    <t>Ф.F1r разд.1 стл.30 стр.27&lt;=Ф.F1r разд.1 стл.17 стр.27</t>
  </si>
  <si>
    <t>Ф.F1r разд.1 стл.30 стр.28&lt;=Ф.F1r разд.1 стл.17 стр.28</t>
  </si>
  <si>
    <t>Ф.F1r разд.1 стл.30 стр.29&lt;=Ф.F1r разд.1 стл.17 стр.29</t>
  </si>
  <si>
    <t>Ф.F1r разд.1 стл.30 стр.3&lt;=Ф.F1r разд.1 стл.17 стр.3</t>
  </si>
  <si>
    <t>Ф.F1r разд.1 стл.30 стр.30&lt;=Ф.F1r разд.1 стл.17 стр.30</t>
  </si>
  <si>
    <t>Ф.F1r разд.1 стл.30 стр.31&lt;=Ф.F1r разд.1 стл.17 стр.31</t>
  </si>
  <si>
    <t>Ф.F1r разд.1 стл.30 стр.32&lt;=Ф.F1r разд.1 стл.17 стр.32</t>
  </si>
  <si>
    <t>Ф.F1r разд.1 стл.30 стр.33&lt;=Ф.F1r разд.1 стл.17 стр.33</t>
  </si>
  <si>
    <t>Ф.F1r разд.1 стл.30 стр.34&lt;=Ф.F1r разд.1 стл.17 стр.34</t>
  </si>
  <si>
    <t>Ф.F1r разд.1 стл.30 стр.35&lt;=Ф.F1r разд.1 стл.17 стр.35</t>
  </si>
  <si>
    <t>Ф.F1r разд.1 стл.30 стр.36&lt;=Ф.F1r разд.1 стл.17 стр.36</t>
  </si>
  <si>
    <t>Ф.F1r разд.1 стл.30 стр.37&lt;=Ф.F1r разд.1 стл.17 стр.37</t>
  </si>
  <si>
    <t>Ф.F1r разд.1 стл.30 стр.38&lt;=Ф.F1r разд.1 стл.17 стр.38</t>
  </si>
  <si>
    <t>Ф.F1r разд.1 стл.30 стр.39&lt;=Ф.F1r разд.1 стл.17 стр.39</t>
  </si>
  <si>
    <t>Ф.F1r разд.1 стл.30 стр.4&lt;=Ф.F1r разд.1 стл.17 стр.4</t>
  </si>
  <si>
    <t>Ф.F1r разд.1 стл.30 стр.40&lt;=Ф.F1r разд.1 стл.17 стр.40</t>
  </si>
  <si>
    <t>Ф.F1r разд.1 стл.30 стр.41&lt;=Ф.F1r разд.1 стл.17 стр.41</t>
  </si>
  <si>
    <t>Ф.F1r разд.1 стл.30 стр.42&lt;=Ф.F1r разд.1 стл.17 стр.42</t>
  </si>
  <si>
    <t>Ф.F1r разд.1 стл.30 стр.43&lt;=Ф.F1r разд.1 стл.17 стр.43</t>
  </si>
  <si>
    <t>Ф.F1r разд.1 стл.30 стр.44&lt;=Ф.F1r разд.1 стл.17 стр.44</t>
  </si>
  <si>
    <t>Ф.F1r разд.1 стл.30 стр.45&lt;=Ф.F1r разд.1 стл.17 стр.45</t>
  </si>
  <si>
    <t>Ф.F1r разд.1 стл.30 стр.46&lt;=Ф.F1r разд.1 стл.17 стр.46</t>
  </si>
  <si>
    <t>Ф.F1r разд.1 стл.30 стр.47&lt;=Ф.F1r разд.1 стл.17 стр.47</t>
  </si>
  <si>
    <t>Ф.F1r разд.1 стл.30 стр.48&lt;=Ф.F1r разд.1 стл.17 стр.48</t>
  </si>
  <si>
    <t>Ф.F1r разд.1 стл.30 стр.49&lt;=Ф.F1r разд.1 стл.17 стр.49</t>
  </si>
  <si>
    <t>Ф.F1r разд.1 стл.30 стр.5&lt;=Ф.F1r разд.1 стл.17 стр.5</t>
  </si>
  <si>
    <t>Ф.F1r разд.1 стл.30 стр.50&lt;=Ф.F1r разд.1 стл.17 стр.50</t>
  </si>
  <si>
    <t>Ф.F1r разд.1 стл.30 стр.51&lt;=Ф.F1r разд.1 стл.17 стр.51</t>
  </si>
  <si>
    <t>Ф.F1r разд.1 стл.30 стр.52&lt;=Ф.F1r разд.1 стл.17 стр.52</t>
  </si>
  <si>
    <t>Ф.F1r разд.1 стл.30 стр.53&lt;=Ф.F1r разд.1 стл.17 стр.53</t>
  </si>
  <si>
    <t>Ф.F1r разд.1 стл.30 стр.54&lt;=Ф.F1r разд.1 стл.17 стр.54</t>
  </si>
  <si>
    <t>Ф.F1r разд.1 стл.30 стр.6&lt;=Ф.F1r разд.1 стл.17 стр.6</t>
  </si>
  <si>
    <t>Ф.F1r разд.1 стл.30 стр.7&lt;=Ф.F1r разд.1 стл.17 стр.7</t>
  </si>
  <si>
    <t>Ф.F1r разд.1 стл.30 стр.8&lt;=Ф.F1r разд.1 стл.17 стр.8</t>
  </si>
  <si>
    <t>Ф.F1r разд.1 стл.30 стр.9&lt;=Ф.F1r разд.1 стл.17 стр.9</t>
  </si>
  <si>
    <t>378034</t>
  </si>
  <si>
    <t>Ф.F1r разд.2 стл.1 стр.42&gt;=Ф.F1r разд.2 стл.1 стр.43</t>
  </si>
  <si>
    <t>Ф.F1r разд.2 стл.2 стр.42&gt;=Ф.F1r разд.2 стл.2 стр.43</t>
  </si>
  <si>
    <t>378035</t>
  </si>
  <si>
    <t>378036</t>
  </si>
  <si>
    <t>Ф.F1r разд.4 стл.7 стр.1&lt;=Ф.F1r разд.4 стл.4 стр.1</t>
  </si>
  <si>
    <t>Ф.F1r разд.4 стл.7 стр.10&lt;=Ф.F1r разд.4 стл.4 стр.10</t>
  </si>
  <si>
    <t>Ф.F1r разд.4 стл.7 стр.11&lt;=Ф.F1r разд.4 стл.4 стр.11</t>
  </si>
  <si>
    <t>Ф.F1r разд.4 стл.7 стр.12&lt;=Ф.F1r разд.4 стл.4 стр.12</t>
  </si>
  <si>
    <t>Ф.F1r разд.4 стл.7 стр.13&lt;=Ф.F1r разд.4 стл.4 стр.13</t>
  </si>
  <si>
    <t>Ф.F1r разд.4 стл.7 стр.14&lt;=Ф.F1r разд.4 стл.4 стр.14</t>
  </si>
  <si>
    <t>Ф.F1r разд.4 стл.7 стр.15&lt;=Ф.F1r разд.4 стл.4 стр.15</t>
  </si>
  <si>
    <t>Ф.F1r разд.4 стл.7 стр.16&lt;=Ф.F1r разд.4 стл.4 стр.16</t>
  </si>
  <si>
    <t>Ф.F1r разд.4 стл.7 стр.17&lt;=Ф.F1r разд.4 стл.4 стр.17</t>
  </si>
  <si>
    <t>Ф.F1r разд.4 стл.7 стр.18&lt;=Ф.F1r разд.4 стл.4 стр.18</t>
  </si>
  <si>
    <t>Ф.F1r разд.4 стл.7 стр.19&lt;=Ф.F1r разд.4 стл.4 стр.19</t>
  </si>
  <si>
    <t>Ф.F1r разд.4 стл.7 стр.2&lt;=Ф.F1r разд.4 стл.4 стр.2</t>
  </si>
  <si>
    <t>Ф.F1r разд.4 стл.7 стр.20&lt;=Ф.F1r разд.4 стл.4 стр.20</t>
  </si>
  <si>
    <t>Ф.F1r разд.4 стл.7 стр.21&lt;=Ф.F1r разд.4 стл.4 стр.21</t>
  </si>
  <si>
    <t>Ф.F1r разд.4 стл.7 стр.22&lt;=Ф.F1r разд.4 стл.4 стр.22</t>
  </si>
  <si>
    <t>Ф.F1r разд.4 стл.7 стр.23&lt;=Ф.F1r разд.4 стл.4 стр.23</t>
  </si>
  <si>
    <t>Ф.F1r разд.4 стл.7 стр.24&lt;=Ф.F1r разд.4 стл.4 стр.24</t>
  </si>
  <si>
    <t>Ф.F1r разд.4 стл.7 стр.25&lt;=Ф.F1r разд.4 стл.4 стр.25</t>
  </si>
  <si>
    <t>Ф.F1r разд.4 стл.7 стр.26&lt;=Ф.F1r разд.4 стл.4 стр.26</t>
  </si>
  <si>
    <t>Ф.F1r разд.4 стл.7 стр.27&lt;=Ф.F1r разд.4 стл.4 стр.27</t>
  </si>
  <si>
    <t>Ф.F1r разд.4 стл.7 стр.28&lt;=Ф.F1r разд.4 стл.4 стр.28</t>
  </si>
  <si>
    <t>Ф.F1r разд.4 стл.7 стр.29&lt;=Ф.F1r разд.4 стл.4 стр.29</t>
  </si>
  <si>
    <t>Ф.F1r разд.4 стл.7 стр.3&lt;=Ф.F1r разд.4 стл.4 стр.3</t>
  </si>
  <si>
    <t>Ф.F1r разд.4 стл.7 стр.30&lt;=Ф.F1r разд.4 стл.4 стр.30</t>
  </si>
  <si>
    <t>Ф.F1r разд.4 стл.7 стр.31&lt;=Ф.F1r разд.4 стл.4 стр.31</t>
  </si>
  <si>
    <t>Ф.F1r разд.4 стл.7 стр.32&lt;=Ф.F1r разд.4 стл.4 стр.32</t>
  </si>
  <si>
    <t>Ф.F1r разд.4 стл.7 стр.33&lt;=Ф.F1r разд.4 стл.4 стр.33</t>
  </si>
  <si>
    <t>Ф.F1r разд.4 стл.7 стр.34&lt;=Ф.F1r разд.4 стл.4 стр.34</t>
  </si>
  <si>
    <t>Ф.F1r разд.4 стл.7 стр.35&lt;=Ф.F1r разд.4 стл.4 стр.35</t>
  </si>
  <si>
    <t>Ф.F1r разд.4 стл.7 стр.36&lt;=Ф.F1r разд.4 стл.4 стр.36</t>
  </si>
  <si>
    <t>Ф.F1r разд.4 стл.7 стр.37&lt;=Ф.F1r разд.4 стл.4 стр.37</t>
  </si>
  <si>
    <t>Ф.F1r разд.4 стл.7 стр.38&lt;=Ф.F1r разд.4 стл.4 стр.38</t>
  </si>
  <si>
    <t>Ф.F1r разд.4 стл.7 стр.39&lt;=Ф.F1r разд.4 стл.4 стр.39</t>
  </si>
  <si>
    <t>Ф.F1r разд.4 стл.7 стр.4&lt;=Ф.F1r разд.4 стл.4 стр.4</t>
  </si>
  <si>
    <t>Ф.F1r разд.4 стл.7 стр.40&lt;=Ф.F1r разд.4 стл.4 стр.40</t>
  </si>
  <si>
    <t>Ф.F1r разд.4 стл.7 стр.41&lt;=Ф.F1r разд.4 стл.4 стр.41</t>
  </si>
  <si>
    <t>Ф.F1r разд.4 стл.7 стр.42&lt;=Ф.F1r разд.4 стл.4 стр.42</t>
  </si>
  <si>
    <t>Ф.F1r разд.4 стл.7 стр.43&lt;=Ф.F1r разд.4 стл.4 стр.43</t>
  </si>
  <si>
    <t>Ф.F1r разд.4 стл.7 стр.44&lt;=Ф.F1r разд.4 стл.4 стр.44</t>
  </si>
  <si>
    <t>Ф.F1r разд.4 стл.7 стр.45&lt;=Ф.F1r разд.4 стл.4 стр.45</t>
  </si>
  <si>
    <t>Ф.F1r разд.4 стл.7 стр.46&lt;=Ф.F1r разд.4 стл.4 стр.46</t>
  </si>
  <si>
    <t>Ф.F1r разд.4 стл.7 стр.47&lt;=Ф.F1r разд.4 стл.4 стр.47</t>
  </si>
  <si>
    <t>Ф.F1r разд.4 стл.7 стр.48&lt;=Ф.F1r разд.4 стл.4 стр.48</t>
  </si>
  <si>
    <t>Ф.F1r разд.4 стл.7 стр.49&lt;=Ф.F1r разд.4 стл.4 стр.49</t>
  </si>
  <si>
    <t>Ф.F1r разд.4 стл.7 стр.5&lt;=Ф.F1r разд.4 стл.4 стр.5</t>
  </si>
  <si>
    <t>Ф.F1r разд.4 стл.7 стр.50&lt;=Ф.F1r разд.4 стл.4 стр.50</t>
  </si>
  <si>
    <t>Ф.F1r разд.4 стл.7 стр.51&lt;=Ф.F1r разд.4 стл.4 стр.51</t>
  </si>
  <si>
    <t>Ф.F1r разд.4 стл.7 стр.52&lt;=Ф.F1r разд.4 стл.4 стр.52</t>
  </si>
  <si>
    <t>Ф.F1r разд.4 стл.7 стр.53&lt;=Ф.F1r разд.4 стл.4 стр.53</t>
  </si>
  <si>
    <t>Ф.F1r разд.4 стл.7 стр.54&lt;=Ф.F1r разд.4 стл.4 стр.54</t>
  </si>
  <si>
    <t>Ф.F1r разд.4 стл.7 стр.55&lt;=Ф.F1r разд.4 стл.4 стр.55</t>
  </si>
  <si>
    <t>Ф.F1r разд.4 стл.7 стр.56&lt;=Ф.F1r разд.4 стл.4 стр.56</t>
  </si>
  <si>
    <t>Ф.F1r разд.4 стл.7 стр.57&lt;=Ф.F1r разд.4 стл.4 стр.57</t>
  </si>
  <si>
    <t>Ф.F1r разд.4 стл.7 стр.58&lt;=Ф.F1r разд.4 стл.4 стр.58</t>
  </si>
  <si>
    <t>Ф.F1r разд.4 стл.7 стр.59&lt;=Ф.F1r разд.4 стл.4 стр.59</t>
  </si>
  <si>
    <t>Ф.F1r разд.4 стл.7 стр.6&lt;=Ф.F1r разд.4 стл.4 стр.6</t>
  </si>
  <si>
    <t>Ф.F1r разд.4 стл.7 стр.60&lt;=Ф.F1r разд.4 стл.4 стр.60</t>
  </si>
  <si>
    <t>Ф.F1r разд.4 стл.7 стр.61&lt;=Ф.F1r разд.4 стл.4 стр.61</t>
  </si>
  <si>
    <t>Ф.F1r разд.4 стл.7 стр.62&lt;=Ф.F1r разд.4 стл.4 стр.62</t>
  </si>
  <si>
    <t>Ф.F1r разд.4 стл.7 стр.63&lt;=Ф.F1r разд.4 стл.4 стр.63</t>
  </si>
  <si>
    <t>Ф.F1r разд.4 стл.7 стр.64&lt;=Ф.F1r разд.4 стл.4 стр.64</t>
  </si>
  <si>
    <t>Ф.F1r разд.4 стл.7 стр.65&lt;=Ф.F1r разд.4 стл.4 стр.65</t>
  </si>
  <si>
    <t>Ф.F1r разд.4 стл.7 стр.66&lt;=Ф.F1r разд.4 стл.4 стр.66</t>
  </si>
  <si>
    <t>Ф.F1r разд.4 стл.7 стр.67&lt;=Ф.F1r разд.4 стл.4 стр.67</t>
  </si>
  <si>
    <t>Ф.F1r разд.4 стл.7 стр.68&lt;=Ф.F1r разд.4 стл.4 стр.68</t>
  </si>
  <si>
    <t>Ф.F1r разд.4 стл.7 стр.69&lt;=Ф.F1r разд.4 стл.4 стр.69</t>
  </si>
  <si>
    <t>Ф.F1r разд.4 стл.7 стр.7&lt;=Ф.F1r разд.4 стл.4 стр.7</t>
  </si>
  <si>
    <t>Ф.F1r разд.4 стл.7 стр.70&lt;=Ф.F1r разд.4 стл.4 стр.70</t>
  </si>
  <si>
    <t>Ф.F1r разд.4 стл.7 стр.71&lt;=Ф.F1r разд.4 стл.4 стр.71</t>
  </si>
  <si>
    <t>Ф.F1r разд.4 стл.7 стр.72&lt;=Ф.F1r разд.4 стл.4 стр.72</t>
  </si>
  <si>
    <t>Ф.F1r разд.4 стл.7 стр.73&lt;=Ф.F1r разд.4 стл.4 стр.73</t>
  </si>
  <si>
    <t>Ф.F1r разд.4 стл.7 стр.74&lt;=Ф.F1r разд.4 стл.4 стр.74</t>
  </si>
  <si>
    <t>Ф.F1r разд.4 стл.7 стр.75&lt;=Ф.F1r разд.4 стл.4 стр.75</t>
  </si>
  <si>
    <t>Ф.F1r разд.4 стл.7 стр.76&lt;=Ф.F1r разд.4 стл.4 стр.76</t>
  </si>
  <si>
    <t>Ф.F1r разд.4 стл.7 стр.77&lt;=Ф.F1r разд.4 стл.4 стр.77</t>
  </si>
  <si>
    <t>Ф.F1r разд.4 стл.7 стр.78&lt;=Ф.F1r разд.4 стл.4 стр.78</t>
  </si>
  <si>
    <t>Ф.F1r разд.4 стл.7 стр.79&lt;=Ф.F1r разд.4 стл.4 стр.79</t>
  </si>
  <si>
    <t>Ф.F1r разд.4 стл.7 стр.8&lt;=Ф.F1r разд.4 стл.4 стр.8</t>
  </si>
  <si>
    <t>Ф.F1r разд.4 стл.7 стр.80&lt;=Ф.F1r разд.4 стл.4 стр.80</t>
  </si>
  <si>
    <t>Ф.F1r разд.4 стл.7 стр.81&lt;=Ф.F1r разд.4 стл.4 стр.81</t>
  </si>
  <si>
    <t>Ф.F1r разд.4 стл.7 стр.82&lt;=Ф.F1r разд.4 стл.4 стр.82</t>
  </si>
  <si>
    <t>Ф.F1r разд.4 стл.7 стр.83&lt;=Ф.F1r разд.4 стл.4 стр.83</t>
  </si>
  <si>
    <t>Ф.F1r разд.4 стл.7 стр.84&lt;=Ф.F1r разд.4 стл.4 стр.84</t>
  </si>
  <si>
    <t>Ф.F1r разд.4 стл.7 стр.85&lt;=Ф.F1r разд.4 стл.4 стр.85</t>
  </si>
  <si>
    <t>Ф.F1r разд.4 стл.7 стр.86&lt;=Ф.F1r разд.4 стл.4 стр.86</t>
  </si>
  <si>
    <t>Ф.F1r разд.4 стл.7 стр.87&lt;=Ф.F1r разд.4 стл.4 стр.87</t>
  </si>
  <si>
    <t>Ф.F1r разд.4 стл.7 стр.88&lt;=Ф.F1r разд.4 стл.4 стр.88</t>
  </si>
  <si>
    <t>Ф.F1r разд.4 стл.7 стр.89&lt;=Ф.F1r разд.4 стл.4 стр.89</t>
  </si>
  <si>
    <t>Ф.F1r разд.4 стл.7 стр.9&lt;=Ф.F1r разд.4 стл.4 стр.9</t>
  </si>
  <si>
    <t>Ф.F1r разд.4 стл.7 стр.90&lt;=Ф.F1r разд.4 стл.4 стр.90</t>
  </si>
  <si>
    <t>Ф.F1r разд.4 стл.7 стр.91&lt;=Ф.F1r разд.4 стл.4 стр.91</t>
  </si>
  <si>
    <t>Ф.F1r разд.4 стл.7 стр.92&lt;=Ф.F1r разд.4 стл.4 стр.92</t>
  </si>
  <si>
    <t>Ф.F1r разд.4 стл.7 стр.93&lt;=Ф.F1r разд.4 стл.4 стр.93</t>
  </si>
  <si>
    <t>Ф.F1r разд.4 стл.7 стр.94&lt;=Ф.F1r разд.4 стл.4 стр.94</t>
  </si>
  <si>
    <t>Ф.F1r разд.4 стл.7 стр.95&lt;=Ф.F1r разд.4 стл.4 стр.95</t>
  </si>
  <si>
    <t>Ф.F1r разд.4 стл.7 стр.96&lt;=Ф.F1r разд.4 стл.4 стр.96</t>
  </si>
  <si>
    <t>378037</t>
  </si>
  <si>
    <t>Ф.F1r разд.2 стл.1 стр.20&lt;=Ф.F1r разд.1 сумма стл.14-15 стр.1</t>
  </si>
  <si>
    <t>378039</t>
  </si>
  <si>
    <t>Ф.F1r разд.2 стл.1 сумма стр.27-33=Ф.F1r разд.1 стл.15 стр.1</t>
  </si>
  <si>
    <t>378040</t>
  </si>
  <si>
    <t>Ф.F1r разд.2 стл.1 стр.8&lt;=Ф.F1r разд.1 стл.10 стр.1</t>
  </si>
  <si>
    <t>378041</t>
  </si>
  <si>
    <t>Ф.F1r разд.6 стл.4 стр.1&lt;=Ф.F1r разд.6 стл.3 стр.1</t>
  </si>
  <si>
    <t>Ф.F1r разд.6 стл.4 стр.2&lt;=Ф.F1r разд.6 стл.3 стр.2</t>
  </si>
  <si>
    <t>Ф.F1r разд.6 стл.4 стр.3&lt;=Ф.F1r разд.6 стл.3 стр.3</t>
  </si>
  <si>
    <t>Ф.F1r разд.6 стл.4 стр.4&lt;=Ф.F1r разд.6 стл.3 стр.4</t>
  </si>
  <si>
    <t>Ф.F1r разд.6 стл.4 стр.5&lt;=Ф.F1r разд.6 стл.3 стр.5</t>
  </si>
  <si>
    <t>Ф.F1r разд.6 стл.4 стр.6&lt;=Ф.F1r разд.6 стл.3 стр.6</t>
  </si>
  <si>
    <t>Ф.F1r разд.6 стл.4 стр.7&lt;=Ф.F1r разд.6 стл.3 стр.7</t>
  </si>
  <si>
    <t>378042</t>
  </si>
  <si>
    <t>Ф.F1r разд.2 стл.1 стр.14&lt;=Ф.F1r разд.2 стл.1 стр.13</t>
  </si>
  <si>
    <t>378043</t>
  </si>
  <si>
    <t>Ф.F1r разд.6 стл.6 стр.1=Ф.F1r разд.6 стл.5 стр.2</t>
  </si>
  <si>
    <t>378044</t>
  </si>
  <si>
    <t>Ф.F1r разд.1 стл.11 стр.1&gt;=Ф.F1r разд.1 стл.2 стр.1</t>
  </si>
  <si>
    <t>Ф.F1r разд.1 стл.11 стр.10&gt;=Ф.F1r разд.1 стл.2 стр.10</t>
  </si>
  <si>
    <t>Ф.F1r разд.1 стл.11 стр.11&gt;=Ф.F1r разд.1 стл.2 стр.11</t>
  </si>
  <si>
    <t>Ф.F1r разд.1 стл.11 стр.12&gt;=Ф.F1r разд.1 стл.2 стр.12</t>
  </si>
  <si>
    <t>Ф.F1r разд.1 стл.11 стр.13&gt;=Ф.F1r разд.1 стл.2 стр.13</t>
  </si>
  <si>
    <t>Ф.F1r разд.1 стл.11 стр.14&gt;=Ф.F1r разд.1 стл.2 стр.14</t>
  </si>
  <si>
    <t>Ф.F1r разд.1 стл.11 стр.15&gt;=Ф.F1r разд.1 стл.2 стр.15</t>
  </si>
  <si>
    <t>Ф.F1r разд.1 стл.11 стр.16&gt;=Ф.F1r разд.1 стл.2 стр.16</t>
  </si>
  <si>
    <t>Ф.F1r разд.1 стл.11 стр.17&gt;=Ф.F1r разд.1 стл.2 стр.17</t>
  </si>
  <si>
    <t>Ф.F1r разд.1 стл.11 стр.18&gt;=Ф.F1r разд.1 стл.2 стр.18</t>
  </si>
  <si>
    <t>Ф.F1r разд.1 стл.11 стр.19&gt;=Ф.F1r разд.1 стл.2 стр.19</t>
  </si>
  <si>
    <t>Ф.F1r разд.1 стл.11 стр.2&gt;=Ф.F1r разд.1 стл.2 стр.2</t>
  </si>
  <si>
    <t>Ф.F1r разд.1 стл.11 стр.20&gt;=Ф.F1r разд.1 стл.2 стр.20</t>
  </si>
  <si>
    <t>Ф.F1r разд.1 стл.11 стр.21&gt;=Ф.F1r разд.1 стл.2 стр.21</t>
  </si>
  <si>
    <t>Ф.F1r разд.1 стл.11 стр.22&gt;=Ф.F1r разд.1 стл.2 стр.22</t>
  </si>
  <si>
    <t>Ф.F1r разд.1 стл.11 стр.23&gt;=Ф.F1r разд.1 стл.2 стр.23</t>
  </si>
  <si>
    <t>Ф.F1r разд.1 стл.11 стр.24&gt;=Ф.F1r разд.1 стл.2 стр.24</t>
  </si>
  <si>
    <t>Ф.F1r разд.1 стл.11 стр.25&gt;=Ф.F1r разд.1 стл.2 стр.25</t>
  </si>
  <si>
    <t>Ф.F1r разд.1 стл.11 стр.26&gt;=Ф.F1r разд.1 стл.2 стр.26</t>
  </si>
  <si>
    <t>Ф.F1r разд.1 стл.11 стр.27&gt;=Ф.F1r разд.1 стл.2 стр.27</t>
  </si>
  <si>
    <t>Ф.F1r разд.1 стл.11 стр.28&gt;=Ф.F1r разд.1 стл.2 стр.28</t>
  </si>
  <si>
    <t>Ф.F1r разд.1 стл.11 стр.29&gt;=Ф.F1r разд.1 стл.2 стр.29</t>
  </si>
  <si>
    <t>Ф.F1r разд.1 стл.11 стр.3&gt;=Ф.F1r разд.1 стл.2 стр.3</t>
  </si>
  <si>
    <t>Ф.F1r разд.1 стл.11 стр.30&gt;=Ф.F1r разд.1 стл.2 стр.30</t>
  </si>
  <si>
    <t>Ф.F1r разд.1 стл.11 стр.31&gt;=Ф.F1r разд.1 стл.2 стр.31</t>
  </si>
  <si>
    <t>Ф.F1r разд.1 стл.11 стр.32&gt;=Ф.F1r разд.1 стл.2 стр.32</t>
  </si>
  <si>
    <t>Ф.F1r разд.1 стл.11 стр.33&gt;=Ф.F1r разд.1 стл.2 стр.33</t>
  </si>
  <si>
    <t>Ф.F1r разд.1 стл.11 стр.34&gt;=Ф.F1r разд.1 стл.2 стр.34</t>
  </si>
  <si>
    <t>Ф.F1r разд.1 стл.11 стр.35&gt;=Ф.F1r разд.1 стл.2 стр.35</t>
  </si>
  <si>
    <t>Ф.F1r разд.1 стл.11 стр.36&gt;=Ф.F1r разд.1 стл.2 стр.36</t>
  </si>
  <si>
    <t>Ф.F1r разд.1 стл.11 стр.37&gt;=Ф.F1r разд.1 стл.2 стр.37</t>
  </si>
  <si>
    <t>Ф.F1r разд.1 стл.11 стр.38&gt;=Ф.F1r разд.1 стл.2 стр.38</t>
  </si>
  <si>
    <t>Ф.F1r разд.1 стл.11 стр.39&gt;=Ф.F1r разд.1 стл.2 стр.39</t>
  </si>
  <si>
    <t>Ф.F1r разд.1 стл.11 стр.4&gt;=Ф.F1r разд.1 стл.2 стр.4</t>
  </si>
  <si>
    <t>Ф.F1r разд.1 стл.11 стр.40&gt;=Ф.F1r разд.1 стл.2 стр.40</t>
  </si>
  <si>
    <t>Ф.F1r разд.1 стл.11 стр.41&gt;=Ф.F1r разд.1 стл.2 стр.41</t>
  </si>
  <si>
    <t>Ф.F1r разд.1 стл.11 стр.42&gt;=Ф.F1r разд.1 стл.2 стр.42</t>
  </si>
  <si>
    <t>Ф.F1r разд.1 стл.11 стр.43&gt;=Ф.F1r разд.1 стл.2 стр.43</t>
  </si>
  <si>
    <t>Ф.F1r разд.1 стл.11 стр.44&gt;=Ф.F1r разд.1 стл.2 стр.44</t>
  </si>
  <si>
    <t>Ф.F1r разд.1 стл.11 стр.45&gt;=Ф.F1r разд.1 стл.2 стр.45</t>
  </si>
  <si>
    <t>Ф.F1r разд.1 стл.11 стр.46&gt;=Ф.F1r разд.1 стл.2 стр.46</t>
  </si>
  <si>
    <t>Ф.F1r разд.1 стл.11 стр.47&gt;=Ф.F1r разд.1 стл.2 стр.47</t>
  </si>
  <si>
    <t>Ф.F1r разд.1 стл.11 стр.48&gt;=Ф.F1r разд.1 стл.2 стр.48</t>
  </si>
  <si>
    <t>Ф.F1r разд.1 стл.11 стр.49&gt;=Ф.F1r разд.1 стл.2 стр.49</t>
  </si>
  <si>
    <t>Ф.F1r разд.1 стл.11 стр.5&gt;=Ф.F1r разд.1 стл.2 стр.5</t>
  </si>
  <si>
    <t>Ф.F1r разд.1 стл.11 стр.50&gt;=Ф.F1r разд.1 стл.2 стр.50</t>
  </si>
  <si>
    <t>Ф.F1r разд.1 стл.11 стр.51&gt;=Ф.F1r разд.1 стл.2 стр.51</t>
  </si>
  <si>
    <t>Ф.F1r разд.1 стл.11 стр.52&gt;=Ф.F1r разд.1 стл.2 стр.52</t>
  </si>
  <si>
    <t>Ф.F1r разд.1 стл.11 стр.53&gt;=Ф.F1r разд.1 стл.2 стр.53</t>
  </si>
  <si>
    <t>Ф.F1r разд.1 стл.11 стр.54&gt;=Ф.F1r разд.1 стл.2 стр.54</t>
  </si>
  <si>
    <t>Ф.F1r разд.1 стл.11 стр.6&gt;=Ф.F1r разд.1 стл.2 стр.6</t>
  </si>
  <si>
    <t>Ф.F1r разд.1 стл.11 стр.7&gt;=Ф.F1r разд.1 стл.2 стр.7</t>
  </si>
  <si>
    <t>Ф.F1r разд.1 стл.11 стр.8&gt;=Ф.F1r разд.1 стл.2 стр.8</t>
  </si>
  <si>
    <t>Ф.F1r разд.1 стл.11 стр.9&gt;=Ф.F1r разд.1 стл.2 стр.9</t>
  </si>
  <si>
    <t>378045</t>
  </si>
  <si>
    <t>378046</t>
  </si>
  <si>
    <t>Ф.F1r разд.2 стл.1 стр.12&lt;=Ф.F1r разд.2 стл.1 стр.11</t>
  </si>
  <si>
    <t>378047</t>
  </si>
  <si>
    <t>Ф.F1r разд.1 стл.20 стр.46=0</t>
  </si>
  <si>
    <t>(r,w,s,g,v) разд. 1 по стр 45 гр. 20-21  должно быть равно нулю</t>
  </si>
  <si>
    <t>Ф.F1r разд.1 стл.21 стр.46=0</t>
  </si>
  <si>
    <t>378049</t>
  </si>
  <si>
    <t>378050</t>
  </si>
  <si>
    <t>378051</t>
  </si>
  <si>
    <t>Ф.F1r разд.6 сумма стл.1-2 стр.1=Ф.F1r разд.6 стл.3 стр.1+Ф.F1r разд.6 стл.7 стр.1</t>
  </si>
  <si>
    <t>Ф.F1r разд.6 сумма стл.1-2 стр.2=Ф.F1r разд.6 стл.3 стр.2+Ф.F1r разд.6 стл.7 стр.2</t>
  </si>
  <si>
    <t>Ф.F1r разд.6 сумма стл.1-2 стр.3=Ф.F1r разд.6 стл.3 стр.3+Ф.F1r разд.6 стл.7 стр.3</t>
  </si>
  <si>
    <t>Ф.F1r разд.6 сумма стл.1-2 стр.4=Ф.F1r разд.6 стл.3 стр.4+Ф.F1r разд.6 стл.7 стр.4</t>
  </si>
  <si>
    <t>Ф.F1r разд.6 сумма стл.1-2 стр.5=Ф.F1r разд.6 стл.3 стр.5+Ф.F1r разд.6 стл.7 стр.5</t>
  </si>
  <si>
    <t>Ф.F1r разд.6 сумма стл.1-2 стр.6=Ф.F1r разд.6 стл.3 стр.6+Ф.F1r разд.6 стл.7 стр.6</t>
  </si>
  <si>
    <t>Ф.F1r разд.6 сумма стл.1-2 стр.7=Ф.F1r разд.6 стл.3 стр.7+Ф.F1r разд.6 стл.7 стр.7</t>
  </si>
  <si>
    <t>Ф.F1r разд.6 сумма стл.1-2 стр.8=Ф.F1r разд.6 стл.3 стр.8+Ф.F1r разд.6 стл.7 стр.8</t>
  </si>
  <si>
    <t>Ф.F1r разд.6 сумма стл.1-2 стр.9=Ф.F1r разд.6 стл.3 стр.9+Ф.F1r разд.6 стл.7 стр.9</t>
  </si>
  <si>
    <t>378052</t>
  </si>
  <si>
    <t>Ф.F1r разд.13 стл.1 стр.1=Ф.F1r разд.13 стл.1 сумма стр.2-5</t>
  </si>
  <si>
    <t>Ф.F1r разд.13 стл.2 стр.1=Ф.F1r разд.13 стл.2 сумма стр.2-5</t>
  </si>
  <si>
    <t>Ф.F1r разд.13 стл.3 стр.1=Ф.F1r разд.13 стл.3 сумма стр.2-5</t>
  </si>
  <si>
    <t>Ф.F1r разд.13 стл.4 стр.1=Ф.F1r разд.13 стл.4 сумма стр.2-5</t>
  </si>
  <si>
    <t>Ф.F1r разд.13 стл.5 стр.1=Ф.F1r разд.13 стл.5 сумма стр.2-5</t>
  </si>
  <si>
    <t>Ф.F1r разд.13 стл.6 стр.1=Ф.F1r разд.13 стл.6 сумма стр.2-5</t>
  </si>
  <si>
    <t>378053</t>
  </si>
  <si>
    <t>Ф.F1r разд.4 стл.4 стр.1+Ф.F1r разд.4 стл.5 стр.1&lt;=Ф.F1r разд.4 стл.3 стр.1</t>
  </si>
  <si>
    <t>Ф.F1r разд.4 стл.4 стр.10+Ф.F1r разд.4 стл.5 стр.10&lt;=Ф.F1r разд.4 стл.3 стр.10</t>
  </si>
  <si>
    <t>Ф.F1r разд.4 стл.4 стр.11+Ф.F1r разд.4 стл.5 стр.11&lt;=Ф.F1r разд.4 стл.3 стр.11</t>
  </si>
  <si>
    <t>Ф.F1r разд.4 стл.4 стр.12+Ф.F1r разд.4 стл.5 стр.12&lt;=Ф.F1r разд.4 стл.3 стр.12</t>
  </si>
  <si>
    <t>Ф.F1r разд.4 стл.4 стр.13+Ф.F1r разд.4 стл.5 стр.13&lt;=Ф.F1r разд.4 стл.3 стр.13</t>
  </si>
  <si>
    <t>Ф.F1r разд.4 стл.4 стр.14+Ф.F1r разд.4 стл.5 стр.14&lt;=Ф.F1r разд.4 стл.3 стр.14</t>
  </si>
  <si>
    <t>Ф.F1r разд.4 стл.4 стр.15+Ф.F1r разд.4 стл.5 стр.15&lt;=Ф.F1r разд.4 стл.3 стр.15</t>
  </si>
  <si>
    <t>Ф.F1r разд.4 стл.4 стр.16+Ф.F1r разд.4 стл.5 стр.16&lt;=Ф.F1r разд.4 стл.3 стр.16</t>
  </si>
  <si>
    <t>Ф.F1r разд.4 стл.4 стр.17+Ф.F1r разд.4 стл.5 стр.17&lt;=Ф.F1r разд.4 стл.3 стр.17</t>
  </si>
  <si>
    <t>Ф.F1r разд.4 стл.4 стр.18+Ф.F1r разд.4 стл.5 стр.18&lt;=Ф.F1r разд.4 стл.3 стр.18</t>
  </si>
  <si>
    <t>Ф.F1r разд.4 стл.4 стр.19+Ф.F1r разд.4 стл.5 стр.19&lt;=Ф.F1r разд.4 стл.3 стр.19</t>
  </si>
  <si>
    <t>Ф.F1r разд.4 стл.4 стр.2+Ф.F1r разд.4 стл.5 стр.2&lt;=Ф.F1r разд.4 стл.3 стр.2</t>
  </si>
  <si>
    <t>Ф.F1r разд.4 стл.4 стр.20+Ф.F1r разд.4 стл.5 стр.20&lt;=Ф.F1r разд.4 стл.3 стр.20</t>
  </si>
  <si>
    <t>Ф.F1r разд.4 стл.4 стр.21+Ф.F1r разд.4 стл.5 стр.21&lt;=Ф.F1r разд.4 стл.3 стр.21</t>
  </si>
  <si>
    <t>Ф.F1r разд.4 стл.4 стр.22+Ф.F1r разд.4 стл.5 стр.22&lt;=Ф.F1r разд.4 стл.3 стр.22</t>
  </si>
  <si>
    <t>Ф.F1r разд.4 стл.4 стр.23+Ф.F1r разд.4 стл.5 стр.23&lt;=Ф.F1r разд.4 стл.3 стр.23</t>
  </si>
  <si>
    <t>Ф.F1r разд.4 стл.4 стр.24+Ф.F1r разд.4 стл.5 стр.24&lt;=Ф.F1r разд.4 стл.3 стр.24</t>
  </si>
  <si>
    <t>Ф.F1r разд.4 стл.4 стр.25+Ф.F1r разд.4 стл.5 стр.25&lt;=Ф.F1r разд.4 стл.3 стр.25</t>
  </si>
  <si>
    <t>Ф.F1r разд.4 стл.4 стр.26+Ф.F1r разд.4 стл.5 стр.26&lt;=Ф.F1r разд.4 стл.3 стр.26</t>
  </si>
  <si>
    <t>Ф.F1r разд.4 стл.4 стр.27+Ф.F1r разд.4 стл.5 стр.27&lt;=Ф.F1r разд.4 стл.3 стр.27</t>
  </si>
  <si>
    <t>Ф.F1r разд.4 стл.4 стр.28+Ф.F1r разд.4 стл.5 стр.28&lt;=Ф.F1r разд.4 стл.3 стр.28</t>
  </si>
  <si>
    <t>Ф.F1r разд.4 стл.4 стр.29+Ф.F1r разд.4 стл.5 стр.29&lt;=Ф.F1r разд.4 стл.3 стр.29</t>
  </si>
  <si>
    <t>Ф.F1r разд.4 стл.4 стр.3+Ф.F1r разд.4 стл.5 стр.3&lt;=Ф.F1r разд.4 стл.3 стр.3</t>
  </si>
  <si>
    <t>Ф.F1r разд.4 стл.4 стр.30+Ф.F1r разд.4 стл.5 стр.30&lt;=Ф.F1r разд.4 стл.3 стр.30</t>
  </si>
  <si>
    <t>Ф.F1r разд.4 стл.4 стр.31+Ф.F1r разд.4 стл.5 стр.31&lt;=Ф.F1r разд.4 стл.3 стр.31</t>
  </si>
  <si>
    <t>Ф.F1r разд.4 стл.4 стр.32+Ф.F1r разд.4 стл.5 стр.32&lt;=Ф.F1r разд.4 стл.3 стр.32</t>
  </si>
  <si>
    <t>Ф.F1r разд.4 стл.4 стр.33+Ф.F1r разд.4 стл.5 стр.33&lt;=Ф.F1r разд.4 стл.3 стр.33</t>
  </si>
  <si>
    <t>Ф.F1r разд.4 стл.4 стр.34+Ф.F1r разд.4 стл.5 стр.34&lt;=Ф.F1r разд.4 стл.3 стр.34</t>
  </si>
  <si>
    <t>Ф.F1r разд.4 стл.4 стр.35+Ф.F1r разд.4 стл.5 стр.35&lt;=Ф.F1r разд.4 стл.3 стр.35</t>
  </si>
  <si>
    <t>Ф.F1r разд.4 стл.4 стр.36+Ф.F1r разд.4 стл.5 стр.36&lt;=Ф.F1r разд.4 стл.3 стр.36</t>
  </si>
  <si>
    <t>Ф.F1r разд.4 стл.4 стр.37+Ф.F1r разд.4 стл.5 стр.37&lt;=Ф.F1r разд.4 стл.3 стр.37</t>
  </si>
  <si>
    <t>Ф.F1r разд.4 стл.4 стр.38+Ф.F1r разд.4 стл.5 стр.38&lt;=Ф.F1r разд.4 стл.3 стр.38</t>
  </si>
  <si>
    <t>Ф.F1r разд.4 стл.4 стр.39+Ф.F1r разд.4 стл.5 стр.39&lt;=Ф.F1r разд.4 стл.3 стр.39</t>
  </si>
  <si>
    <t>Ф.F1r разд.4 стл.4 стр.4+Ф.F1r разд.4 стл.5 стр.4&lt;=Ф.F1r разд.4 стл.3 стр.4</t>
  </si>
  <si>
    <t>Ф.F1r разд.4 стл.4 стр.40+Ф.F1r разд.4 стл.5 стр.40&lt;=Ф.F1r разд.4 стл.3 стр.40</t>
  </si>
  <si>
    <t>Ф.F1r разд.4 стл.4 стр.41+Ф.F1r разд.4 стл.5 стр.41&lt;=Ф.F1r разд.4 стл.3 стр.41</t>
  </si>
  <si>
    <t>Ф.F1r разд.4 стл.4 стр.42+Ф.F1r разд.4 стл.5 стр.42&lt;=Ф.F1r разд.4 стл.3 стр.42</t>
  </si>
  <si>
    <t>Ф.F1r разд.4 стл.4 стр.43+Ф.F1r разд.4 стл.5 стр.43&lt;=Ф.F1r разд.4 стл.3 стр.43</t>
  </si>
  <si>
    <t>Ф.F1r разд.4 стл.4 стр.44+Ф.F1r разд.4 стл.5 стр.44&lt;=Ф.F1r разд.4 стл.3 стр.44</t>
  </si>
  <si>
    <t>Ф.F1r разд.4 стл.4 стр.45+Ф.F1r разд.4 стл.5 стр.45&lt;=Ф.F1r разд.4 стл.3 стр.45</t>
  </si>
  <si>
    <t>Ф.F1r разд.4 стл.4 стр.46+Ф.F1r разд.4 стл.5 стр.46&lt;=Ф.F1r разд.4 стл.3 стр.46</t>
  </si>
  <si>
    <t>Ф.F1r разд.4 стл.4 стр.47+Ф.F1r разд.4 стл.5 стр.47&lt;=Ф.F1r разд.4 стл.3 стр.47</t>
  </si>
  <si>
    <t>Ф.F1r разд.4 стл.4 стр.48+Ф.F1r разд.4 стл.5 стр.48&lt;=Ф.F1r разд.4 стл.3 стр.48</t>
  </si>
  <si>
    <t>Ф.F1r разд.4 стл.4 стр.49+Ф.F1r разд.4 стл.5 стр.49&lt;=Ф.F1r разд.4 стл.3 стр.49</t>
  </si>
  <si>
    <t>Ф.F1r разд.4 стл.4 стр.5+Ф.F1r разд.4 стл.5 стр.5&lt;=Ф.F1r разд.4 стл.3 стр.5</t>
  </si>
  <si>
    <t>Ф.F1r разд.4 стл.4 стр.50+Ф.F1r разд.4 стл.5 стр.50&lt;=Ф.F1r разд.4 стл.3 стр.50</t>
  </si>
  <si>
    <t>Ф.F1r разд.4 стл.4 стр.51+Ф.F1r разд.4 стл.5 стр.51&lt;=Ф.F1r разд.4 стл.3 стр.51</t>
  </si>
  <si>
    <t>Ф.F1r разд.4 стл.4 стр.52+Ф.F1r разд.4 стл.5 стр.52&lt;=Ф.F1r разд.4 стл.3 стр.52</t>
  </si>
  <si>
    <t>Ф.F1r разд.4 стл.4 стр.53+Ф.F1r разд.4 стл.5 стр.53&lt;=Ф.F1r разд.4 стл.3 стр.53</t>
  </si>
  <si>
    <t>Ф.F1r разд.4 стл.4 стр.54+Ф.F1r разд.4 стл.5 стр.54&lt;=Ф.F1r разд.4 стл.3 стр.54</t>
  </si>
  <si>
    <t>Ф.F1r разд.4 стл.4 стр.55+Ф.F1r разд.4 стл.5 стр.55&lt;=Ф.F1r разд.4 стл.3 стр.55</t>
  </si>
  <si>
    <t>Ф.F1r разд.4 стл.4 стр.56+Ф.F1r разд.4 стл.5 стр.56&lt;=Ф.F1r разд.4 стл.3 стр.56</t>
  </si>
  <si>
    <t>Ф.F1r разд.4 стл.4 стр.57+Ф.F1r разд.4 стл.5 стр.57&lt;=Ф.F1r разд.4 стл.3 стр.57</t>
  </si>
  <si>
    <t>Ф.F1r разд.4 стл.4 стр.58+Ф.F1r разд.4 стл.5 стр.58&lt;=Ф.F1r разд.4 стл.3 стр.58</t>
  </si>
  <si>
    <t>Ф.F1r разд.4 стл.4 стр.59+Ф.F1r разд.4 стл.5 стр.59&lt;=Ф.F1r разд.4 стл.3 стр.59</t>
  </si>
  <si>
    <t>Ф.F1r разд.4 стл.4 стр.6+Ф.F1r разд.4 стл.5 стр.6&lt;=Ф.F1r разд.4 стл.3 стр.6</t>
  </si>
  <si>
    <t>Ф.F1r разд.4 стл.4 стр.60+Ф.F1r разд.4 стл.5 стр.60&lt;=Ф.F1r разд.4 стл.3 стр.60</t>
  </si>
  <si>
    <t>Ф.F1r разд.4 стл.4 стр.61+Ф.F1r разд.4 стл.5 стр.61&lt;=Ф.F1r разд.4 стл.3 стр.61</t>
  </si>
  <si>
    <t>Ф.F1r разд.4 стл.4 стр.62+Ф.F1r разд.4 стл.5 стр.62&lt;=Ф.F1r разд.4 стл.3 стр.62</t>
  </si>
  <si>
    <t>Ф.F1r разд.4 стл.4 стр.63+Ф.F1r разд.4 стл.5 стр.63&lt;=Ф.F1r разд.4 стл.3 стр.63</t>
  </si>
  <si>
    <t>Ф.F1r разд.4 стл.4 стр.64+Ф.F1r разд.4 стл.5 стр.64&lt;=Ф.F1r разд.4 стл.3 стр.64</t>
  </si>
  <si>
    <t>Ф.F1r разд.4 стл.4 стр.65+Ф.F1r разд.4 стл.5 стр.65&lt;=Ф.F1r разд.4 стл.3 стр.65</t>
  </si>
  <si>
    <t>Ф.F1r разд.4 стл.4 стр.66+Ф.F1r разд.4 стл.5 стр.66&lt;=Ф.F1r разд.4 стл.3 стр.66</t>
  </si>
  <si>
    <t>Ф.F1r разд.4 стл.4 стр.67+Ф.F1r разд.4 стл.5 стр.67&lt;=Ф.F1r разд.4 стл.3 стр.67</t>
  </si>
  <si>
    <t>Ф.F1r разд.4 стл.4 стр.68+Ф.F1r разд.4 стл.5 стр.68&lt;=Ф.F1r разд.4 стл.3 стр.68</t>
  </si>
  <si>
    <t>Ф.F1r разд.4 стл.4 стр.69+Ф.F1r разд.4 стл.5 стр.69&lt;=Ф.F1r разд.4 стл.3 стр.69</t>
  </si>
  <si>
    <t>Ф.F1r разд.4 стл.4 стр.7+Ф.F1r разд.4 стл.5 стр.7&lt;=Ф.F1r разд.4 стл.3 стр.7</t>
  </si>
  <si>
    <t>Ф.F1r разд.4 стл.4 стр.70+Ф.F1r разд.4 стл.5 стр.70&lt;=Ф.F1r разд.4 стл.3 стр.70</t>
  </si>
  <si>
    <t>Ф.F1r разд.4 стл.4 стр.71+Ф.F1r разд.4 стл.5 стр.71&lt;=Ф.F1r разд.4 стл.3 стр.71</t>
  </si>
  <si>
    <t>Ф.F1r разд.4 стл.4 стр.72+Ф.F1r разд.4 стл.5 стр.72&lt;=Ф.F1r разд.4 стл.3 стр.72</t>
  </si>
  <si>
    <t>Ф.F1r разд.4 стл.4 стр.73+Ф.F1r разд.4 стл.5 стр.73&lt;=Ф.F1r разд.4 стл.3 стр.73</t>
  </si>
  <si>
    <t>Ф.F1r разд.4 стл.4 стр.74+Ф.F1r разд.4 стл.5 стр.74&lt;=Ф.F1r разд.4 стл.3 стр.74</t>
  </si>
  <si>
    <t>Ф.F1r разд.4 стл.4 стр.75+Ф.F1r разд.4 стл.5 стр.75&lt;=Ф.F1r разд.4 стл.3 стр.75</t>
  </si>
  <si>
    <t>Ф.F1r разд.4 стл.4 стр.76+Ф.F1r разд.4 стл.5 стр.76&lt;=Ф.F1r разд.4 стл.3 стр.76</t>
  </si>
  <si>
    <t>Ф.F1r разд.4 стл.4 стр.77+Ф.F1r разд.4 стл.5 стр.77&lt;=Ф.F1r разд.4 стл.3 стр.77</t>
  </si>
  <si>
    <t>Ф.F1r разд.4 стл.4 стр.78+Ф.F1r разд.4 стл.5 стр.78&lt;=Ф.F1r разд.4 стл.3 стр.78</t>
  </si>
  <si>
    <t>Ф.F1r разд.4 стл.4 стр.79+Ф.F1r разд.4 стл.5 стр.79&lt;=Ф.F1r разд.4 стл.3 стр.79</t>
  </si>
  <si>
    <t>Ф.F1r разд.4 стл.4 стр.8+Ф.F1r разд.4 стл.5 стр.8&lt;=Ф.F1r разд.4 стл.3 стр.8</t>
  </si>
  <si>
    <t>Ф.F1r разд.4 стл.4 стр.80+Ф.F1r разд.4 стл.5 стр.80&lt;=Ф.F1r разд.4 стл.3 стр.80</t>
  </si>
  <si>
    <t>Ф.F1r разд.4 стл.4 стр.81+Ф.F1r разд.4 стл.5 стр.81&lt;=Ф.F1r разд.4 стл.3 стр.81</t>
  </si>
  <si>
    <t>Ф.F1r разд.4 стл.4 стр.82+Ф.F1r разд.4 стл.5 стр.82&lt;=Ф.F1r разд.4 стл.3 стр.82</t>
  </si>
  <si>
    <t>Ф.F1r разд.4 стл.4 стр.83+Ф.F1r разд.4 стл.5 стр.83&lt;=Ф.F1r разд.4 стл.3 стр.83</t>
  </si>
  <si>
    <t>Ф.F1r разд.4 стл.4 стр.84+Ф.F1r разд.4 стл.5 стр.84&lt;=Ф.F1r разд.4 стл.3 стр.84</t>
  </si>
  <si>
    <t>Ф.F1r разд.4 стл.4 стр.85+Ф.F1r разд.4 стл.5 стр.85&lt;=Ф.F1r разд.4 стл.3 стр.85</t>
  </si>
  <si>
    <t>Ф.F1r разд.4 стл.4 стр.86+Ф.F1r разд.4 стл.5 стр.86&lt;=Ф.F1r разд.4 стл.3 стр.86</t>
  </si>
  <si>
    <t>Ф.F1r разд.4 стл.4 стр.87+Ф.F1r разд.4 стл.5 стр.87&lt;=Ф.F1r разд.4 стл.3 стр.87</t>
  </si>
  <si>
    <t>Ф.F1r разд.4 стл.4 стр.88+Ф.F1r разд.4 стл.5 стр.88&lt;=Ф.F1r разд.4 стл.3 стр.88</t>
  </si>
  <si>
    <t>Ф.F1r разд.4 стл.4 стр.89+Ф.F1r разд.4 стл.5 стр.89&lt;=Ф.F1r разд.4 стл.3 стр.89</t>
  </si>
  <si>
    <t>Ф.F1r разд.4 стл.4 стр.9+Ф.F1r разд.4 стл.5 стр.9&lt;=Ф.F1r разд.4 стл.3 стр.9</t>
  </si>
  <si>
    <t>Ф.F1r разд.4 стл.4 стр.90+Ф.F1r разд.4 стл.5 стр.90&lt;=Ф.F1r разд.4 стл.3 стр.90</t>
  </si>
  <si>
    <t>Ф.F1r разд.4 стл.4 стр.91+Ф.F1r разд.4 стл.5 стр.91&lt;=Ф.F1r разд.4 стл.3 стр.91</t>
  </si>
  <si>
    <t>Ф.F1r разд.4 стл.4 стр.92+Ф.F1r разд.4 стл.5 стр.92&lt;=Ф.F1r разд.4 стл.3 стр.92</t>
  </si>
  <si>
    <t>Ф.F1r разд.4 стл.4 стр.93+Ф.F1r разд.4 стл.5 стр.93&lt;=Ф.F1r разд.4 стл.3 стр.93</t>
  </si>
  <si>
    <t>Ф.F1r разд.4 стл.4 стр.94+Ф.F1r разд.4 стл.5 стр.94&lt;=Ф.F1r разд.4 стл.3 стр.94</t>
  </si>
  <si>
    <t>Ф.F1r разд.4 стл.4 стр.95+Ф.F1r разд.4 стл.5 стр.95&lt;=Ф.F1r разд.4 стл.3 стр.95</t>
  </si>
  <si>
    <t>Ф.F1r разд.4 стл.4 стр.96+Ф.F1r разд.4 стл.5 стр.96&lt;=Ф.F1r разд.4 стл.3 стр.96</t>
  </si>
  <si>
    <t>378054</t>
  </si>
  <si>
    <t>Ф.F1r разд.3 стл.1 стр.35&lt;=Ф.F1r разд.3 стл.1 стр.3</t>
  </si>
  <si>
    <t>Ф.F1r разд.3 стл.2 стр.35&lt;=Ф.F1r разд.3 стл.2 стр.3</t>
  </si>
  <si>
    <t>378055</t>
  </si>
  <si>
    <t>Ф.F1r разд.2 стл.1 стр.21&lt;=Ф.F1r разд.1 стл.12 стр.1</t>
  </si>
  <si>
    <t>378056</t>
  </si>
  <si>
    <t>Ф.F1r разд.3 стл.1 стр.35&lt;=Ф.F1r разд.3 стл.1 сумма стр.38-39</t>
  </si>
  <si>
    <t>Ф.F1r разд.3 стл.2 стр.35&lt;=Ф.F1r разд.3 стл.2 сумма стр.38-39</t>
  </si>
  <si>
    <t>378057</t>
  </si>
  <si>
    <t>Ф.F1r разд.2 стл.1 сумма стр.1-5&lt;=Ф.F1r разд.1 стл.8 стр.1</t>
  </si>
  <si>
    <t>378058</t>
  </si>
  <si>
    <t>Ф.F1r разд.2 стл.1 стр.8+Ф.F1r разд.2 стл.1 стр.11+Ф.F1r разд.2 стл.1 стр.13+Ф.F1r разд.2 стл.1 стр.15+Ф.F1r разд.2 стл.1 стр.17+Ф.F1r разд.2 стл.1 стр.18&lt;=Ф.F1r разд.1 стл.10 стр.1</t>
  </si>
  <si>
    <t>378059</t>
  </si>
  <si>
    <t>Ф.F1r разд.2 стл.1 стр.12+Ф.F1r разд.2 стл.1 стр.14+Ф.F1r разд.2 стл.1 стр.16&lt;=Ф.F1r разд.1 стл.10 стр.41</t>
  </si>
  <si>
    <t>378061</t>
  </si>
  <si>
    <t>Ф.F1r разд.7 стл.1 стр.1=Ф.F1r разд.7 сумма стл.2-3 стр.1+Ф.F1r разд.7 сумма стл.5-7 стр.1</t>
  </si>
  <si>
    <t>378062</t>
  </si>
  <si>
    <t>Ф.F1r разд.2 стл.1 сумма стр.9-10&lt;=Ф.F1r разд.2 стл.1 стр.8</t>
  </si>
  <si>
    <t>Ф.F1r разд.2 стл.2 сумма стр.9-10&lt;=Ф.F1r разд.2 стл.2 стр.8</t>
  </si>
  <si>
    <t>378063</t>
  </si>
  <si>
    <t>Ф.F1r разд.12 стл.1 сумма стр.1-2&lt;=Ф.F1r разд.1 стл.8 стр.1</t>
  </si>
  <si>
    <t>378064</t>
  </si>
  <si>
    <t>Ф.F1r разд.1 стл.19 стр.1&lt;=Ф.F1r разд.1 сумма стл.3-4 стр.1</t>
  </si>
  <si>
    <t>Ф.F1r разд.1 стл.19 стр.10&lt;=Ф.F1r разд.1 сумма стл.3-4 стр.10</t>
  </si>
  <si>
    <t>Ф.F1r разд.1 стл.19 стр.11&lt;=Ф.F1r разд.1 сумма стл.3-4 стр.11</t>
  </si>
  <si>
    <t>Ф.F1r разд.1 стл.19 стр.12&lt;=Ф.F1r разд.1 сумма стл.3-4 стр.12</t>
  </si>
  <si>
    <t>Ф.F1r разд.1 стл.19 стр.13&lt;=Ф.F1r разд.1 сумма стл.3-4 стр.13</t>
  </si>
  <si>
    <t>Ф.F1r разд.1 стл.19 стр.14&lt;=Ф.F1r разд.1 сумма стл.3-4 стр.14</t>
  </si>
  <si>
    <t>Ф.F1r разд.1 стл.19 стр.15&lt;=Ф.F1r разд.1 сумма стл.3-4 стр.15</t>
  </si>
  <si>
    <t>Ф.F1r разд.1 стл.19 стр.16&lt;=Ф.F1r разд.1 сумма стл.3-4 стр.16</t>
  </si>
  <si>
    <t>Ф.F1r разд.1 стл.19 стр.17&lt;=Ф.F1r разд.1 сумма стл.3-4 стр.17</t>
  </si>
  <si>
    <t>Ф.F1r разд.1 стл.19 стр.18&lt;=Ф.F1r разд.1 сумма стл.3-4 стр.18</t>
  </si>
  <si>
    <t>Ф.F1r разд.1 стл.19 стр.19&lt;=Ф.F1r разд.1 сумма стл.3-4 стр.19</t>
  </si>
  <si>
    <t>Ф.F1r разд.1 стл.19 стр.2&lt;=Ф.F1r разд.1 сумма стл.3-4 стр.2</t>
  </si>
  <si>
    <t>Ф.F1r разд.1 стл.19 стр.20&lt;=Ф.F1r разд.1 сумма стл.3-4 стр.20</t>
  </si>
  <si>
    <t>Ф.F1r разд.1 стл.19 стр.21&lt;=Ф.F1r разд.1 сумма стл.3-4 стр.21</t>
  </si>
  <si>
    <t>Ф.F1r разд.1 стл.19 стр.22&lt;=Ф.F1r разд.1 сумма стл.3-4 стр.22</t>
  </si>
  <si>
    <t>Ф.F1r разд.1 стл.19 стр.23&lt;=Ф.F1r разд.1 сумма стл.3-4 стр.23</t>
  </si>
  <si>
    <t>Ф.F1r разд.1 стл.19 стр.24&lt;=Ф.F1r разд.1 сумма стл.3-4 стр.24</t>
  </si>
  <si>
    <t>Ф.F1r разд.1 стл.19 стр.25&lt;=Ф.F1r разд.1 сумма стл.3-4 стр.25</t>
  </si>
  <si>
    <t>Ф.F1r разд.1 стл.19 стр.26&lt;=Ф.F1r разд.1 сумма стл.3-4 стр.26</t>
  </si>
  <si>
    <t>Ф.F1r разд.1 стл.19 стр.27&lt;=Ф.F1r разд.1 сумма стл.3-4 стр.27</t>
  </si>
  <si>
    <t>Ф.F1r разд.1 стл.19 стр.28&lt;=Ф.F1r разд.1 сумма стл.3-4 стр.28</t>
  </si>
  <si>
    <t>Ф.F1r разд.1 стл.19 стр.29&lt;=Ф.F1r разд.1 сумма стл.3-4 стр.29</t>
  </si>
  <si>
    <t>Ф.F1r разд.1 стл.19 стр.3&lt;=Ф.F1r разд.1 сумма стл.3-4 стр.3</t>
  </si>
  <si>
    <t>Ф.F1r разд.1 стл.19 стр.30&lt;=Ф.F1r разд.1 сумма стл.3-4 стр.30</t>
  </si>
  <si>
    <t>Ф.F1r разд.1 стл.19 стр.31&lt;=Ф.F1r разд.1 сумма стл.3-4 стр.31</t>
  </si>
  <si>
    <t>Ф.F1r разд.1 стл.19 стр.32&lt;=Ф.F1r разд.1 сумма стл.3-4 стр.32</t>
  </si>
  <si>
    <t>Ф.F1r разд.1 стл.19 стр.33&lt;=Ф.F1r разд.1 сумма стл.3-4 стр.33</t>
  </si>
  <si>
    <t>Ф.F1r разд.1 стл.19 стр.34&lt;=Ф.F1r разд.1 сумма стл.3-4 стр.34</t>
  </si>
  <si>
    <t>Ф.F1r разд.1 стл.19 стр.35&lt;=Ф.F1r разд.1 сумма стл.3-4 стр.35</t>
  </si>
  <si>
    <t>Ф.F1r разд.1 стл.19 стр.36&lt;=Ф.F1r разд.1 сумма стл.3-4 стр.36</t>
  </si>
  <si>
    <t>Ф.F1r разд.1 стл.19 стр.37&lt;=Ф.F1r разд.1 сумма стл.3-4 стр.37</t>
  </si>
  <si>
    <t>Ф.F1r разд.1 стл.19 стр.38&lt;=Ф.F1r разд.1 сумма стл.3-4 стр.38</t>
  </si>
  <si>
    <t>Ф.F1r разд.1 стл.19 стр.39&lt;=Ф.F1r разд.1 сумма стл.3-4 стр.39</t>
  </si>
  <si>
    <t>Ф.F1r разд.1 стл.19 стр.4&lt;=Ф.F1r разд.1 сумма стл.3-4 стр.4</t>
  </si>
  <si>
    <t>Ф.F1r разд.1 стл.19 стр.40&lt;=Ф.F1r разд.1 сумма стл.3-4 стр.40</t>
  </si>
  <si>
    <t>Ф.F1r разд.1 стл.19 стр.41&lt;=Ф.F1r разд.1 сумма стл.3-4 стр.41</t>
  </si>
  <si>
    <t>Ф.F1r разд.1 стл.19 стр.42&lt;=Ф.F1r разд.1 сумма стл.3-4 стр.42</t>
  </si>
  <si>
    <t>Ф.F1r разд.1 стл.19 стр.43&lt;=Ф.F1r разд.1 сумма стл.3-4 стр.43</t>
  </si>
  <si>
    <t>Ф.F1r разд.1 стл.19 стр.44&lt;=Ф.F1r разд.1 сумма стл.3-4 стр.44</t>
  </si>
  <si>
    <t>Ф.F1r разд.1 стл.19 стр.45&lt;=Ф.F1r разд.1 сумма стл.3-4 стр.45</t>
  </si>
  <si>
    <t>Ф.F1r разд.1 стл.19 стр.46&lt;=Ф.F1r разд.1 сумма стл.3-4 стр.46</t>
  </si>
  <si>
    <t>Ф.F1r разд.1 стл.19 стр.47&lt;=Ф.F1r разд.1 сумма стл.3-4 стр.47</t>
  </si>
  <si>
    <t>Ф.F1r разд.1 стл.19 стр.48&lt;=Ф.F1r разд.1 сумма стл.3-4 стр.48</t>
  </si>
  <si>
    <t>Ф.F1r разд.1 стл.19 стр.49&lt;=Ф.F1r разд.1 сумма стл.3-4 стр.49</t>
  </si>
  <si>
    <t>Ф.F1r разд.1 стл.19 стр.5&lt;=Ф.F1r разд.1 сумма стл.3-4 стр.5</t>
  </si>
  <si>
    <t>Ф.F1r разд.1 стл.19 стр.50&lt;=Ф.F1r разд.1 сумма стл.3-4 стр.50</t>
  </si>
  <si>
    <t>Ф.F1r разд.1 стл.19 стр.51&lt;=Ф.F1r разд.1 сумма стл.3-4 стр.51</t>
  </si>
  <si>
    <t>Ф.F1r разд.1 стл.19 стр.52&lt;=Ф.F1r разд.1 сумма стл.3-4 стр.52</t>
  </si>
  <si>
    <t>Ф.F1r разд.1 стл.19 стр.53&lt;=Ф.F1r разд.1 сумма стл.3-4 стр.53</t>
  </si>
  <si>
    <t>Ф.F1r разд.1 стл.19 стр.54&lt;=Ф.F1r разд.1 сумма стл.3-4 стр.54</t>
  </si>
  <si>
    <t>Ф.F1r разд.1 стл.19 стр.6&lt;=Ф.F1r разд.1 сумма стл.3-4 стр.6</t>
  </si>
  <si>
    <t>Ф.F1r разд.1 стл.19 стр.7&lt;=Ф.F1r разд.1 сумма стл.3-4 стр.7</t>
  </si>
  <si>
    <t>Ф.F1r разд.1 стл.19 стр.8&lt;=Ф.F1r разд.1 сумма стл.3-4 стр.8</t>
  </si>
  <si>
    <t>Ф.F1r разд.1 стл.19 стр.9&lt;=Ф.F1r разд.1 сумма стл.3-4 стр.9</t>
  </si>
  <si>
    <t>378065</t>
  </si>
  <si>
    <t>Ф.F1r разд.12 стл.1 стр.4&lt;=Ф.F1r разд.1 стл.8 стр.1</t>
  </si>
  <si>
    <t>378066</t>
  </si>
  <si>
    <t>(Ф.F1r разд.12 стл.1 стр.1=0 AND Ф.F1r разд.12 стл.2 стр.1=0) OR (Ф.F1r разд.12 стл.1 стр.1&gt;0 AND Ф.F1r разд.12 стл.2 стр.1&gt;0)</t>
  </si>
  <si>
    <t>(Ф.F1r разд.12 стл.1 стр.2=0 AND Ф.F1r разд.12 стл.2 стр.2=0) OR (Ф.F1r разд.12 стл.1 стр.2&gt;0 AND Ф.F1r разд.12 стл.2 стр.2&gt;0)</t>
  </si>
  <si>
    <t>(Ф.F1r разд.12 стл.1 стр.3=0 AND Ф.F1r разд.12 стл.2 стр.3=0) OR (Ф.F1r разд.12 стл.1 стр.3&gt;0 AND Ф.F1r разд.12 стл.2 стр.3&gt;0)</t>
  </si>
  <si>
    <t>(Ф.F1r разд.12 стл.1 стр.4=0 AND Ф.F1r разд.12 стл.2 стр.4=0) OR (Ф.F1r разд.12 стл.1 стр.4&gt;0 AND Ф.F1r разд.12 стл.2 стр.4&gt;0)</t>
  </si>
  <si>
    <t>(Ф.F1r разд.12 стл.1 стр.5=0 AND Ф.F1r разд.12 стл.2 стр.5=0) OR (Ф.F1r разд.12 стл.1 стр.5&gt;0 AND Ф.F1r разд.12 стл.2 стр.5&gt;0)</t>
  </si>
  <si>
    <t>(Ф.F1r разд.12 стл.1 стр.6=0 AND Ф.F1r разд.12 стл.2 стр.6=0) OR (Ф.F1r разд.12 стл.1 стр.6&gt;0 AND Ф.F1r разд.12 стл.2 стр.6&gt;0)</t>
  </si>
  <si>
    <t>378067</t>
  </si>
  <si>
    <t>Ф.F1r разд.1 стл.1 стр.18=0</t>
  </si>
  <si>
    <t>Ф.F1r разд.1 стл.10 стр.18=0</t>
  </si>
  <si>
    <t>Ф.F1r разд.1 стл.11 стр.18=0</t>
  </si>
  <si>
    <t>Ф.F1r разд.1 стл.12 стр.18=0</t>
  </si>
  <si>
    <t>Ф.F1r разд.1 стл.13 стр.18=0</t>
  </si>
  <si>
    <t>Ф.F1r разд.1 стл.14 стр.18=0</t>
  </si>
  <si>
    <t>Ф.F1r разд.1 стл.15 стр.18=0</t>
  </si>
  <si>
    <t>Ф.F1r разд.1 стл.16 стр.18=0</t>
  </si>
  <si>
    <t>Ф.F1r разд.1 стл.17 стр.18=0</t>
  </si>
  <si>
    <t>Ф.F1r разд.1 стл.18 стр.18=0</t>
  </si>
  <si>
    <t>Ф.F1r разд.1 стл.19 стр.18=0</t>
  </si>
  <si>
    <t>Ф.F1r разд.1 стл.2 стр.18=0</t>
  </si>
  <si>
    <t>Ф.F1r разд.1 стл.20 стр.18=0</t>
  </si>
  <si>
    <t>Ф.F1r разд.1 стл.21 стр.18=0</t>
  </si>
  <si>
    <t>Ф.F1r разд.1 стл.22 стр.18=0</t>
  </si>
  <si>
    <t>Ф.F1r разд.1 стл.23 стр.18=0</t>
  </si>
  <si>
    <t>Ф.F1r разд.1 стл.24 стр.18=0</t>
  </si>
  <si>
    <t>Ф.F1r разд.1 стл.25 стр.18=0</t>
  </si>
  <si>
    <t>Ф.F1r разд.1 стл.26 стр.18=0</t>
  </si>
  <si>
    <t>Ф.F1r разд.1 стл.27 стр.18=0</t>
  </si>
  <si>
    <t>Ф.F1r разд.1 стл.28 стр.18=0</t>
  </si>
  <si>
    <t>Ф.F1r разд.1 стл.29 стр.18=0</t>
  </si>
  <si>
    <t>Ф.F1r разд.1 стл.3 стр.18=0</t>
  </si>
  <si>
    <t>Ф.F1r разд.1 стл.30 стр.18=0</t>
  </si>
  <si>
    <t>Ф.F1r разд.1 стл.4 стр.18=0</t>
  </si>
  <si>
    <t>Ф.F1r разд.1 стл.5 стр.18=0</t>
  </si>
  <si>
    <t>Ф.F1r разд.1 стл.6 стр.18=0</t>
  </si>
  <si>
    <t>Ф.F1r разд.1 стл.7 стр.18=0</t>
  </si>
  <si>
    <t>Ф.F1r разд.1 стл.8 стр.18=0</t>
  </si>
  <si>
    <t>Ф.F1r разд.1 стл.9 стр.18=0</t>
  </si>
  <si>
    <t>378069</t>
  </si>
  <si>
    <t>Ф.F1r разд.12 стл.1 стр.1&lt;=Ф.F1r разд.12 стл.2 стр.1</t>
  </si>
  <si>
    <t>Ф.F1r разд.12 стл.1 стр.2&lt;=Ф.F1r разд.12 стл.2 стр.2</t>
  </si>
  <si>
    <t>Ф.F1r разд.12 стл.1 стр.3&lt;=Ф.F1r разд.12 стл.2 стр.3</t>
  </si>
  <si>
    <t>Ф.F1r разд.12 стл.1 стр.4&lt;=Ф.F1r разд.12 стл.2 стр.4</t>
  </si>
  <si>
    <t>Ф.F1r разд.12 стл.1 стр.5&lt;=Ф.F1r разд.12 стл.2 стр.5</t>
  </si>
  <si>
    <t>378070</t>
  </si>
  <si>
    <t>Ф.F1r разд.1 стл.1 сумма стр.46-49=Ф.F1r разд.1 стл.1 стр.1</t>
  </si>
  <si>
    <t>Ф.F1r разд.1 стл.10 сумма стр.46-49=Ф.F1r разд.1 стл.10 стр.1</t>
  </si>
  <si>
    <t>Ф.F1r разд.1 стл.11 сумма стр.46-49=Ф.F1r разд.1 стл.11 стр.1</t>
  </si>
  <si>
    <t>Ф.F1r разд.1 стл.12 сумма стр.46-49=Ф.F1r разд.1 стл.12 стр.1</t>
  </si>
  <si>
    <t>Ф.F1r разд.1 стл.13 сумма стр.46-49=Ф.F1r разд.1 стл.13 стр.1</t>
  </si>
  <si>
    <t>Ф.F1r разд.1 стл.14 сумма стр.46-49=Ф.F1r разд.1 стл.14 стр.1</t>
  </si>
  <si>
    <t>Ф.F1r разд.1 стл.15 сумма стр.46-49=Ф.F1r разд.1 стл.15 стр.1</t>
  </si>
  <si>
    <t>Ф.F1r разд.1 стл.16 сумма стр.46-49=Ф.F1r разд.1 стл.16 стр.1</t>
  </si>
  <si>
    <t>Ф.F1r разд.1 стл.17 сумма стр.46-49=Ф.F1r разд.1 стл.17 стр.1</t>
  </si>
  <si>
    <t>Ф.F1r разд.1 стл.18 сумма стр.46-49=Ф.F1r разд.1 стл.18 стр.1</t>
  </si>
  <si>
    <t>Ф.F1r разд.1 стл.19 сумма стр.46-49=Ф.F1r разд.1 стл.19 стр.1</t>
  </si>
  <si>
    <t>Ф.F1r разд.1 стл.2 сумма стр.46-49=Ф.F1r разд.1 стл.2 стр.1</t>
  </si>
  <si>
    <t>Ф.F1r разд.1 стл.20 сумма стр.46-49=Ф.F1r разд.1 стл.20 стр.1</t>
  </si>
  <si>
    <t>Ф.F1r разд.1 стл.21 сумма стр.46-49=Ф.F1r разд.1 стл.21 стр.1</t>
  </si>
  <si>
    <t>Ф.F1r разд.1 стл.22 сумма стр.46-49=Ф.F1r разд.1 стл.22 стр.1</t>
  </si>
  <si>
    <t>Ф.F1r разд.1 стл.23 сумма стр.46-49=Ф.F1r разд.1 стл.23 стр.1</t>
  </si>
  <si>
    <t>Ф.F1r разд.1 стл.24 сумма стр.46-49=Ф.F1r разд.1 стл.24 стр.1</t>
  </si>
  <si>
    <t>Ф.F1r разд.1 стл.25 сумма стр.46-49=Ф.F1r разд.1 стл.25 стр.1</t>
  </si>
  <si>
    <t>Ф.F1r разд.1 стл.26 сумма стр.46-49=Ф.F1r разд.1 стл.26 стр.1</t>
  </si>
  <si>
    <t>Ф.F1r разд.1 стл.27 сумма стр.46-49=Ф.F1r разд.1 стл.27 стр.1</t>
  </si>
  <si>
    <t>Ф.F1r разд.1 стл.28 сумма стр.46-49=Ф.F1r разд.1 стл.28 стр.1</t>
  </si>
  <si>
    <t>Ф.F1r разд.1 стл.29 сумма стр.46-49=Ф.F1r разд.1 стл.29 стр.1</t>
  </si>
  <si>
    <t>Ф.F1r разд.1 стл.3 сумма стр.46-49=Ф.F1r разд.1 стл.3 стр.1</t>
  </si>
  <si>
    <t>Ф.F1r разд.1 стл.30 сумма стр.46-49=Ф.F1r разд.1 стл.30 стр.1</t>
  </si>
  <si>
    <t>Ф.F1r разд.1 стл.31 сумма стр.46-49=Ф.F1r разд.1 стл.31 стр.1</t>
  </si>
  <si>
    <t>Ф.F1r разд.1 стл.32 сумма стр.46-49=Ф.F1r разд.1 стл.32 стр.1</t>
  </si>
  <si>
    <t>Ф.F1r разд.1 стл.33 сумма стр.46-49=Ф.F1r разд.1 стл.33 стр.1</t>
  </si>
  <si>
    <t>Ф.F1r разд.1 стл.34 сумма стр.46-49=Ф.F1r разд.1 стл.34 стр.1</t>
  </si>
  <si>
    <t>Ф.F1r разд.1 стл.4 сумма стр.46-49=Ф.F1r разд.1 стл.4 стр.1</t>
  </si>
  <si>
    <t>Ф.F1r разд.1 стл.5 сумма стр.46-49=Ф.F1r разд.1 стл.5 стр.1</t>
  </si>
  <si>
    <t>Ф.F1r разд.1 стл.6 сумма стр.46-49=Ф.F1r разд.1 стл.6 стр.1</t>
  </si>
  <si>
    <t>Ф.F1r разд.1 стл.7 сумма стр.46-49=Ф.F1r разд.1 стл.7 стр.1</t>
  </si>
  <si>
    <t>Ф.F1r разд.1 стл.8 сумма стр.46-49=Ф.F1r разд.1 стл.8 стр.1</t>
  </si>
  <si>
    <t>Ф.F1r разд.1 стл.9 сумма стр.46-49=Ф.F1r разд.1 стл.9 стр.1</t>
  </si>
  <si>
    <t>378071</t>
  </si>
  <si>
    <t>Ф.F1r разд.3 стл.1 стр.31&lt;=Ф.F1r разд.3 стл.1 стр.30</t>
  </si>
  <si>
    <t>Ф.F1r разд.3 стл.2 стр.31&lt;=Ф.F1r разд.3 стл.2 стр.30</t>
  </si>
  <si>
    <t>378072</t>
  </si>
  <si>
    <t>Ф.F1r разд.1 стл.1 сумма стр.43-45=Ф.F1r разд.1 стл.1 стр.1</t>
  </si>
  <si>
    <t>Ф.F1r разд.1 стл.10 сумма стр.43-45=Ф.F1r разд.1 стл.10 стр.1</t>
  </si>
  <si>
    <t>Ф.F1r разд.1 стл.11 сумма стр.43-45=Ф.F1r разд.1 стл.11 стр.1</t>
  </si>
  <si>
    <t>Ф.F1r разд.1 стл.12 сумма стр.43-45=Ф.F1r разд.1 стл.12 стр.1</t>
  </si>
  <si>
    <t>Ф.F1r разд.1 стл.13 сумма стр.43-45=Ф.F1r разд.1 стл.13 стр.1</t>
  </si>
  <si>
    <t>Ф.F1r разд.1 стл.14 сумма стр.43-45=Ф.F1r разд.1 стл.14 стр.1</t>
  </si>
  <si>
    <t>Ф.F1r разд.1 стл.15 сумма стр.43-45=Ф.F1r разд.1 стл.15 стр.1</t>
  </si>
  <si>
    <t>Ф.F1r разд.1 стл.16 сумма стр.43-45=Ф.F1r разд.1 стл.16 стр.1</t>
  </si>
  <si>
    <t>Ф.F1r разд.1 стл.17 сумма стр.43-45=Ф.F1r разд.1 стл.17 стр.1</t>
  </si>
  <si>
    <t>Ф.F1r разд.1 стл.18 сумма стр.43-45=Ф.F1r разд.1 стл.18 стр.1</t>
  </si>
  <si>
    <t>Ф.F1r разд.1 стл.19 сумма стр.43-45=Ф.F1r разд.1 стл.19 стр.1</t>
  </si>
  <si>
    <t>Ф.F1r разд.1 стл.2 сумма стр.43-45=Ф.F1r разд.1 стл.2 стр.1</t>
  </si>
  <si>
    <t>Ф.F1r разд.1 стл.20 сумма стр.43-45=Ф.F1r разд.1 стл.20 стр.1</t>
  </si>
  <si>
    <t>Ф.F1r разд.1 стл.21 сумма стр.43-45=Ф.F1r разд.1 стл.21 стр.1</t>
  </si>
  <si>
    <t>Ф.F1r разд.1 стл.22 сумма стр.43-45=Ф.F1r разд.1 стл.22 стр.1</t>
  </si>
  <si>
    <t>Ф.F1r разд.1 стл.23 сумма стр.43-45=Ф.F1r разд.1 стл.23 стр.1</t>
  </si>
  <si>
    <t>Ф.F1r разд.1 стл.24 сумма стр.43-45=Ф.F1r разд.1 стл.24 стр.1</t>
  </si>
  <si>
    <t>Ф.F1r разд.1 стл.25 сумма стр.43-45=Ф.F1r разд.1 стл.25 стр.1</t>
  </si>
  <si>
    <t>Ф.F1r разд.1 стл.26 сумма стр.43-45=Ф.F1r разд.1 стл.26 стр.1</t>
  </si>
  <si>
    <t>Ф.F1r разд.1 стл.27 сумма стр.43-45=Ф.F1r разд.1 стл.27 стр.1</t>
  </si>
  <si>
    <t>Ф.F1r разд.1 стл.28 сумма стр.43-45=Ф.F1r разд.1 стл.28 стр.1</t>
  </si>
  <si>
    <t>Ф.F1r разд.1 стл.29 сумма стр.43-45=Ф.F1r разд.1 стл.29 стр.1</t>
  </si>
  <si>
    <t>Ф.F1r разд.1 стл.3 сумма стр.43-45=Ф.F1r разд.1 стл.3 стр.1</t>
  </si>
  <si>
    <t>Ф.F1r разд.1 стл.30 сумма стр.43-45=Ф.F1r разд.1 стл.30 стр.1</t>
  </si>
  <si>
    <t>Ф.F1r разд.1 стл.31 сумма стр.43-45=Ф.F1r разд.1 стл.31 стр.1</t>
  </si>
  <si>
    <t>Ф.F1r разд.1 стл.32 сумма стр.43-45=Ф.F1r разд.1 стл.32 стр.1</t>
  </si>
  <si>
    <t>Ф.F1r разд.1 стл.33 сумма стр.43-45=Ф.F1r разд.1 стл.33 стр.1</t>
  </si>
  <si>
    <t>Ф.F1r разд.1 стл.34 сумма стр.43-45=Ф.F1r разд.1 стл.34 стр.1</t>
  </si>
  <si>
    <t>Ф.F1r разд.1 стл.4 сумма стр.43-45=Ф.F1r разд.1 стл.4 стр.1</t>
  </si>
  <si>
    <t>Ф.F1r разд.1 стл.5 сумма стр.43-45=Ф.F1r разд.1 стл.5 стр.1</t>
  </si>
  <si>
    <t>Ф.F1r разд.1 стл.6 сумма стр.43-45=Ф.F1r разд.1 стл.6 стр.1</t>
  </si>
  <si>
    <t>Ф.F1r разд.1 стл.7 сумма стр.43-45=Ф.F1r разд.1 стл.7 стр.1</t>
  </si>
  <si>
    <t>Ф.F1r разд.1 стл.8 сумма стр.43-45=Ф.F1r разд.1 стл.8 стр.1</t>
  </si>
  <si>
    <t>Ф.F1r разд.1 стл.9 сумма стр.43-45=Ф.F1r разд.1 стл.9 стр.1</t>
  </si>
  <si>
    <t>378073</t>
  </si>
  <si>
    <t>Ф.F1r разд.14 стл.9 стр.1&lt;=Ф.F1r разд.14 стл.5 стр.1</t>
  </si>
  <si>
    <t>Ф.F1r разд.14 стл.9 стр.2&lt;=Ф.F1r разд.14 стл.5 стр.2</t>
  </si>
  <si>
    <t>Ф.F1r разд.14 стл.9 стр.3&lt;=Ф.F1r разд.14 стл.5 стр.3</t>
  </si>
  <si>
    <t>Ф.F1r разд.14 стл.9 стр.4&lt;=Ф.F1r разд.14 стл.5 стр.4</t>
  </si>
  <si>
    <t>Ф.F1r разд.14 стл.9 стр.5&lt;=Ф.F1r разд.14 стл.5 стр.5</t>
  </si>
  <si>
    <t>Ф.F1r разд.14 стл.9 стр.6&lt;=Ф.F1r разд.14 стл.5 стр.6</t>
  </si>
  <si>
    <t>378074</t>
  </si>
  <si>
    <t>Ф.F1r разд.6 стл.1 сумма стр.3-9=Ф.F1r разд.6 стл.1 стр.1</t>
  </si>
  <si>
    <t>Ф.F1r разд.6 стл.2 сумма стр.3-9=Ф.F1r разд.6 стл.2 стр.1</t>
  </si>
  <si>
    <t>Ф.F1r разд.6 стл.3 сумма стр.3-9=Ф.F1r разд.6 стл.3 стр.1</t>
  </si>
  <si>
    <t>Ф.F1r разд.6 стл.4 сумма стр.3-9=Ф.F1r разд.6 стл.4 стр.1</t>
  </si>
  <si>
    <t>Ф.F1r разд.6 стл.5 сумма стр.3-9=Ф.F1r разд.6 стл.5 стр.1</t>
  </si>
  <si>
    <t>Ф.F1r разд.6 стл.6 сумма стр.3-9=Ф.F1r разд.6 стл.6 стр.1</t>
  </si>
  <si>
    <t>Ф.F1r разд.6 стл.7 сумма стр.3-9=Ф.F1r разд.6 стл.7 стр.1</t>
  </si>
  <si>
    <t>378075</t>
  </si>
  <si>
    <t>Ф.F1r разд.1 стл.8 стр.1=Ф.F1r разд.1 сумма стл.3-7 стр.1</t>
  </si>
  <si>
    <t>Ф.F1r разд.1 стл.8 стр.10=Ф.F1r разд.1 сумма стл.3-7 стр.10</t>
  </si>
  <si>
    <t>Ф.F1r разд.1 стл.8 стр.11=Ф.F1r разд.1 сумма стл.3-7 стр.11</t>
  </si>
  <si>
    <t>Ф.F1r разд.1 стл.8 стр.12=Ф.F1r разд.1 сумма стл.3-7 стр.12</t>
  </si>
  <si>
    <t>Ф.F1r разд.1 стл.8 стр.13=Ф.F1r разд.1 сумма стл.3-7 стр.13</t>
  </si>
  <si>
    <t>Ф.F1r разд.1 стл.8 стр.14=Ф.F1r разд.1 сумма стл.3-7 стр.14</t>
  </si>
  <si>
    <t>Ф.F1r разд.1 стл.8 стр.15=Ф.F1r разд.1 сумма стл.3-7 стр.15</t>
  </si>
  <si>
    <t>Ф.F1r разд.1 стл.8 стр.16=Ф.F1r разд.1 сумма стл.3-7 стр.16</t>
  </si>
  <si>
    <t>Ф.F1r разд.1 стл.8 стр.17=Ф.F1r разд.1 сумма стл.3-7 стр.17</t>
  </si>
  <si>
    <t>Ф.F1r разд.1 стл.8 стр.18=Ф.F1r разд.1 сумма стл.3-7 стр.18</t>
  </si>
  <si>
    <t>Ф.F1r разд.1 стл.8 стр.19=Ф.F1r разд.1 сумма стл.3-7 стр.19</t>
  </si>
  <si>
    <t>Ф.F1r разд.1 стл.8 стр.2=Ф.F1r разд.1 сумма стл.3-7 стр.2</t>
  </si>
  <si>
    <t>Ф.F1r разд.1 стл.8 стр.20=Ф.F1r разд.1 сумма стл.3-7 стр.20</t>
  </si>
  <si>
    <t>Ф.F1r разд.1 стл.8 стр.21=Ф.F1r разд.1 сумма стл.3-7 стр.21</t>
  </si>
  <si>
    <t>Ф.F1r разд.1 стл.8 стр.22=Ф.F1r разд.1 сумма стл.3-7 стр.22</t>
  </si>
  <si>
    <t>Ф.F1r разд.1 стл.8 стр.23=Ф.F1r разд.1 сумма стл.3-7 стр.23</t>
  </si>
  <si>
    <t>Ф.F1r разд.1 стл.8 стр.24=Ф.F1r разд.1 сумма стл.3-7 стр.24</t>
  </si>
  <si>
    <t>Ф.F1r разд.1 стл.8 стр.25=Ф.F1r разд.1 сумма стл.3-7 стр.25</t>
  </si>
  <si>
    <t>Ф.F1r разд.1 стл.8 стр.26=Ф.F1r разд.1 сумма стл.3-7 стр.26</t>
  </si>
  <si>
    <t>Ф.F1r разд.1 стл.8 стр.27=Ф.F1r разд.1 сумма стл.3-7 стр.27</t>
  </si>
  <si>
    <t>Ф.F1r разд.1 стл.8 стр.28=Ф.F1r разд.1 сумма стл.3-7 стр.28</t>
  </si>
  <si>
    <t>Ф.F1r разд.1 стл.8 стр.29=Ф.F1r разд.1 сумма стл.3-7 стр.29</t>
  </si>
  <si>
    <t>Ф.F1r разд.1 стл.8 стр.3=Ф.F1r разд.1 сумма стл.3-7 стр.3</t>
  </si>
  <si>
    <t>Ф.F1r разд.1 стл.8 стр.30=Ф.F1r разд.1 сумма стл.3-7 стр.30</t>
  </si>
  <si>
    <t>Ф.F1r разд.1 стл.8 стр.31=Ф.F1r разд.1 сумма стл.3-7 стр.31</t>
  </si>
  <si>
    <t>Ф.F1r разд.1 стл.8 стр.32=Ф.F1r разд.1 сумма стл.3-7 стр.32</t>
  </si>
  <si>
    <t>Ф.F1r разд.1 стл.8 стр.33=Ф.F1r разд.1 сумма стл.3-7 стр.33</t>
  </si>
  <si>
    <t>Ф.F1r разд.1 стл.8 стр.34=Ф.F1r разд.1 сумма стл.3-7 стр.34</t>
  </si>
  <si>
    <t>Ф.F1r разд.1 стл.8 стр.35=Ф.F1r разд.1 сумма стл.3-7 стр.35</t>
  </si>
  <si>
    <t>Ф.F1r разд.1 стл.8 стр.36=Ф.F1r разд.1 сумма стл.3-7 стр.36</t>
  </si>
  <si>
    <t>Ф.F1r разд.1 стл.8 стр.37=Ф.F1r разд.1 сумма стл.3-7 стр.37</t>
  </si>
  <si>
    <t>Ф.F1r разд.1 стл.8 стр.38=Ф.F1r разд.1 сумма стл.3-7 стр.38</t>
  </si>
  <si>
    <t>Ф.F1r разд.1 стл.8 стр.39=Ф.F1r разд.1 сумма стл.3-7 стр.39</t>
  </si>
  <si>
    <t>Ф.F1r разд.1 стл.8 стр.4=Ф.F1r разд.1 сумма стл.3-7 стр.4</t>
  </si>
  <si>
    <t>Ф.F1r разд.1 стл.8 стр.40=Ф.F1r разд.1 сумма стл.3-7 стр.40</t>
  </si>
  <si>
    <t>Ф.F1r разд.1 стл.8 стр.41=Ф.F1r разд.1 сумма стл.3-7 стр.41</t>
  </si>
  <si>
    <t>Ф.F1r разд.1 стл.8 стр.42=Ф.F1r разд.1 сумма стл.3-7 стр.42</t>
  </si>
  <si>
    <t>Ф.F1r разд.1 стл.8 стр.43=Ф.F1r разд.1 сумма стл.3-7 стр.43</t>
  </si>
  <si>
    <t>Ф.F1r разд.1 стл.8 стр.44=Ф.F1r разд.1 сумма стл.3-7 стр.44</t>
  </si>
  <si>
    <t>Ф.F1r разд.1 стл.8 стр.45=Ф.F1r разд.1 сумма стл.3-7 стр.45</t>
  </si>
  <si>
    <t>Ф.F1r разд.1 стл.8 стр.46=Ф.F1r разд.1 сумма стл.3-7 стр.46</t>
  </si>
  <si>
    <t>Ф.F1r разд.1 стл.8 стр.47=Ф.F1r разд.1 сумма стл.3-7 стр.47</t>
  </si>
  <si>
    <t>Ф.F1r разд.1 стл.8 стр.48=Ф.F1r разд.1 сумма стл.3-7 стр.48</t>
  </si>
  <si>
    <t>Ф.F1r разд.1 стл.8 стр.49=Ф.F1r разд.1 сумма стл.3-7 стр.49</t>
  </si>
  <si>
    <t>Ф.F1r разд.1 стл.8 стр.5=Ф.F1r разд.1 сумма стл.3-7 стр.5</t>
  </si>
  <si>
    <t>Ф.F1r разд.1 стл.8 стр.50=Ф.F1r разд.1 сумма стл.3-7 стр.50</t>
  </si>
  <si>
    <t>Ф.F1r разд.1 стл.8 стр.51=Ф.F1r разд.1 сумма стл.3-7 стр.51</t>
  </si>
  <si>
    <t>Ф.F1r разд.1 стл.8 стр.52=Ф.F1r разд.1 сумма стл.3-7 стр.52</t>
  </si>
  <si>
    <t>Ф.F1r разд.1 стл.8 стр.53=Ф.F1r разд.1 сумма стл.3-7 стр.53</t>
  </si>
  <si>
    <t>Ф.F1r разд.1 стл.8 стр.54=Ф.F1r разд.1 сумма стл.3-7 стр.54</t>
  </si>
  <si>
    <t>Ф.F1r разд.1 стл.8 стр.6=Ф.F1r разд.1 сумма стл.3-7 стр.6</t>
  </si>
  <si>
    <t>Ф.F1r разд.1 стл.8 стр.7=Ф.F1r разд.1 сумма стл.3-7 стр.7</t>
  </si>
  <si>
    <t>Ф.F1r разд.1 стл.8 стр.8=Ф.F1r разд.1 сумма стл.3-7 стр.8</t>
  </si>
  <si>
    <t>Ф.F1r разд.1 стл.8 стр.9=Ф.F1r разд.1 сумма стл.3-7 стр.9</t>
  </si>
  <si>
    <t>378076</t>
  </si>
  <si>
    <t>Ф.F1r разд.1 стл.1 стр.38&lt;=Ф.F1r разд.1 стл.1 стр.1</t>
  </si>
  <si>
    <t>Ф.F1r разд.1 стл.10 стр.38&lt;=Ф.F1r разд.1 стл.10 стр.1</t>
  </si>
  <si>
    <t>Ф.F1r разд.1 стл.11 стр.38&lt;=Ф.F1r разд.1 стл.11 стр.1</t>
  </si>
  <si>
    <t>Ф.F1r разд.1 стл.12 стр.38&lt;=Ф.F1r разд.1 стл.12 стр.1</t>
  </si>
  <si>
    <t>Ф.F1r разд.1 стл.13 стр.38&lt;=Ф.F1r разд.1 стл.13 стр.1</t>
  </si>
  <si>
    <t>Ф.F1r разд.1 стл.14 стр.38&lt;=Ф.F1r разд.1 стл.14 стр.1</t>
  </si>
  <si>
    <t>Ф.F1r разд.1 стл.15 стр.38&lt;=Ф.F1r разд.1 стл.15 стр.1</t>
  </si>
  <si>
    <t>Ф.F1r разд.1 стл.16 стр.38&lt;=Ф.F1r разд.1 стл.16 стр.1</t>
  </si>
  <si>
    <t>Ф.F1r разд.1 стл.17 стр.38&lt;=Ф.F1r разд.1 стл.17 стр.1</t>
  </si>
  <si>
    <t>Ф.F1r разд.1 стл.18 стр.38&lt;=Ф.F1r разд.1 стл.18 стр.1</t>
  </si>
  <si>
    <t>Ф.F1r разд.1 стл.19 стр.38&lt;=Ф.F1r разд.1 стл.19 стр.1</t>
  </si>
  <si>
    <t>Ф.F1r разд.1 стл.2 стр.38&lt;=Ф.F1r разд.1 стл.2 стр.1</t>
  </si>
  <si>
    <t>Ф.F1r разд.1 стл.20 стр.38&lt;=Ф.F1r разд.1 стл.20 стр.1</t>
  </si>
  <si>
    <t>Ф.F1r разд.1 стл.21 стр.38&lt;=Ф.F1r разд.1 стл.21 стр.1</t>
  </si>
  <si>
    <t>Ф.F1r разд.1 стл.22 стр.38&lt;=Ф.F1r разд.1 стл.22 стр.1</t>
  </si>
  <si>
    <t>Ф.F1r разд.1 стл.23 стр.38&lt;=Ф.F1r разд.1 стл.23 стр.1</t>
  </si>
  <si>
    <t>Ф.F1r разд.1 стл.24 стр.38&lt;=Ф.F1r разд.1 стл.24 стр.1</t>
  </si>
  <si>
    <t>Ф.F1r разд.1 стл.25 стр.38&lt;=Ф.F1r разд.1 стл.25 стр.1</t>
  </si>
  <si>
    <t>Ф.F1r разд.1 стл.26 стр.38&lt;=Ф.F1r разд.1 стл.26 стр.1</t>
  </si>
  <si>
    <t>Ф.F1r разд.1 стл.27 стр.38&lt;=Ф.F1r разд.1 стл.27 стр.1</t>
  </si>
  <si>
    <t>Ф.F1r разд.1 стл.28 стр.38&lt;=Ф.F1r разд.1 стл.28 стр.1</t>
  </si>
  <si>
    <t>Ф.F1r разд.1 стл.29 стр.38&lt;=Ф.F1r разд.1 стл.29 стр.1</t>
  </si>
  <si>
    <t>Ф.F1r разд.1 стл.3 стр.38&lt;=Ф.F1r разд.1 стл.3 стр.1</t>
  </si>
  <si>
    <t>Ф.F1r разд.1 стл.30 стр.38&lt;=Ф.F1r разд.1 стл.30 стр.1</t>
  </si>
  <si>
    <t>Ф.F1r разд.1 стл.31 стр.38&lt;=Ф.F1r разд.1 стл.31 стр.1</t>
  </si>
  <si>
    <t>Ф.F1r разд.1 стл.32 стр.38&lt;=Ф.F1r разд.1 стл.32 стр.1</t>
  </si>
  <si>
    <t>Ф.F1r разд.1 стл.33 стр.38&lt;=Ф.F1r разд.1 стл.33 стр.1</t>
  </si>
  <si>
    <t>Ф.F1r разд.1 стл.34 стр.38&lt;=Ф.F1r разд.1 стл.34 стр.1</t>
  </si>
  <si>
    <t>Ф.F1r разд.1 стл.4 стр.38&lt;=Ф.F1r разд.1 стл.4 стр.1</t>
  </si>
  <si>
    <t>Ф.F1r разд.1 стл.5 стр.38&lt;=Ф.F1r разд.1 стл.5 стр.1</t>
  </si>
  <si>
    <t>Ф.F1r разд.1 стл.6 стр.38&lt;=Ф.F1r разд.1 стл.6 стр.1</t>
  </si>
  <si>
    <t>Ф.F1r разд.1 стл.7 стр.38&lt;=Ф.F1r разд.1 стл.7 стр.1</t>
  </si>
  <si>
    <t>Ф.F1r разд.1 стл.8 стр.38&lt;=Ф.F1r разд.1 стл.8 стр.1</t>
  </si>
  <si>
    <t>Ф.F1r разд.1 стл.9 стр.38&lt;=Ф.F1r разд.1 стл.9 стр.1</t>
  </si>
  <si>
    <t>378077</t>
  </si>
  <si>
    <t>Ф.F1r разд.1 стл.9 стр.1&lt;=Ф.F1r разд.1 стл.8 стр.1</t>
  </si>
  <si>
    <t>Ф.F1r разд.1 стл.9 стр.10&lt;=Ф.F1r разд.1 стл.8 стр.10</t>
  </si>
  <si>
    <t>Ф.F1r разд.1 стл.9 стр.11&lt;=Ф.F1r разд.1 стл.8 стр.11</t>
  </si>
  <si>
    <t>Ф.F1r разд.1 стл.9 стр.12&lt;=Ф.F1r разд.1 стл.8 стр.12</t>
  </si>
  <si>
    <t>Ф.F1r разд.1 стл.9 стр.13&lt;=Ф.F1r разд.1 стл.8 стр.13</t>
  </si>
  <si>
    <t>Ф.F1r разд.1 стл.9 стр.14&lt;=Ф.F1r разд.1 стл.8 стр.14</t>
  </si>
  <si>
    <t>Ф.F1r разд.1 стл.9 стр.15&lt;=Ф.F1r разд.1 стл.8 стр.15</t>
  </si>
  <si>
    <t>Ф.F1r разд.1 стл.9 стр.16&lt;=Ф.F1r разд.1 стл.8 стр.16</t>
  </si>
  <si>
    <t>Ф.F1r разд.1 стл.9 стр.17&lt;=Ф.F1r разд.1 стл.8 стр.17</t>
  </si>
  <si>
    <t>Ф.F1r разд.1 стл.9 стр.18&lt;=Ф.F1r разд.1 стл.8 стр.18</t>
  </si>
  <si>
    <t>Ф.F1r разд.1 стл.9 стр.19&lt;=Ф.F1r разд.1 стл.8 стр.19</t>
  </si>
  <si>
    <t>Ф.F1r разд.1 стл.9 стр.2&lt;=Ф.F1r разд.1 стл.8 стр.2</t>
  </si>
  <si>
    <t>Ф.F1r разд.1 стл.9 стр.20&lt;=Ф.F1r разд.1 стл.8 стр.20</t>
  </si>
  <si>
    <t>Ф.F1r разд.1 стл.9 стр.21&lt;=Ф.F1r разд.1 стл.8 стр.21</t>
  </si>
  <si>
    <t>Ф.F1r разд.1 стл.9 стр.22&lt;=Ф.F1r разд.1 стл.8 стр.22</t>
  </si>
  <si>
    <t>Ф.F1r разд.1 стл.9 стр.23&lt;=Ф.F1r разд.1 стл.8 стр.23</t>
  </si>
  <si>
    <t>Ф.F1r разд.1 стл.9 стр.24&lt;=Ф.F1r разд.1 стл.8 стр.24</t>
  </si>
  <si>
    <t>Ф.F1r разд.1 стл.9 стр.25&lt;=Ф.F1r разд.1 стл.8 стр.25</t>
  </si>
  <si>
    <t>Ф.F1r разд.1 стл.9 стр.26&lt;=Ф.F1r разд.1 стл.8 стр.26</t>
  </si>
  <si>
    <t>Ф.F1r разд.1 стл.9 стр.27&lt;=Ф.F1r разд.1 стл.8 стр.27</t>
  </si>
  <si>
    <t>Ф.F1r разд.1 стл.9 стр.28&lt;=Ф.F1r разд.1 стл.8 стр.28</t>
  </si>
  <si>
    <t>Ф.F1r разд.1 стл.9 стр.29&lt;=Ф.F1r разд.1 стл.8 стр.29</t>
  </si>
  <si>
    <t>Ф.F1r разд.1 стл.9 стр.3&lt;=Ф.F1r разд.1 стл.8 стр.3</t>
  </si>
  <si>
    <t>Ф.F1r разд.1 стл.9 стр.30&lt;=Ф.F1r разд.1 стл.8 стр.30</t>
  </si>
  <si>
    <t>Ф.F1r разд.1 стл.9 стр.31&lt;=Ф.F1r разд.1 стл.8 стр.31</t>
  </si>
  <si>
    <t>Ф.F1r разд.1 стл.9 стр.32&lt;=Ф.F1r разд.1 стл.8 стр.32</t>
  </si>
  <si>
    <t>Ф.F1r разд.1 стл.9 стр.33&lt;=Ф.F1r разд.1 стл.8 стр.33</t>
  </si>
  <si>
    <t>Ф.F1r разд.1 стл.9 стр.34&lt;=Ф.F1r разд.1 стл.8 стр.34</t>
  </si>
  <si>
    <t>Ф.F1r разд.1 стл.9 стр.35&lt;=Ф.F1r разд.1 стл.8 стр.35</t>
  </si>
  <si>
    <t>Ф.F1r разд.1 стл.9 стр.36&lt;=Ф.F1r разд.1 стл.8 стр.36</t>
  </si>
  <si>
    <t>Ф.F1r разд.1 стл.9 стр.37&lt;=Ф.F1r разд.1 стл.8 стр.37</t>
  </si>
  <si>
    <t>Ф.F1r разд.1 стл.9 стр.38&lt;=Ф.F1r разд.1 стл.8 стр.38</t>
  </si>
  <si>
    <t>Ф.F1r разд.1 стл.9 стр.39&lt;=Ф.F1r разд.1 стл.8 стр.39</t>
  </si>
  <si>
    <t>Ф.F1r разд.1 стл.9 стр.4&lt;=Ф.F1r разд.1 стл.8 стр.4</t>
  </si>
  <si>
    <t>Ф.F1r разд.1 стл.9 стр.40&lt;=Ф.F1r разд.1 стл.8 стр.40</t>
  </si>
  <si>
    <t>Ф.F1r разд.1 стл.9 стр.41&lt;=Ф.F1r разд.1 стл.8 стр.41</t>
  </si>
  <si>
    <t>Ф.F1r разд.1 стл.9 стр.42&lt;=Ф.F1r разд.1 стл.8 стр.42</t>
  </si>
  <si>
    <t>Ф.F1r разд.1 стл.9 стр.43&lt;=Ф.F1r разд.1 стл.8 стр.43</t>
  </si>
  <si>
    <t>Ф.F1r разд.1 стл.9 стр.44&lt;=Ф.F1r разд.1 стл.8 стр.44</t>
  </si>
  <si>
    <t>Ф.F1r разд.1 стл.9 стр.45&lt;=Ф.F1r разд.1 стл.8 стр.45</t>
  </si>
  <si>
    <t>Ф.F1r разд.1 стл.9 стр.46&lt;=Ф.F1r разд.1 стл.8 стр.46</t>
  </si>
  <si>
    <t>Ф.F1r разд.1 стл.9 стр.47&lt;=Ф.F1r разд.1 стл.8 стр.47</t>
  </si>
  <si>
    <t>Ф.F1r разд.1 стл.9 стр.48&lt;=Ф.F1r разд.1 стл.8 стр.48</t>
  </si>
  <si>
    <t>Ф.F1r разд.1 стл.9 стр.49&lt;=Ф.F1r разд.1 стл.8 стр.49</t>
  </si>
  <si>
    <t>Ф.F1r разд.1 стл.9 стр.5&lt;=Ф.F1r разд.1 стл.8 стр.5</t>
  </si>
  <si>
    <t>Ф.F1r разд.1 стл.9 стр.50&lt;=Ф.F1r разд.1 стл.8 стр.50</t>
  </si>
  <si>
    <t>Ф.F1r разд.1 стл.9 стр.51&lt;=Ф.F1r разд.1 стл.8 стр.51</t>
  </si>
  <si>
    <t>Ф.F1r разд.1 стл.9 стр.52&lt;=Ф.F1r разд.1 стл.8 стр.52</t>
  </si>
  <si>
    <t>Ф.F1r разд.1 стл.9 стр.53&lt;=Ф.F1r разд.1 стл.8 стр.53</t>
  </si>
  <si>
    <t>Ф.F1r разд.1 стл.9 стр.54&lt;=Ф.F1r разд.1 стл.8 стр.54</t>
  </si>
  <si>
    <t>Ф.F1r разд.1 стл.9 стр.6&lt;=Ф.F1r разд.1 стл.8 стр.6</t>
  </si>
  <si>
    <t>Ф.F1r разд.1 стл.9 стр.7&lt;=Ф.F1r разд.1 стл.8 стр.7</t>
  </si>
  <si>
    <t>Ф.F1r разд.1 стл.9 стр.8&lt;=Ф.F1r разд.1 стл.8 стр.8</t>
  </si>
  <si>
    <t>Ф.F1r разд.1 стл.9 стр.9&lt;=Ф.F1r разд.1 стл.8 стр.9</t>
  </si>
  <si>
    <t>378078</t>
  </si>
  <si>
    <t>Ф.F1r разд.1 стл.21 стр.42+Ф.F1r разд.1 стл.24 стр.42=Ф.F1r разд.1 сумма стл.14-15 стр.42</t>
  </si>
  <si>
    <t>378079</t>
  </si>
  <si>
    <t>378080</t>
  </si>
  <si>
    <t>Ф.F1r разд.14 стл.10 стр.1&lt;=Ф.F1r разд.14 стл.6 стр.1</t>
  </si>
  <si>
    <t>Ф.F1r разд.14 стл.10 стр.2&lt;=Ф.F1r разд.14 стл.6 стр.2</t>
  </si>
  <si>
    <t>Ф.F1r разд.14 стл.10 стр.3&lt;=Ф.F1r разд.14 стл.6 стр.3</t>
  </si>
  <si>
    <t>Ф.F1r разд.14 стл.10 стр.4&lt;=Ф.F1r разд.14 стл.6 стр.4</t>
  </si>
  <si>
    <t>Ф.F1r разд.14 стл.10 стр.5&lt;=Ф.F1r разд.14 стл.6 стр.5</t>
  </si>
  <si>
    <t>Ф.F1r разд.14 стл.10 стр.6&lt;=Ф.F1r разд.14 стл.6 стр.6</t>
  </si>
  <si>
    <t>378081</t>
  </si>
  <si>
    <t>378082</t>
  </si>
  <si>
    <t>Ф.F1r разд.4 стл.4 стр.19=Ф.F1r разд.4 стл.7 стр.19</t>
  </si>
  <si>
    <t>378083</t>
  </si>
  <si>
    <t>Ф.F1r разд.1 сумма стл.1-2 стр.46=Ф.F1r разд.1 стл.8 стр.46+Ф.F1r разд.1 стл.10 стр.46+Ф.F1r разд.1 стл.32 стр.46</t>
  </si>
  <si>
    <t>Ф.F1r разд.1 сумма стл.1-2 стр.47=Ф.F1r разд.1 стл.8 стр.47+Ф.F1r разд.1 стл.10 стр.47+Ф.F1r разд.1 стл.32 стр.47</t>
  </si>
  <si>
    <t>Ф.F1r разд.1 сумма стл.1-2 стр.48=Ф.F1r разд.1 стл.8 стр.48+Ф.F1r разд.1 стл.10 стр.48+Ф.F1r разд.1 стл.32 стр.48</t>
  </si>
  <si>
    <t>Ф.F1r разд.1 сумма стл.1-2 стр.49=Ф.F1r разд.1 стл.8 стр.49+Ф.F1r разд.1 стл.10 стр.49+Ф.F1r разд.1 стл.32 стр.49</t>
  </si>
  <si>
    <t>Ф.F1r разд.1 сумма стл.1-2 стр.50=Ф.F1r разд.1 стл.8 стр.50+Ф.F1r разд.1 стл.10 стр.50+Ф.F1r разд.1 стл.32 стр.50</t>
  </si>
  <si>
    <t>Ф.F1r разд.1 сумма стл.1-2 стр.51=Ф.F1r разд.1 стл.8 стр.51+Ф.F1r разд.1 стл.10 стр.51+Ф.F1r разд.1 стл.32 стр.51</t>
  </si>
  <si>
    <t>Ф.F1r разд.1 сумма стл.1-2 стр.52=Ф.F1r разд.1 стл.8 стр.52+Ф.F1r разд.1 стл.10 стр.52+Ф.F1r разд.1 стл.32 стр.52</t>
  </si>
  <si>
    <t>378084</t>
  </si>
  <si>
    <t>378085</t>
  </si>
  <si>
    <t>Ф.F1r разд.1 стл.20 стр.42+Ф.F1r разд.1 стл.23 стр.42=Ф.F1r разд.1 стл.12 стр.42</t>
  </si>
  <si>
    <t>378086</t>
  </si>
  <si>
    <t>Ф.F1r разд.2 стл.2 стр.1&lt;=Ф.F1r разд.2 стл.1 стр.1</t>
  </si>
  <si>
    <t>Ф.F1r разд.2 стл.2 стр.10&lt;=Ф.F1r разд.2 стл.1 стр.10</t>
  </si>
  <si>
    <t>Ф.F1r разд.2 стл.2 стр.11&lt;=Ф.F1r разд.2 стл.1 стр.11</t>
  </si>
  <si>
    <t>Ф.F1r разд.2 стл.2 стр.12&lt;=Ф.F1r разд.2 стл.1 стр.12</t>
  </si>
  <si>
    <t>Ф.F1r разд.2 стл.2 стр.13&lt;=Ф.F1r разд.2 стл.1 стр.13</t>
  </si>
  <si>
    <t>Ф.F1r разд.2 стл.2 стр.14&lt;=Ф.F1r разд.2 стл.1 стр.14</t>
  </si>
  <si>
    <t>Ф.F1r разд.2 стл.2 стр.15&lt;=Ф.F1r разд.2 стл.1 стр.15</t>
  </si>
  <si>
    <t>Ф.F1r разд.2 стл.2 стр.16&lt;=Ф.F1r разд.2 стл.1 стр.16</t>
  </si>
  <si>
    <t>Ф.F1r разд.2 стл.2 стр.17&lt;=Ф.F1r разд.2 стл.1 стр.17</t>
  </si>
  <si>
    <t>Ф.F1r разд.2 стл.2 стр.18&lt;=Ф.F1r разд.2 стл.1 стр.18</t>
  </si>
  <si>
    <t>Ф.F1r разд.2 стл.2 стр.19&lt;=Ф.F1r разд.2 стл.1 стр.19</t>
  </si>
  <si>
    <t>Ф.F1r разд.2 стл.2 стр.2&lt;=Ф.F1r разд.2 стл.1 стр.2</t>
  </si>
  <si>
    <t>Ф.F1r разд.2 стл.2 стр.20&lt;=Ф.F1r разд.2 стл.1 стр.20</t>
  </si>
  <si>
    <t>Ф.F1r разд.2 стл.2 стр.21&lt;=Ф.F1r разд.2 стл.1 стр.21</t>
  </si>
  <si>
    <t>Ф.F1r разд.2 стл.2 стр.22&lt;=Ф.F1r разд.2 стл.1 стр.22</t>
  </si>
  <si>
    <t>Ф.F1r разд.2 стл.2 стр.23&lt;=Ф.F1r разд.2 стл.1 стр.23</t>
  </si>
  <si>
    <t>Ф.F1r разд.2 стл.2 стр.24&lt;=Ф.F1r разд.2 стл.1 стр.24</t>
  </si>
  <si>
    <t>Ф.F1r разд.2 стл.2 стр.25&lt;=Ф.F1r разд.2 стл.1 стр.25</t>
  </si>
  <si>
    <t>Ф.F1r разд.2 стл.2 стр.26&lt;=Ф.F1r разд.2 стл.1 стр.26</t>
  </si>
  <si>
    <t>Ф.F1r разд.2 стл.2 стр.27&lt;=Ф.F1r разд.2 стл.1 стр.27</t>
  </si>
  <si>
    <t>Ф.F1r разд.2 стл.2 стр.28&lt;=Ф.F1r разд.2 стл.1 стр.28</t>
  </si>
  <si>
    <t>Ф.F1r разд.2 стл.2 стр.29&lt;=Ф.F1r разд.2 стл.1 стр.29</t>
  </si>
  <si>
    <t>Ф.F1r разд.2 стл.2 стр.3&lt;=Ф.F1r разд.2 стл.1 стр.3</t>
  </si>
  <si>
    <t>Ф.F1r разд.2 стл.2 стр.30&lt;=Ф.F1r разд.2 стл.1 стр.30</t>
  </si>
  <si>
    <t>Ф.F1r разд.2 стл.2 стр.31&lt;=Ф.F1r разд.2 стл.1 стр.31</t>
  </si>
  <si>
    <t>Ф.F1r разд.2 стл.2 стр.32&lt;=Ф.F1r разд.2 стл.1 стр.32</t>
  </si>
  <si>
    <t>Ф.F1r разд.2 стл.2 стр.33&lt;=Ф.F1r разд.2 стл.1 стр.33</t>
  </si>
  <si>
    <t>Ф.F1r разд.2 стл.2 стр.34&lt;=Ф.F1r разд.2 стл.1 стр.34</t>
  </si>
  <si>
    <t>Ф.F1r разд.2 стл.2 стр.35&lt;=Ф.F1r разд.2 стл.1 стр.35</t>
  </si>
  <si>
    <t>Ф.F1r разд.2 стл.2 стр.36&lt;=Ф.F1r разд.2 стл.1 стр.36</t>
  </si>
  <si>
    <t>Ф.F1r разд.2 стл.2 стр.37&lt;=Ф.F1r разд.2 стл.1 стр.37</t>
  </si>
  <si>
    <t>Ф.F1r разд.2 стл.2 стр.38&lt;=Ф.F1r разд.2 стл.1 стр.38</t>
  </si>
  <si>
    <t>Ф.F1r разд.2 стл.2 стр.39&lt;=Ф.F1r разд.2 стл.1 стр.39</t>
  </si>
  <si>
    <t>Ф.F1r разд.2 стл.2 стр.4&lt;=Ф.F1r разд.2 стл.1 стр.4</t>
  </si>
  <si>
    <t>Ф.F1r разд.2 стл.2 стр.40&lt;=Ф.F1r разд.2 стл.1 стр.40</t>
  </si>
  <si>
    <t>Ф.F1r разд.2 стл.2 стр.41&lt;=Ф.F1r разд.2 стл.1 стр.41</t>
  </si>
  <si>
    <t>Ф.F1r разд.2 стл.2 стр.42&lt;=Ф.F1r разд.2 стл.1 стр.42</t>
  </si>
  <si>
    <t>Ф.F1r разд.2 стл.2 стр.43&lt;=Ф.F1r разд.2 стл.1 стр.43</t>
  </si>
  <si>
    <t>Ф.F1r разд.2 стл.2 стр.44&lt;=Ф.F1r разд.2 стл.1 стр.44</t>
  </si>
  <si>
    <t>Ф.F1r разд.2 стл.2 стр.45&lt;=Ф.F1r разд.2 стл.1 стр.45</t>
  </si>
  <si>
    <t>Ф.F1r разд.2 стл.2 стр.46&lt;=Ф.F1r разд.2 стл.1 стр.46</t>
  </si>
  <si>
    <t>Ф.F1r разд.2 стл.2 стр.47&lt;=Ф.F1r разд.2 стл.1 стр.47</t>
  </si>
  <si>
    <t>Ф.F1r разд.2 стл.2 стр.48&lt;=Ф.F1r разд.2 стл.1 стр.48</t>
  </si>
  <si>
    <t>Ф.F1r разд.2 стл.2 стр.49&lt;=Ф.F1r разд.2 стл.1 стр.49</t>
  </si>
  <si>
    <t>Ф.F1r разд.2 стл.2 стр.5&lt;=Ф.F1r разд.2 стл.1 стр.5</t>
  </si>
  <si>
    <t>Ф.F1r разд.2 стл.2 стр.50&lt;=Ф.F1r разд.2 стл.1 стр.50</t>
  </si>
  <si>
    <t>Ф.F1r разд.2 стл.2 стр.51&lt;=Ф.F1r разд.2 стл.1 стр.51</t>
  </si>
  <si>
    <t>Ф.F1r разд.2 стл.2 стр.52&lt;=Ф.F1r разд.2 стл.1 стр.52</t>
  </si>
  <si>
    <t>Ф.F1r разд.2 стл.2 стр.53&lt;=Ф.F1r разд.2 стл.1 стр.53</t>
  </si>
  <si>
    <t>Ф.F1r разд.2 стл.2 стр.54&lt;=Ф.F1r разд.2 стл.1 стр.54</t>
  </si>
  <si>
    <t>Ф.F1r разд.2 стл.2 стр.55&lt;=Ф.F1r разд.2 стл.1 стр.55</t>
  </si>
  <si>
    <t>Ф.F1r разд.2 стл.2 стр.56&lt;=Ф.F1r разд.2 стл.1 стр.56</t>
  </si>
  <si>
    <t>Ф.F1r разд.2 стл.2 стр.57&lt;=Ф.F1r разд.2 стл.1 стр.57</t>
  </si>
  <si>
    <t>Ф.F1r разд.2 стл.2 стр.58&lt;=Ф.F1r разд.2 стл.1 стр.58</t>
  </si>
  <si>
    <t>Ф.F1r разд.2 стл.2 стр.59&lt;=Ф.F1r разд.2 стл.1 стр.59</t>
  </si>
  <si>
    <t>Ф.F1r разд.2 стл.2 стр.6&lt;=Ф.F1r разд.2 стл.1 стр.6</t>
  </si>
  <si>
    <t>Ф.F1r разд.2 стл.2 стр.7&lt;=Ф.F1r разд.2 стл.1 стр.7</t>
  </si>
  <si>
    <t>Ф.F1r разд.2 стл.2 стр.8&lt;=Ф.F1r разд.2 стл.1 стр.8</t>
  </si>
  <si>
    <t>Ф.F1r разд.2 стл.2 стр.9&lt;=Ф.F1r разд.2 стл.1 стр.9</t>
  </si>
  <si>
    <t>378087</t>
  </si>
  <si>
    <t>Ф.F1r разд.3 стл.1 стр.16=Ф.F1r разд.3 стл.2 стр.16</t>
  </si>
  <si>
    <t>378088</t>
  </si>
  <si>
    <t>Ф.F1r разд.6 стл.5 стр.1&lt;=Ф.F1r разд.6 стл.3 стр.1</t>
  </si>
  <si>
    <t>Ф.F1r разд.6 стл.5 стр.2&lt;=Ф.F1r разд.6 стл.3 стр.2</t>
  </si>
  <si>
    <t>Ф.F1r разд.6 стл.5 стр.3&lt;=Ф.F1r разд.6 стл.3 стр.3</t>
  </si>
  <si>
    <t>Ф.F1r разд.6 стл.5 стр.4&lt;=Ф.F1r разд.6 стл.3 стр.4</t>
  </si>
  <si>
    <t>Ф.F1r разд.6 стл.5 стр.5&lt;=Ф.F1r разд.6 стл.3 стр.5</t>
  </si>
  <si>
    <t>Ф.F1r разд.6 стл.5 стр.6&lt;=Ф.F1r разд.6 стл.3 стр.6</t>
  </si>
  <si>
    <t>Ф.F1r разд.6 стл.5 стр.7&lt;=Ф.F1r разд.6 стл.3 стр.7</t>
  </si>
  <si>
    <t>Ф.F1r разд.6 стл.5 стр.8&lt;=Ф.F1r разд.6 стл.3 стр.8</t>
  </si>
  <si>
    <t>Ф.F1r разд.6 стл.5 стр.9&lt;=Ф.F1r разд.6 стл.3 стр.9</t>
  </si>
  <si>
    <t>378089</t>
  </si>
  <si>
    <t>Ф.F1r разд.1 стл.1 стр.39&lt;=Ф.F1r разд.1 стл.1 стр.1</t>
  </si>
  <si>
    <t>Ф.F1r разд.1 стл.10 стр.39&lt;=Ф.F1r разд.1 стл.10 стр.1</t>
  </si>
  <si>
    <t>Ф.F1r разд.1 стл.11 стр.39&lt;=Ф.F1r разд.1 стл.11 стр.1</t>
  </si>
  <si>
    <t>Ф.F1r разд.1 стл.12 стр.39&lt;=Ф.F1r разд.1 стл.12 стр.1</t>
  </si>
  <si>
    <t>Ф.F1r разд.1 стл.13 стр.39&lt;=Ф.F1r разд.1 стл.13 стр.1</t>
  </si>
  <si>
    <t>Ф.F1r разд.1 стл.14 стр.39&lt;=Ф.F1r разд.1 стл.14 стр.1</t>
  </si>
  <si>
    <t>Ф.F1r разд.1 стл.15 стр.39&lt;=Ф.F1r разд.1 стл.15 стр.1</t>
  </si>
  <si>
    <t>Ф.F1r разд.1 стл.16 стр.39&lt;=Ф.F1r разд.1 стл.16 стр.1</t>
  </si>
  <si>
    <t>Ф.F1r разд.1 стл.17 стр.39&lt;=Ф.F1r разд.1 стл.17 стр.1</t>
  </si>
  <si>
    <t>Ф.F1r разд.1 стл.18 стр.39&lt;=Ф.F1r разд.1 стл.18 стр.1</t>
  </si>
  <si>
    <t>Ф.F1r разд.1 стл.19 стр.39&lt;=Ф.F1r разд.1 стл.19 стр.1</t>
  </si>
  <si>
    <t>Ф.F1r разд.1 стл.2 стр.39&lt;=Ф.F1r разд.1 стл.2 стр.1</t>
  </si>
  <si>
    <t>Ф.F1r разд.1 стл.20 стр.39&lt;=Ф.F1r разд.1 стл.20 стр.1</t>
  </si>
  <si>
    <t>Ф.F1r разд.1 стл.21 стр.39&lt;=Ф.F1r разд.1 стл.21 стр.1</t>
  </si>
  <si>
    <t>Ф.F1r разд.1 стл.22 стр.39&lt;=Ф.F1r разд.1 стл.22 стр.1</t>
  </si>
  <si>
    <t>Ф.F1r разд.1 стл.23 стр.39&lt;=Ф.F1r разд.1 стл.23 стр.1</t>
  </si>
  <si>
    <t>Ф.F1r разд.1 стл.24 стр.39&lt;=Ф.F1r разд.1 стл.24 стр.1</t>
  </si>
  <si>
    <t>Ф.F1r разд.1 стл.25 стр.39&lt;=Ф.F1r разд.1 стл.25 стр.1</t>
  </si>
  <si>
    <t>Ф.F1r разд.1 стл.26 стр.39&lt;=Ф.F1r разд.1 стл.26 стр.1</t>
  </si>
  <si>
    <t>Ф.F1r разд.1 стл.27 стр.39&lt;=Ф.F1r разд.1 стл.27 стр.1</t>
  </si>
  <si>
    <t>Ф.F1r разд.1 стл.28 стр.39&lt;=Ф.F1r разд.1 стл.28 стр.1</t>
  </si>
  <si>
    <t>Ф.F1r разд.1 стл.29 стр.39&lt;=Ф.F1r разд.1 стл.29 стр.1</t>
  </si>
  <si>
    <t>Ф.F1r разд.1 стл.3 стр.39&lt;=Ф.F1r разд.1 стл.3 стр.1</t>
  </si>
  <si>
    <t>Ф.F1r разд.1 стл.30 стр.39&lt;=Ф.F1r разд.1 стл.30 стр.1</t>
  </si>
  <si>
    <t>Ф.F1r разд.1 стл.31 стр.39&lt;=Ф.F1r разд.1 стл.31 стр.1</t>
  </si>
  <si>
    <t>Ф.F1r разд.1 стл.32 стр.39&lt;=Ф.F1r разд.1 стл.32 стр.1</t>
  </si>
  <si>
    <t>Ф.F1r разд.1 стл.33 стр.39&lt;=Ф.F1r разд.1 стл.33 стр.1</t>
  </si>
  <si>
    <t>Ф.F1r разд.1 стл.34 стр.39&lt;=Ф.F1r разд.1 стл.34 стр.1</t>
  </si>
  <si>
    <t>Ф.F1r разд.1 стл.4 стр.39&lt;=Ф.F1r разд.1 стл.4 стр.1</t>
  </si>
  <si>
    <t>Ф.F1r разд.1 стл.5 стр.39&lt;=Ф.F1r разд.1 стл.5 стр.1</t>
  </si>
  <si>
    <t>Ф.F1r разд.1 стл.6 стр.39&lt;=Ф.F1r разд.1 стл.6 стр.1</t>
  </si>
  <si>
    <t>Ф.F1r разд.1 стл.7 стр.39&lt;=Ф.F1r разд.1 стл.7 стр.1</t>
  </si>
  <si>
    <t>Ф.F1r разд.1 стл.8 стр.39&lt;=Ф.F1r разд.1 стл.8 стр.1</t>
  </si>
  <si>
    <t>Ф.F1r разд.1 стл.9 стр.39&lt;=Ф.F1r разд.1 стл.9 стр.1</t>
  </si>
  <si>
    <t>378090</t>
  </si>
  <si>
    <t>Ф.F1r разд.2 стл.1 стр.19&lt;=Ф.F1r разд.1 стл.12 стр.1</t>
  </si>
  <si>
    <t>378091</t>
  </si>
  <si>
    <t>Ф.F1r разд.4 сумма стл.1-10 сумма стр.1-96&gt;0</t>
  </si>
  <si>
    <t>378092</t>
  </si>
  <si>
    <t>Ф.F1r разд.1 стл.22 стр.1&lt;=Ф.F1r разд.1 сумма стл.3-4 стр.1</t>
  </si>
  <si>
    <t>Ф.F1r разд.1 стл.22 стр.10&lt;=Ф.F1r разд.1 сумма стл.3-4 стр.10</t>
  </si>
  <si>
    <t>Ф.F1r разд.1 стл.22 стр.11&lt;=Ф.F1r разд.1 сумма стл.3-4 стр.11</t>
  </si>
  <si>
    <t>Ф.F1r разд.1 стл.22 стр.12&lt;=Ф.F1r разд.1 сумма стл.3-4 стр.12</t>
  </si>
  <si>
    <t>Ф.F1r разд.1 стл.22 стр.13&lt;=Ф.F1r разд.1 сумма стл.3-4 стр.13</t>
  </si>
  <si>
    <t>Ф.F1r разд.1 стл.22 стр.14&lt;=Ф.F1r разд.1 сумма стл.3-4 стр.14</t>
  </si>
  <si>
    <t>Ф.F1r разд.1 стл.22 стр.15&lt;=Ф.F1r разд.1 сумма стл.3-4 стр.15</t>
  </si>
  <si>
    <t>Ф.F1r разд.1 стл.22 стр.16&lt;=Ф.F1r разд.1 сумма стл.3-4 стр.16</t>
  </si>
  <si>
    <t>Ф.F1r разд.1 стл.22 стр.17&lt;=Ф.F1r разд.1 сумма стл.3-4 стр.17</t>
  </si>
  <si>
    <t>Ф.F1r разд.1 стл.22 стр.18&lt;=Ф.F1r разд.1 сумма стл.3-4 стр.18</t>
  </si>
  <si>
    <t>Ф.F1r разд.1 стл.22 стр.19&lt;=Ф.F1r разд.1 сумма стл.3-4 стр.19</t>
  </si>
  <si>
    <t>Ф.F1r разд.1 стл.22 стр.2&lt;=Ф.F1r разд.1 сумма стл.3-4 стр.2</t>
  </si>
  <si>
    <t>Ф.F1r разд.1 стл.22 стр.20&lt;=Ф.F1r разд.1 сумма стл.3-4 стр.20</t>
  </si>
  <si>
    <t>Ф.F1r разд.1 стл.22 стр.21&lt;=Ф.F1r разд.1 сумма стл.3-4 стр.21</t>
  </si>
  <si>
    <t>Ф.F1r разд.1 стл.22 стр.22&lt;=Ф.F1r разд.1 сумма стл.3-4 стр.22</t>
  </si>
  <si>
    <t>Ф.F1r разд.1 стл.22 стр.23&lt;=Ф.F1r разд.1 сумма стл.3-4 стр.23</t>
  </si>
  <si>
    <t>Ф.F1r разд.1 стл.22 стр.24&lt;=Ф.F1r разд.1 сумма стл.3-4 стр.24</t>
  </si>
  <si>
    <t>Ф.F1r разд.1 стл.22 стр.25&lt;=Ф.F1r разд.1 сумма стл.3-4 стр.25</t>
  </si>
  <si>
    <t>Ф.F1r разд.1 стл.22 стр.26&lt;=Ф.F1r разд.1 сумма стл.3-4 стр.26</t>
  </si>
  <si>
    <t>Ф.F1r разд.1 стл.22 стр.27&lt;=Ф.F1r разд.1 сумма стл.3-4 стр.27</t>
  </si>
  <si>
    <t>Ф.F1r разд.1 стл.22 стр.28&lt;=Ф.F1r разд.1 сумма стл.3-4 стр.28</t>
  </si>
  <si>
    <t>Ф.F1r разд.1 стл.22 стр.29&lt;=Ф.F1r разд.1 сумма стл.3-4 стр.29</t>
  </si>
  <si>
    <t>Ф.F1r разд.1 стл.22 стр.3&lt;=Ф.F1r разд.1 сумма стл.3-4 стр.3</t>
  </si>
  <si>
    <t>Ф.F1r разд.1 стл.22 стр.30&lt;=Ф.F1r разд.1 сумма стл.3-4 стр.30</t>
  </si>
  <si>
    <t>Ф.F1r разд.1 стл.22 стр.31&lt;=Ф.F1r разд.1 сумма стл.3-4 стр.31</t>
  </si>
  <si>
    <t>Ф.F1r разд.1 стл.22 стр.32&lt;=Ф.F1r разд.1 сумма стл.3-4 стр.32</t>
  </si>
  <si>
    <t>Ф.F1r разд.1 стл.22 стр.33&lt;=Ф.F1r разд.1 сумма стл.3-4 стр.33</t>
  </si>
  <si>
    <t>Ф.F1r разд.1 стл.22 стр.34&lt;=Ф.F1r разд.1 сумма стл.3-4 стр.34</t>
  </si>
  <si>
    <t>Ф.F1r разд.1 стл.22 стр.35&lt;=Ф.F1r разд.1 сумма стл.3-4 стр.35</t>
  </si>
  <si>
    <t>Ф.F1r разд.1 стл.22 стр.36&lt;=Ф.F1r разд.1 сумма стл.3-4 стр.36</t>
  </si>
  <si>
    <t>Ф.F1r разд.1 стл.22 стр.37&lt;=Ф.F1r разд.1 сумма стл.3-4 стр.37</t>
  </si>
  <si>
    <t>Ф.F1r разд.1 стл.22 стр.38&lt;=Ф.F1r разд.1 сумма стл.3-4 стр.38</t>
  </si>
  <si>
    <t>Ф.F1r разд.1 стл.22 стр.39&lt;=Ф.F1r разд.1 сумма стл.3-4 стр.39</t>
  </si>
  <si>
    <t>Ф.F1r разд.1 стл.22 стр.4&lt;=Ф.F1r разд.1 сумма стл.3-4 стр.4</t>
  </si>
  <si>
    <t>Ф.F1r разд.1 стл.22 стр.40&lt;=Ф.F1r разд.1 сумма стл.3-4 стр.40</t>
  </si>
  <si>
    <t>Ф.F1r разд.1 стл.22 стр.41&lt;=Ф.F1r разд.1 сумма стл.3-4 стр.41</t>
  </si>
  <si>
    <t>Ф.F1r разд.1 стл.22 стр.42&lt;=Ф.F1r разд.1 сумма стл.3-4 стр.42</t>
  </si>
  <si>
    <t>Ф.F1r разд.1 стл.22 стр.43&lt;=Ф.F1r разд.1 сумма стл.3-4 стр.43</t>
  </si>
  <si>
    <t>Ф.F1r разд.1 стл.22 стр.44&lt;=Ф.F1r разд.1 сумма стл.3-4 стр.44</t>
  </si>
  <si>
    <t>Ф.F1r разд.1 стл.22 стр.45&lt;=Ф.F1r разд.1 сумма стл.3-4 стр.45</t>
  </si>
  <si>
    <t>Ф.F1r разд.1 стл.22 стр.46&lt;=Ф.F1r разд.1 сумма стл.3-4 стр.46</t>
  </si>
  <si>
    <t>Ф.F1r разд.1 стл.22 стр.47&lt;=Ф.F1r разд.1 сумма стл.3-4 стр.47</t>
  </si>
  <si>
    <t>Ф.F1r разд.1 стл.22 стр.48&lt;=Ф.F1r разд.1 сумма стл.3-4 стр.48</t>
  </si>
  <si>
    <t>Ф.F1r разд.1 стл.22 стр.49&lt;=Ф.F1r разд.1 сумма стл.3-4 стр.49</t>
  </si>
  <si>
    <t>Ф.F1r разд.1 стл.22 стр.5&lt;=Ф.F1r разд.1 сумма стл.3-4 стр.5</t>
  </si>
  <si>
    <t>Ф.F1r разд.1 стл.22 стр.50&lt;=Ф.F1r разд.1 сумма стл.3-4 стр.50</t>
  </si>
  <si>
    <t>Ф.F1r разд.1 стл.22 стр.51&lt;=Ф.F1r разд.1 сумма стл.3-4 стр.51</t>
  </si>
  <si>
    <t>Ф.F1r разд.1 стл.22 стр.52&lt;=Ф.F1r разд.1 сумма стл.3-4 стр.52</t>
  </si>
  <si>
    <t>Ф.F1r разд.1 стл.22 стр.53&lt;=Ф.F1r разд.1 сумма стл.3-4 стр.53</t>
  </si>
  <si>
    <t>Ф.F1r разд.1 стл.22 стр.54&lt;=Ф.F1r разд.1 сумма стл.3-4 стр.54</t>
  </si>
  <si>
    <t>Ф.F1r разд.1 стл.22 стр.6&lt;=Ф.F1r разд.1 сумма стл.3-4 стр.6</t>
  </si>
  <si>
    <t>Ф.F1r разд.1 стл.22 стр.7&lt;=Ф.F1r разд.1 сумма стл.3-4 стр.7</t>
  </si>
  <si>
    <t>Ф.F1r разд.1 стл.22 стр.8&lt;=Ф.F1r разд.1 сумма стл.3-4 стр.8</t>
  </si>
  <si>
    <t>Ф.F1r разд.1 стл.22 стр.9&lt;=Ф.F1r разд.1 сумма стл.3-4 стр.9</t>
  </si>
  <si>
    <t>378093</t>
  </si>
  <si>
    <t>378094</t>
  </si>
  <si>
    <t>378095</t>
  </si>
  <si>
    <t>Ф.F1r разд.3 стл.2 стр.1&lt;=Ф.F1r разд.3 стл.1 стр.1</t>
  </si>
  <si>
    <t>Ф.F1r разд.3 стл.2 стр.10&lt;=Ф.F1r разд.3 стл.1 стр.10</t>
  </si>
  <si>
    <t>Ф.F1r разд.3 стл.2 стр.11&lt;=Ф.F1r разд.3 стл.1 стр.11</t>
  </si>
  <si>
    <t>Ф.F1r разд.3 стл.2 стр.12&lt;=Ф.F1r разд.3 стл.1 стр.12</t>
  </si>
  <si>
    <t>Ф.F1r разд.3 стл.2 стр.13&lt;=Ф.F1r разд.3 стл.1 стр.13</t>
  </si>
  <si>
    <t>Ф.F1r разд.3 стл.2 стр.14&lt;=Ф.F1r разд.3 стл.1 стр.14</t>
  </si>
  <si>
    <t>Ф.F1r разд.3 стл.2 стр.15&lt;=Ф.F1r разд.3 стл.1 стр.15</t>
  </si>
  <si>
    <t>Ф.F1r разд.3 стл.2 стр.16&lt;=Ф.F1r разд.3 стл.1 стр.16</t>
  </si>
  <si>
    <t>Ф.F1r разд.3 стл.2 стр.17&lt;=Ф.F1r разд.3 стл.1 стр.17</t>
  </si>
  <si>
    <t>Ф.F1r разд.3 стл.2 стр.18&lt;=Ф.F1r разд.3 стл.1 стр.18</t>
  </si>
  <si>
    <t>Ф.F1r разд.3 стл.2 стр.19&lt;=Ф.F1r разд.3 стл.1 стр.19</t>
  </si>
  <si>
    <t>Ф.F1r разд.3 стл.2 стр.2&lt;=Ф.F1r разд.3 стл.1 стр.2</t>
  </si>
  <si>
    <t>Ф.F1r разд.3 стл.2 стр.20&lt;=Ф.F1r разд.3 стл.1 стр.20</t>
  </si>
  <si>
    <t>Ф.F1r разд.3 стл.2 стр.21&lt;=Ф.F1r разд.3 стл.1 стр.21</t>
  </si>
  <si>
    <t>Ф.F1r разд.3 стл.2 стр.22&lt;=Ф.F1r разд.3 стл.1 стр.22</t>
  </si>
  <si>
    <t>Ф.F1r разд.3 стл.2 стр.23&lt;=Ф.F1r разд.3 стл.1 стр.23</t>
  </si>
  <si>
    <t>Ф.F1r разд.3 стл.2 стр.24&lt;=Ф.F1r разд.3 стл.1 стр.24</t>
  </si>
  <si>
    <t>Ф.F1r разд.3 стл.2 стр.25&lt;=Ф.F1r разд.3 стл.1 стр.25</t>
  </si>
  <si>
    <t>Ф.F1r разд.3 стл.2 стр.26&lt;=Ф.F1r разд.3 стл.1 стр.26</t>
  </si>
  <si>
    <t>Ф.F1r разд.3 стл.2 стр.27&lt;=Ф.F1r разд.3 стл.1 стр.27</t>
  </si>
  <si>
    <t>Ф.F1r разд.3 стл.2 стр.28&lt;=Ф.F1r разд.3 стл.1 стр.28</t>
  </si>
  <si>
    <t>Ф.F1r разд.3 стл.2 стр.29&lt;=Ф.F1r разд.3 стл.1 стр.29</t>
  </si>
  <si>
    <t>Ф.F1r разд.3 стл.2 стр.3&lt;=Ф.F1r разд.3 стл.1 стр.3</t>
  </si>
  <si>
    <t>Ф.F1r разд.3 стл.2 стр.30&lt;=Ф.F1r разд.3 стл.1 стр.30</t>
  </si>
  <si>
    <t>Ф.F1r разд.3 стл.2 стр.31&lt;=Ф.F1r разд.3 стл.1 стр.31</t>
  </si>
  <si>
    <t>Ф.F1r разд.3 стл.2 стр.32&lt;=Ф.F1r разд.3 стл.1 стр.32</t>
  </si>
  <si>
    <t>Ф.F1r разд.3 стл.2 стр.33&lt;=Ф.F1r разд.3 стл.1 стр.33</t>
  </si>
  <si>
    <t>Ф.F1r разд.3 стл.2 стр.34&lt;=Ф.F1r разд.3 стл.1 стр.34</t>
  </si>
  <si>
    <t>Ф.F1r разд.3 стл.2 стр.35&lt;=Ф.F1r разд.3 стл.1 стр.35</t>
  </si>
  <si>
    <t>Ф.F1r разд.3 стл.2 стр.36&lt;=Ф.F1r разд.3 стл.1 стр.36</t>
  </si>
  <si>
    <t>Ф.F1r разд.3 стл.2 стр.37&lt;=Ф.F1r разд.3 стл.1 стр.37</t>
  </si>
  <si>
    <t>Ф.F1r разд.3 стл.2 стр.38&lt;=Ф.F1r разд.3 стл.1 стр.38</t>
  </si>
  <si>
    <t>Ф.F1r разд.3 стл.2 стр.39&lt;=Ф.F1r разд.3 стл.1 стр.39</t>
  </si>
  <si>
    <t>Ф.F1r разд.3 стл.2 стр.4&lt;=Ф.F1r разд.3 стл.1 стр.4</t>
  </si>
  <si>
    <t>Ф.F1r разд.3 стл.2 стр.40&lt;=Ф.F1r разд.3 стл.1 стр.40</t>
  </si>
  <si>
    <t>Ф.F1r разд.3 стл.2 стр.41&lt;=Ф.F1r разд.3 стл.1 стр.41</t>
  </si>
  <si>
    <t>Ф.F1r разд.3 стл.2 стр.42&lt;=Ф.F1r разд.3 стл.1 стр.42</t>
  </si>
  <si>
    <t>Ф.F1r разд.3 стл.2 стр.43&lt;=Ф.F1r разд.3 стл.1 стр.43</t>
  </si>
  <si>
    <t>Ф.F1r разд.3 стл.2 стр.5&lt;=Ф.F1r разд.3 стл.1 стр.5</t>
  </si>
  <si>
    <t>Ф.F1r разд.3 стл.2 стр.6&lt;=Ф.F1r разд.3 стл.1 стр.6</t>
  </si>
  <si>
    <t>Ф.F1r разд.3 стл.2 стр.7&lt;=Ф.F1r разд.3 стл.1 стр.7</t>
  </si>
  <si>
    <t>Ф.F1r разд.3 стл.2 стр.8&lt;=Ф.F1r разд.3 стл.1 стр.8</t>
  </si>
  <si>
    <t>Ф.F1r разд.3 стл.2 стр.9&lt;=Ф.F1r разд.3 стл.1 стр.9</t>
  </si>
  <si>
    <t>378096</t>
  </si>
  <si>
    <t>378097</t>
  </si>
  <si>
    <t>Ф.F1r разд.3 стл.2 стр.23&lt;=Ф.F1r разд.1 стл.12 стр.1</t>
  </si>
  <si>
    <t>Ф.F1r разд.3 стл.2 стр.24&lt;=Ф.F1r разд.1 стл.12 стр.1</t>
  </si>
  <si>
    <t>Ф.F1r разд.3 стл.2 стр.25&lt;=Ф.F1r разд.1 стл.12 стр.1</t>
  </si>
  <si>
    <t>Ф.F1r разд.3 стл.2 стр.26&lt;=Ф.F1r разд.1 стл.12 стр.1</t>
  </si>
  <si>
    <t>Ф.F1r разд.3 стл.2 стр.27&lt;=Ф.F1r разд.1 стл.12 стр.1</t>
  </si>
  <si>
    <t>Ф.F1r разд.3 стл.2 стр.28&lt;=Ф.F1r разд.1 стл.12 стр.1</t>
  </si>
  <si>
    <t>Ф.F1r разд.3 стл.2 стр.29&lt;=Ф.F1r разд.1 стл.12 стр.1</t>
  </si>
  <si>
    <t>Ф.F1r разд.3 стл.2 стр.30&lt;=Ф.F1r разд.1 стл.12 стр.1</t>
  </si>
  <si>
    <t>Ф.F1r разд.3 стл.2 стр.31&lt;=Ф.F1r разд.1 стл.12 стр.1</t>
  </si>
  <si>
    <t>Ф.F1r разд.3 стл.2 стр.32&lt;=Ф.F1r разд.1 стл.12 стр.1</t>
  </si>
  <si>
    <t>Ф.F1r разд.3 стл.2 стр.33&lt;=Ф.F1r разд.1 стл.12 стр.1</t>
  </si>
  <si>
    <t>378098</t>
  </si>
  <si>
    <t>378099</t>
  </si>
  <si>
    <t>Ф.F1r разд.2 стл.1 стр.46&lt;=Ф.F1r разд.1 стл.2 стр.1</t>
  </si>
  <si>
    <t>378101</t>
  </si>
  <si>
    <t>378102</t>
  </si>
  <si>
    <t>Ф.F1r разд.14 стл.11 стр.1&lt;=Ф.F1r разд.14 стл.6 стр.1</t>
  </si>
  <si>
    <t>Ф.F1r разд.14 стл.11 стр.2&lt;=Ф.F1r разд.14 стл.6 стр.2</t>
  </si>
  <si>
    <t>Ф.F1r разд.14 стл.11 стр.3&lt;=Ф.F1r разд.14 стл.6 стр.3</t>
  </si>
  <si>
    <t>Ф.F1r разд.14 стл.11 стр.4&lt;=Ф.F1r разд.14 стл.6 стр.4</t>
  </si>
  <si>
    <t>Ф.F1r разд.14 стл.11 стр.5&lt;=Ф.F1r разд.14 стл.6 стр.5</t>
  </si>
  <si>
    <t>Ф.F1r разд.14 стл.11 стр.6&lt;=Ф.F1r разд.14 стл.6 стр.6</t>
  </si>
  <si>
    <t>378103</t>
  </si>
  <si>
    <t>378104</t>
  </si>
  <si>
    <t>Ф.F1r разд.1 стл.1 сумма стр.2-37=Ф.F1r разд.1 стл.1 стр.1</t>
  </si>
  <si>
    <t>Ф.F1r разд.1 стл.10 сумма стр.2-37=Ф.F1r разд.1 стл.10 стр.1</t>
  </si>
  <si>
    <t>Ф.F1r разд.1 стл.11 сумма стр.2-37=Ф.F1r разд.1 стл.11 стр.1</t>
  </si>
  <si>
    <t>Ф.F1r разд.1 стл.12 сумма стр.2-37=Ф.F1r разд.1 стл.12 стр.1</t>
  </si>
  <si>
    <t>Ф.F1r разд.1 стл.13 сумма стр.2-37=Ф.F1r разд.1 стл.13 стр.1</t>
  </si>
  <si>
    <t>Ф.F1r разд.1 стл.14 сумма стр.2-37=Ф.F1r разд.1 стл.14 стр.1</t>
  </si>
  <si>
    <t>Ф.F1r разд.1 стл.15 сумма стр.2-37=Ф.F1r разд.1 стл.15 стр.1</t>
  </si>
  <si>
    <t>Ф.F1r разд.1 стл.16 сумма стр.2-37=Ф.F1r разд.1 стл.16 стр.1</t>
  </si>
  <si>
    <t>Ф.F1r разд.1 стл.17 сумма стр.2-37=Ф.F1r разд.1 стл.17 стр.1</t>
  </si>
  <si>
    <t>Ф.F1r разд.1 стл.18 сумма стр.2-37=Ф.F1r разд.1 стл.18 стр.1</t>
  </si>
  <si>
    <t>Ф.F1r разд.1 стл.19 сумма стр.2-37=Ф.F1r разд.1 стл.19 стр.1</t>
  </si>
  <si>
    <t>Ф.F1r разд.1 стл.2 сумма стр.2-37=Ф.F1r разд.1 стл.2 стр.1</t>
  </si>
  <si>
    <t>Ф.F1r разд.1 стл.20 сумма стр.2-37=Ф.F1r разд.1 стл.20 стр.1</t>
  </si>
  <si>
    <t>Ф.F1r разд.1 стл.21 сумма стр.2-37=Ф.F1r разд.1 стл.21 стр.1</t>
  </si>
  <si>
    <t>Ф.F1r разд.1 стл.22 сумма стр.2-37=Ф.F1r разд.1 стл.22 стр.1</t>
  </si>
  <si>
    <t>Ф.F1r разд.1 стл.23 сумма стр.2-37=Ф.F1r разд.1 стл.23 стр.1</t>
  </si>
  <si>
    <t>Ф.F1r разд.1 стл.24 сумма стр.2-37=Ф.F1r разд.1 стл.24 стр.1</t>
  </si>
  <si>
    <t>Ф.F1r разд.1 стл.25 сумма стр.2-37=Ф.F1r разд.1 стл.25 стр.1</t>
  </si>
  <si>
    <t>Ф.F1r разд.1 стл.26 сумма стр.2-37=Ф.F1r разд.1 стл.26 стр.1</t>
  </si>
  <si>
    <t>Ф.F1r разд.1 стл.27 сумма стр.2-37=Ф.F1r разд.1 стл.27 стр.1</t>
  </si>
  <si>
    <t>Ф.F1r разд.1 стл.28 сумма стр.2-37=Ф.F1r разд.1 стл.28 стр.1</t>
  </si>
  <si>
    <t>Ф.F1r разд.1 стл.29 сумма стр.2-37=Ф.F1r разд.1 стл.29 стр.1</t>
  </si>
  <si>
    <t>Ф.F1r разд.1 стл.3 сумма стр.2-37=Ф.F1r разд.1 стл.3 стр.1</t>
  </si>
  <si>
    <t>Ф.F1r разд.1 стл.30 сумма стр.2-37=Ф.F1r разд.1 стл.30 стр.1</t>
  </si>
  <si>
    <t>Ф.F1r разд.1 стл.31 сумма стр.2-37=Ф.F1r разд.1 стл.31 стр.1</t>
  </si>
  <si>
    <t>Ф.F1r разд.1 стл.32 сумма стр.2-37=Ф.F1r разд.1 стл.32 стр.1</t>
  </si>
  <si>
    <t>Ф.F1r разд.1 стл.33 сумма стр.2-37=Ф.F1r разд.1 стл.33 стр.1</t>
  </si>
  <si>
    <t>Ф.F1r разд.1 стл.34 сумма стр.2-37=Ф.F1r разд.1 стл.34 стр.1</t>
  </si>
  <si>
    <t>Ф.F1r разд.1 стл.4 сумма стр.2-37=Ф.F1r разд.1 стл.4 стр.1</t>
  </si>
  <si>
    <t>Ф.F1r разд.1 стл.5 сумма стр.2-37=Ф.F1r разд.1 стл.5 стр.1</t>
  </si>
  <si>
    <t>Ф.F1r разд.1 стл.6 сумма стр.2-37=Ф.F1r разд.1 стл.6 стр.1</t>
  </si>
  <si>
    <t>Ф.F1r разд.1 стл.7 сумма стр.2-37=Ф.F1r разд.1 стл.7 стр.1</t>
  </si>
  <si>
    <t>Ф.F1r разд.1 стл.8 сумма стр.2-37=Ф.F1r разд.1 стл.8 стр.1</t>
  </si>
  <si>
    <t>Ф.F1r разд.1 стл.9 сумма стр.2-37=Ф.F1r разд.1 стл.9 стр.1</t>
  </si>
  <si>
    <t>378105</t>
  </si>
  <si>
    <t>Ф.F1r разд.4 стл.4 сумма стр.55-56&lt;=Ф.F1r разд.1 стл.11 стр.35</t>
  </si>
  <si>
    <t>378106</t>
  </si>
  <si>
    <t>Ф.F1r разд.1 стл.1 стр.41&lt;=Ф.F1r разд.1 стл.1 стр.1</t>
  </si>
  <si>
    <t>Ф.F1r разд.1 стл.10 стр.41&lt;=Ф.F1r разд.1 стл.10 стр.1</t>
  </si>
  <si>
    <t>Ф.F1r разд.1 стл.11 стр.41&lt;=Ф.F1r разд.1 стл.11 стр.1</t>
  </si>
  <si>
    <t>Ф.F1r разд.1 стл.12 стр.41&lt;=Ф.F1r разд.1 стл.12 стр.1</t>
  </si>
  <si>
    <t>Ф.F1r разд.1 стл.13 стр.41&lt;=Ф.F1r разд.1 стл.13 стр.1</t>
  </si>
  <si>
    <t>Ф.F1r разд.1 стл.14 стр.41&lt;=Ф.F1r разд.1 стл.14 стр.1</t>
  </si>
  <si>
    <t>Ф.F1r разд.1 стл.15 стр.41&lt;=Ф.F1r разд.1 стл.15 стр.1</t>
  </si>
  <si>
    <t>Ф.F1r разд.1 стл.16 стр.41&lt;=Ф.F1r разд.1 стл.16 стр.1</t>
  </si>
  <si>
    <t>Ф.F1r разд.1 стл.17 стр.41&lt;=Ф.F1r разд.1 стл.17 стр.1</t>
  </si>
  <si>
    <t>Ф.F1r разд.1 стл.18 стр.41&lt;=Ф.F1r разд.1 стл.18 стр.1</t>
  </si>
  <si>
    <t>Ф.F1r разд.1 стл.19 стр.41&lt;=Ф.F1r разд.1 стл.19 стр.1</t>
  </si>
  <si>
    <t>Ф.F1r разд.1 стл.2 стр.41&lt;=Ф.F1r разд.1 стл.2 стр.1</t>
  </si>
  <si>
    <t>Ф.F1r разд.1 стл.20 стр.41&lt;=Ф.F1r разд.1 стл.20 стр.1</t>
  </si>
  <si>
    <t>Ф.F1r разд.1 стл.21 стр.41&lt;=Ф.F1r разд.1 стл.21 стр.1</t>
  </si>
  <si>
    <t>Ф.F1r разд.1 стл.22 стр.41&lt;=Ф.F1r разд.1 стл.22 стр.1</t>
  </si>
  <si>
    <t>Ф.F1r разд.1 стл.23 стр.41&lt;=Ф.F1r разд.1 стл.23 стр.1</t>
  </si>
  <si>
    <t>Ф.F1r разд.1 стл.24 стр.41&lt;=Ф.F1r разд.1 стл.24 стр.1</t>
  </si>
  <si>
    <t>Ф.F1r разд.1 стл.25 стр.41&lt;=Ф.F1r разд.1 стл.25 стр.1</t>
  </si>
  <si>
    <t>Ф.F1r разд.1 стл.26 стр.41&lt;=Ф.F1r разд.1 стл.26 стр.1</t>
  </si>
  <si>
    <t>Ф.F1r разд.1 стл.27 стр.41&lt;=Ф.F1r разд.1 стл.27 стр.1</t>
  </si>
  <si>
    <t>Ф.F1r разд.1 стл.28 стр.41&lt;=Ф.F1r разд.1 стл.28 стр.1</t>
  </si>
  <si>
    <t>Ф.F1r разд.1 стл.29 стр.41&lt;=Ф.F1r разд.1 стл.29 стр.1</t>
  </si>
  <si>
    <t>Ф.F1r разд.1 стл.3 стр.41&lt;=Ф.F1r разд.1 стл.3 стр.1</t>
  </si>
  <si>
    <t>Ф.F1r разд.1 стл.30 стр.41&lt;=Ф.F1r разд.1 стл.30 стр.1</t>
  </si>
  <si>
    <t>Ф.F1r разд.1 стл.31 стр.41&lt;=Ф.F1r разд.1 стл.31 стр.1</t>
  </si>
  <si>
    <t>Ф.F1r разд.1 стл.32 стр.41&lt;=Ф.F1r разд.1 стл.32 стр.1</t>
  </si>
  <si>
    <t>Ф.F1r разд.1 стл.33 стр.41&lt;=Ф.F1r разд.1 стл.33 стр.1</t>
  </si>
  <si>
    <t>Ф.F1r разд.1 стл.34 стр.41&lt;=Ф.F1r разд.1 стл.34 стр.1</t>
  </si>
  <si>
    <t>Ф.F1r разд.1 стл.4 стр.41&lt;=Ф.F1r разд.1 стл.4 стр.1</t>
  </si>
  <si>
    <t>Ф.F1r разд.1 стл.5 стр.41&lt;=Ф.F1r разд.1 стл.5 стр.1</t>
  </si>
  <si>
    <t>Ф.F1r разд.1 стл.6 стр.41&lt;=Ф.F1r разд.1 стл.6 стр.1</t>
  </si>
  <si>
    <t>Ф.F1r разд.1 стл.7 стр.41&lt;=Ф.F1r разд.1 стл.7 стр.1</t>
  </si>
  <si>
    <t>Ф.F1r разд.1 стл.8 стр.41&lt;=Ф.F1r разд.1 стл.8 стр.1</t>
  </si>
  <si>
    <t>Ф.F1r разд.1 стл.9 стр.41&lt;=Ф.F1r разд.1 стл.9 стр.1</t>
  </si>
  <si>
    <t>378107</t>
  </si>
  <si>
    <t>Ф.F1r разд.14 стл.1 стр.1=Ф.F1r разд.14 стл.1 стр.3+Ф.F1r разд.14 стл.1 стр.5</t>
  </si>
  <si>
    <t>Ф.F1r разд.14 стл.10 стр.1=Ф.F1r разд.14 стл.10 стр.3+Ф.F1r разд.14 стл.10 стр.5</t>
  </si>
  <si>
    <t>Ф.F1r разд.14 стл.11 стр.1=Ф.F1r разд.14 стл.11 стр.3+Ф.F1r разд.14 стл.11 стр.5</t>
  </si>
  <si>
    <t>Ф.F1r разд.14 стл.2 стр.1=Ф.F1r разд.14 стл.2 стр.3+Ф.F1r разд.14 стл.2 стр.5</t>
  </si>
  <si>
    <t>Ф.F1r разд.14 стл.3 стр.1=Ф.F1r разд.14 стл.3 стр.3+Ф.F1r разд.14 стл.3 стр.5</t>
  </si>
  <si>
    <t>Ф.F1r разд.14 стл.4 стр.1=Ф.F1r разд.14 стл.4 стр.3+Ф.F1r разд.14 стл.4 стр.5</t>
  </si>
  <si>
    <t>Ф.F1r разд.14 стл.5 стр.1=Ф.F1r разд.14 стл.5 стр.3+Ф.F1r разд.14 стл.5 стр.5</t>
  </si>
  <si>
    <t>Ф.F1r разд.14 стл.6 стр.1=Ф.F1r разд.14 стл.6 стр.3+Ф.F1r разд.14 стл.6 стр.5</t>
  </si>
  <si>
    <t>Ф.F1r разд.14 стл.7 стр.1=Ф.F1r разд.14 стл.7 стр.3+Ф.F1r разд.14 стл.7 стр.5</t>
  </si>
  <si>
    <t>Ф.F1r разд.14 стл.8 стр.1=Ф.F1r разд.14 стл.8 стр.3+Ф.F1r разд.14 стл.8 стр.5</t>
  </si>
  <si>
    <t>Ф.F1r разд.14 стл.9 стр.1=Ф.F1r разд.14 стл.9 стр.3+Ф.F1r разд.14 стл.9 стр.5</t>
  </si>
  <si>
    <t>378108</t>
  </si>
  <si>
    <t>Ф.F1r разд.6 стл.6 стр.1=Ф.F1r разд.6 стл.6 стр.2</t>
  </si>
  <si>
    <t>378109</t>
  </si>
  <si>
    <t>Ф.F1r разд.2 стл.1 стр.16&lt;=Ф.F1r разд.2 стл.1 стр.15</t>
  </si>
  <si>
    <t>378110</t>
  </si>
  <si>
    <t>378111</t>
  </si>
  <si>
    <t>Ф.F1r разд.1 стл.19 стр.1=Ф.F1r разд.1 стл.19 стр.42</t>
  </si>
  <si>
    <t>Ф.F1r разд.1 стл.20 стр.1=Ф.F1r разд.1 стл.20 стр.42</t>
  </si>
  <si>
    <t>Ф.F1r разд.1 стл.21 стр.1=Ф.F1r разд.1 стл.21 стр.42</t>
  </si>
  <si>
    <t>Ф.F1r разд.1 стл.22 стр.1=Ф.F1r разд.1 стл.22 стр.42</t>
  </si>
  <si>
    <t>Ф.F1r разд.1 стл.23 стр.1=Ф.F1r разд.1 стл.23 стр.42</t>
  </si>
  <si>
    <t>Ф.F1r разд.1 стл.24 стр.1=Ф.F1r разд.1 стл.24 стр.42</t>
  </si>
  <si>
    <t>378112</t>
  </si>
  <si>
    <t>Ф.F1r разд.3 стл.1 сумма стр.1-18=Ф.F1r разд.1 стл.12 стр.1</t>
  </si>
  <si>
    <t>378113</t>
  </si>
  <si>
    <t>Ф.F1r разд.14 стл.1 стр.2=Ф.F1r разд.14 стл.1 стр.4+Ф.F1r разд.14 стл.1 стр.6</t>
  </si>
  <si>
    <t>Ф.F1r разд.14 стл.10 стр.2=Ф.F1r разд.14 стл.10 стр.4+Ф.F1r разд.14 стл.10 стр.6</t>
  </si>
  <si>
    <t>Ф.F1r разд.14 стл.11 стр.2=Ф.F1r разд.14 стл.11 стр.4+Ф.F1r разд.14 стл.11 стр.6</t>
  </si>
  <si>
    <t>Ф.F1r разд.14 стл.2 стр.2=Ф.F1r разд.14 стл.2 стр.4+Ф.F1r разд.14 стл.2 стр.6</t>
  </si>
  <si>
    <t>Ф.F1r разд.14 стл.3 стр.2=Ф.F1r разд.14 стл.3 стр.4+Ф.F1r разд.14 стл.3 стр.6</t>
  </si>
  <si>
    <t>Ф.F1r разд.14 стл.4 стр.2=Ф.F1r разд.14 стл.4 стр.4+Ф.F1r разд.14 стл.4 стр.6</t>
  </si>
  <si>
    <t>Ф.F1r разд.14 стл.5 стр.2=Ф.F1r разд.14 стл.5 стр.4+Ф.F1r разд.14 стл.5 стр.6</t>
  </si>
  <si>
    <t>Ф.F1r разд.14 стл.6 стр.2=Ф.F1r разд.14 стл.6 стр.4+Ф.F1r разд.14 стл.6 стр.6</t>
  </si>
  <si>
    <t>Ф.F1r разд.14 стл.7 стр.2=Ф.F1r разд.14 стл.7 стр.4+Ф.F1r разд.14 стл.7 стр.6</t>
  </si>
  <si>
    <t>Ф.F1r разд.14 стл.8 стр.2=Ф.F1r разд.14 стл.8 стр.4+Ф.F1r разд.14 стл.8 стр.6</t>
  </si>
  <si>
    <t>Ф.F1r разд.14 стл.9 стр.2=Ф.F1r разд.14 стл.9 стр.4+Ф.F1r разд.14 стл.9 стр.6</t>
  </si>
  <si>
    <t>378114</t>
  </si>
  <si>
    <t>Ф.F1r разд.1 сумма стл.1-2 стр.1=Ф.F1r разд.1 стл.8 стр.1+Ф.F1r разд.1 стл.10 стр.1+Ф.F1r разд.1 стл.32 стр.1</t>
  </si>
  <si>
    <t>Ф.F1r разд.1 сумма стл.1-2 стр.10=Ф.F1r разд.1 стл.8 стр.10+Ф.F1r разд.1 стл.10 стр.10+Ф.F1r разд.1 стл.32 стр.10</t>
  </si>
  <si>
    <t>Ф.F1r разд.1 сумма стл.1-2 стр.11=Ф.F1r разд.1 стл.8 стр.11+Ф.F1r разд.1 стл.10 стр.11+Ф.F1r разд.1 стл.32 стр.11</t>
  </si>
  <si>
    <t>Ф.F1r разд.1 сумма стл.1-2 стр.12=Ф.F1r разд.1 стл.8 стр.12+Ф.F1r разд.1 стл.10 стр.12+Ф.F1r разд.1 стл.32 стр.12</t>
  </si>
  <si>
    <t>Ф.F1r разд.1 сумма стл.1-2 стр.13=Ф.F1r разд.1 стл.8 стр.13+Ф.F1r разд.1 стл.10 стр.13+Ф.F1r разд.1 стл.32 стр.13</t>
  </si>
  <si>
    <t>Ф.F1r разд.1 сумма стл.1-2 стр.14=Ф.F1r разд.1 стл.8 стр.14+Ф.F1r разд.1 стл.10 стр.14+Ф.F1r разд.1 стл.32 стр.14</t>
  </si>
  <si>
    <t>Ф.F1r разд.1 сумма стл.1-2 стр.15=Ф.F1r разд.1 стл.8 стр.15+Ф.F1r разд.1 стл.10 стр.15+Ф.F1r разд.1 стл.32 стр.15</t>
  </si>
  <si>
    <t>Ф.F1r разд.1 сумма стл.1-2 стр.16=Ф.F1r разд.1 стл.8 стр.16+Ф.F1r разд.1 стл.10 стр.16+Ф.F1r разд.1 стл.32 стр.16</t>
  </si>
  <si>
    <t>Ф.F1r разд.1 сумма стл.1-2 стр.17=Ф.F1r разд.1 стл.8 стр.17+Ф.F1r разд.1 стл.10 стр.17+Ф.F1r разд.1 стл.32 стр.17</t>
  </si>
  <si>
    <t>Ф.F1r разд.1 сумма стл.1-2 стр.18=Ф.F1r разд.1 стл.8 стр.18+Ф.F1r разд.1 стл.10 стр.18+Ф.F1r разд.1 стл.32 стр.18</t>
  </si>
  <si>
    <t>Ф.F1r разд.1 сумма стл.1-2 стр.19=Ф.F1r разд.1 стл.8 стр.19+Ф.F1r разд.1 стл.10 стр.19+Ф.F1r разд.1 стл.32 стр.19</t>
  </si>
  <si>
    <t>Ф.F1r разд.1 сумма стл.1-2 стр.2=Ф.F1r разд.1 стл.8 стр.2+Ф.F1r разд.1 стл.10 стр.2+Ф.F1r разд.1 стл.32 стр.2</t>
  </si>
  <si>
    <t>Ф.F1r разд.1 сумма стл.1-2 стр.20=Ф.F1r разд.1 стл.8 стр.20+Ф.F1r разд.1 стл.10 стр.20+Ф.F1r разд.1 стл.32 стр.20</t>
  </si>
  <si>
    <t>Ф.F1r разд.1 сумма стл.1-2 стр.21=Ф.F1r разд.1 стл.8 стр.21+Ф.F1r разд.1 стл.10 стр.21+Ф.F1r разд.1 стл.32 стр.21</t>
  </si>
  <si>
    <t>Ф.F1r разд.1 сумма стл.1-2 стр.22=Ф.F1r разд.1 стл.8 стр.22+Ф.F1r разд.1 стл.10 стр.22+Ф.F1r разд.1 стл.32 стр.22</t>
  </si>
  <si>
    <t>Ф.F1r разд.1 сумма стл.1-2 стр.23=Ф.F1r разд.1 стл.8 стр.23+Ф.F1r разд.1 стл.10 стр.23+Ф.F1r разд.1 стл.32 стр.23</t>
  </si>
  <si>
    <t>Ф.F1r разд.1 сумма стл.1-2 стр.24=Ф.F1r разд.1 стл.8 стр.24+Ф.F1r разд.1 стл.10 стр.24+Ф.F1r разд.1 стл.32 стр.24</t>
  </si>
  <si>
    <t>Ф.F1r разд.1 сумма стл.1-2 стр.25=Ф.F1r разд.1 стл.8 стр.25+Ф.F1r разд.1 стл.10 стр.25+Ф.F1r разд.1 стл.32 стр.25</t>
  </si>
  <si>
    <t>Ф.F1r разд.1 сумма стл.1-2 стр.26=Ф.F1r разд.1 стл.8 стр.26+Ф.F1r разд.1 стл.10 стр.26+Ф.F1r разд.1 стл.32 стр.26</t>
  </si>
  <si>
    <t>Ф.F1r разд.1 сумма стл.1-2 стр.27=Ф.F1r разд.1 стл.8 стр.27+Ф.F1r разд.1 стл.10 стр.27+Ф.F1r разд.1 стл.32 стр.27</t>
  </si>
  <si>
    <t>Ф.F1r разд.1 сумма стл.1-2 стр.28=Ф.F1r разд.1 стл.8 стр.28+Ф.F1r разд.1 стл.10 стр.28+Ф.F1r разд.1 стл.32 стр.28</t>
  </si>
  <si>
    <t>Ф.F1r разд.1 сумма стл.1-2 стр.29=Ф.F1r разд.1 стл.8 стр.29+Ф.F1r разд.1 стл.10 стр.29+Ф.F1r разд.1 стл.32 стр.29</t>
  </si>
  <si>
    <t>Ф.F1r разд.1 сумма стл.1-2 стр.3=Ф.F1r разд.1 стл.8 стр.3+Ф.F1r разд.1 стл.10 стр.3+Ф.F1r разд.1 стл.32 стр.3</t>
  </si>
  <si>
    <t>Ф.F1r разд.1 сумма стл.1-2 стр.30=Ф.F1r разд.1 стл.8 стр.30+Ф.F1r разд.1 стл.10 стр.30+Ф.F1r разд.1 стл.32 стр.30</t>
  </si>
  <si>
    <t>Ф.F1r разд.1 сумма стл.1-2 стр.31=Ф.F1r разд.1 стл.8 стр.31+Ф.F1r разд.1 стл.10 стр.31+Ф.F1r разд.1 стл.32 стр.31</t>
  </si>
  <si>
    <t>Ф.F1r разд.1 сумма стл.1-2 стр.32=Ф.F1r разд.1 стл.8 стр.32+Ф.F1r разд.1 стл.10 стр.32+Ф.F1r разд.1 стл.32 стр.32</t>
  </si>
  <si>
    <t>Ф.F1r разд.1 сумма стл.1-2 стр.33=Ф.F1r разд.1 стл.8 стр.33+Ф.F1r разд.1 стл.10 стр.33+Ф.F1r разд.1 стл.32 стр.33</t>
  </si>
  <si>
    <t>Ф.F1r разд.1 сумма стл.1-2 стр.34=Ф.F1r разд.1 стл.8 стр.34+Ф.F1r разд.1 стл.10 стр.34+Ф.F1r разд.1 стл.32 стр.34</t>
  </si>
  <si>
    <t>Ф.F1r разд.1 сумма стл.1-2 стр.35=Ф.F1r разд.1 стл.8 стр.35+Ф.F1r разд.1 стл.10 стр.35+Ф.F1r разд.1 стл.32 стр.35</t>
  </si>
  <si>
    <t>Ф.F1r разд.1 сумма стл.1-2 стр.36=Ф.F1r разд.1 стл.8 стр.36+Ф.F1r разд.1 стл.10 стр.36+Ф.F1r разд.1 стл.32 стр.36</t>
  </si>
  <si>
    <t>Ф.F1r разд.1 сумма стл.1-2 стр.37=Ф.F1r разд.1 стл.8 стр.37+Ф.F1r разд.1 стл.10 стр.37+Ф.F1r разд.1 стл.32 стр.37</t>
  </si>
  <si>
    <t>Ф.F1r разд.1 сумма стл.1-2 стр.38=Ф.F1r разд.1 стл.8 стр.38+Ф.F1r разд.1 стл.10 стр.38+Ф.F1r разд.1 стл.32 стр.38</t>
  </si>
  <si>
    <t>Ф.F1r разд.1 сумма стл.1-2 стр.39=Ф.F1r разд.1 стл.8 стр.39+Ф.F1r разд.1 стл.10 стр.39+Ф.F1r разд.1 стл.32 стр.39</t>
  </si>
  <si>
    <t>Ф.F1r разд.1 сумма стл.1-2 стр.4=Ф.F1r разд.1 стл.8 стр.4+Ф.F1r разд.1 стл.10 стр.4+Ф.F1r разд.1 стл.32 стр.4</t>
  </si>
  <si>
    <t>Ф.F1r разд.1 сумма стл.1-2 стр.40=Ф.F1r разд.1 стл.8 стр.40+Ф.F1r разд.1 стл.10 стр.40+Ф.F1r разд.1 стл.32 стр.40</t>
  </si>
  <si>
    <t>Ф.F1r разд.1 сумма стл.1-2 стр.5=Ф.F1r разд.1 стл.8 стр.5+Ф.F1r разд.1 стл.10 стр.5+Ф.F1r разд.1 стл.32 стр.5</t>
  </si>
  <si>
    <t>Ф.F1r разд.1 сумма стл.1-2 стр.6=Ф.F1r разд.1 стл.8 стр.6+Ф.F1r разд.1 стл.10 стр.6+Ф.F1r разд.1 стл.32 стр.6</t>
  </si>
  <si>
    <t>Ф.F1r разд.1 сумма стл.1-2 стр.7=Ф.F1r разд.1 стл.8 стр.7+Ф.F1r разд.1 стл.10 стр.7+Ф.F1r разд.1 стл.32 стр.7</t>
  </si>
  <si>
    <t>Ф.F1r разд.1 сумма стл.1-2 стр.8=Ф.F1r разд.1 стл.8 стр.8+Ф.F1r разд.1 стл.10 стр.8+Ф.F1r разд.1 стл.32 стр.8</t>
  </si>
  <si>
    <t>Ф.F1r разд.1 сумма стл.1-2 стр.9=Ф.F1r разд.1 стл.8 стр.9+Ф.F1r разд.1 стл.10 стр.9+Ф.F1r разд.1 стл.32 стр.9</t>
  </si>
  <si>
    <t>378115</t>
  </si>
  <si>
    <t>Ф.F1r разд.1 сумма стл.1-32 сумма стр.1-54&gt;0</t>
  </si>
  <si>
    <t>378116</t>
  </si>
  <si>
    <t>Ф.F1r разд.12 стл.1 стр.7&lt;=Ф.F1r разд.12 стл.1 стр.6</t>
  </si>
  <si>
    <t>Ф.F1r разд.12 стл.2 стр.7&lt;=Ф.F1r разд.12 стл.2 стр.6</t>
  </si>
  <si>
    <t>378117</t>
  </si>
  <si>
    <t>Ф.F1r разд.3 стл.1 стр.23&lt;=Ф.F1r разд.1 стл.12 стр.1</t>
  </si>
  <si>
    <t>Ф.F1r разд.3 стл.1 стр.24&lt;=Ф.F1r разд.1 стл.12 стр.1</t>
  </si>
  <si>
    <t>Ф.F1r разд.3 стл.1 стр.25&lt;=Ф.F1r разд.1 стл.12 стр.1</t>
  </si>
  <si>
    <t>Ф.F1r разд.3 стл.1 стр.26&lt;=Ф.F1r разд.1 стл.12 стр.1</t>
  </si>
  <si>
    <t>Ф.F1r разд.3 стл.1 стр.27&lt;=Ф.F1r разд.1 стл.12 стр.1</t>
  </si>
  <si>
    <t>Ф.F1r разд.3 стл.1 стр.28&lt;=Ф.F1r разд.1 стл.12 стр.1</t>
  </si>
  <si>
    <t>Ф.F1r разд.3 стл.1 стр.29&lt;=Ф.F1r разд.1 стл.12 стр.1</t>
  </si>
  <si>
    <t>Ф.F1r разд.3 стл.1 стр.30&lt;=Ф.F1r разд.1 стл.12 стр.1</t>
  </si>
  <si>
    <t>Ф.F1r разд.3 стл.1 стр.31&lt;=Ф.F1r разд.1 стл.12 стр.1</t>
  </si>
  <si>
    <t>Ф.F1r разд.3 стл.1 стр.32&lt;=Ф.F1r разд.1 стл.12 стр.1</t>
  </si>
  <si>
    <t>Ф.F1r разд.3 стл.1 стр.33&lt;=Ф.F1r разд.1 стл.12 стр.1</t>
  </si>
  <si>
    <t>378118</t>
  </si>
  <si>
    <t>Ф.F1r разд.6 стл.6 стр.1&lt;=Ф.F1r разд.6 стл.5 стр.1</t>
  </si>
  <si>
    <t>Ф.F1r разд.6 стл.6 стр.2&lt;=Ф.F1r разд.6 стл.5 стр.2</t>
  </si>
  <si>
    <t>Ф.F1r разд.6 стл.6 стр.3&lt;=Ф.F1r разд.6 стл.5 стр.3</t>
  </si>
  <si>
    <t>Ф.F1r разд.6 стл.6 стр.4&lt;=Ф.F1r разд.6 стл.5 стр.4</t>
  </si>
  <si>
    <t>Ф.F1r разд.6 стл.6 стр.5&lt;=Ф.F1r разд.6 стл.5 стр.5</t>
  </si>
  <si>
    <t>Ф.F1r разд.6 стл.6 стр.6&lt;=Ф.F1r разд.6 стл.5 стр.6</t>
  </si>
  <si>
    <t>Ф.F1r разд.6 стл.6 стр.7&lt;=Ф.F1r разд.6 стл.5 стр.7</t>
  </si>
  <si>
    <t>Ф.F1r разд.6 стл.6 стр.8&lt;=Ф.F1r разд.6 стл.5 стр.8</t>
  </si>
  <si>
    <t>Ф.F1r разд.6 стл.6 стр.9&lt;=Ф.F1r разд.6 стл.5 стр.9</t>
  </si>
  <si>
    <t>378119</t>
  </si>
  <si>
    <t>Ф.F1r разд.14 стл.8 стр.3=0</t>
  </si>
  <si>
    <t>Ф.F1r разд.14 стл.8 стр.4=0</t>
  </si>
  <si>
    <t>378120</t>
  </si>
  <si>
    <t>378121</t>
  </si>
  <si>
    <t>Ф.F1r разд.1 стл.19 стр.42+Ф.F1r разд.1 стл.22 стр.42=Ф.F1r разд.1 сумма стл.3-4 стр.42</t>
  </si>
  <si>
    <t>378122</t>
  </si>
  <si>
    <t>Ф.F1r разд.1 стл.3 стр.52=0</t>
  </si>
  <si>
    <t>378123</t>
  </si>
  <si>
    <t>378124</t>
  </si>
  <si>
    <t>Ф.F1r разд.1 стл.16 стр.52=0</t>
  </si>
  <si>
    <t>378125</t>
  </si>
  <si>
    <t>Ф.F1r разд.1 стл.12 стр.52=0</t>
  </si>
  <si>
    <t>Ф.F1r разд.1 стл.13 стр.52=0</t>
  </si>
  <si>
    <t>Ф.F1r разд.1 стл.14 стр.52=0</t>
  </si>
  <si>
    <t>378126</t>
  </si>
  <si>
    <t>Ф.F1r разд.1 стл.6 стр.1&lt;=Ф.F1r разд.1 стл.17 стр.1</t>
  </si>
  <si>
    <t>378127</t>
  </si>
  <si>
    <t>Ф.F1r разд.1 стл.5 стр.1&lt;=Ф.F1r разд.1 стл.16 стр.1</t>
  </si>
  <si>
    <t>378128</t>
  </si>
  <si>
    <t>Ф.F1r разд.1 стл.4 стр.1&lt;=Ф.F1r разд.1 стл.14 стр.1+Ф.F1r разд.1 стл.15 стр.1</t>
  </si>
  <si>
    <t>378129</t>
  </si>
  <si>
    <t>Ф.F1r разд.1 стл.3 стр.1&lt;=Ф.F1r разд.1 стл.12 стр.1+Ф.F1r разд.1 стл.13 стр.1</t>
  </si>
  <si>
    <t>378130</t>
  </si>
  <si>
    <t>Ф.F1r разд.1 сумма стл.12-17 стр.10&gt;=Ф.F1r разд.1 сумма стл.3-6 стр.10</t>
  </si>
  <si>
    <t>Ф.F1r разд.1 сумма стл.12-17 стр.11&gt;=Ф.F1r разд.1 сумма стл.3-6 стр.11</t>
  </si>
  <si>
    <t>Ф.F1r разд.1 сумма стл.12-17 стр.12&gt;=Ф.F1r разд.1 сумма стл.3-6 стр.12</t>
  </si>
  <si>
    <t>Ф.F1r разд.1 сумма стл.12-17 стр.13&gt;=Ф.F1r разд.1 сумма стл.3-6 стр.13</t>
  </si>
  <si>
    <t>Ф.F1r разд.1 сумма стл.12-17 стр.14&gt;=Ф.F1r разд.1 сумма стл.3-6 стр.14</t>
  </si>
  <si>
    <t>Ф.F1r разд.1 сумма стл.12-17 стр.15&gt;=Ф.F1r разд.1 сумма стл.3-6 стр.15</t>
  </si>
  <si>
    <t>Ф.F1r разд.1 сумма стл.12-17 стр.16&gt;=Ф.F1r разд.1 сумма стл.3-6 стр.16</t>
  </si>
  <si>
    <t>Ф.F1r разд.1 сумма стл.12-17 стр.17&gt;=Ф.F1r разд.1 сумма стл.3-6 стр.17</t>
  </si>
  <si>
    <t>Ф.F1r разд.1 сумма стл.12-17 стр.18&gt;=Ф.F1r разд.1 сумма стл.3-6 стр.18</t>
  </si>
  <si>
    <t>Ф.F1r разд.1 сумма стл.12-17 стр.19&gt;=Ф.F1r разд.1 сумма стл.3-6 стр.19</t>
  </si>
  <si>
    <t>Ф.F1r разд.1 сумма стл.12-17 стр.2&gt;=Ф.F1r разд.1 сумма стл.3-6 стр.2</t>
  </si>
  <si>
    <t>Ф.F1r разд.1 сумма стл.12-17 стр.20&gt;=Ф.F1r разд.1 сумма стл.3-6 стр.20</t>
  </si>
  <si>
    <t>Ф.F1r разд.1 сумма стл.12-17 стр.21&gt;=Ф.F1r разд.1 сумма стл.3-6 стр.21</t>
  </si>
  <si>
    <t>Ф.F1r разд.1 сумма стл.12-17 стр.22&gt;=Ф.F1r разд.1 сумма стл.3-6 стр.22</t>
  </si>
  <si>
    <t>Ф.F1r разд.1 сумма стл.12-17 стр.23&gt;=Ф.F1r разд.1 сумма стл.3-6 стр.23</t>
  </si>
  <si>
    <t>Ф.F1r разд.1 сумма стл.12-17 стр.24&gt;=Ф.F1r разд.1 сумма стл.3-6 стр.24</t>
  </si>
  <si>
    <t>Ф.F1r разд.1 сумма стл.12-17 стр.25&gt;=Ф.F1r разд.1 сумма стл.3-6 стр.25</t>
  </si>
  <si>
    <t>Ф.F1r разд.1 сумма стл.12-17 стр.26&gt;=Ф.F1r разд.1 сумма стл.3-6 стр.26</t>
  </si>
  <si>
    <t>Ф.F1r разд.1 сумма стл.12-17 стр.27&gt;=Ф.F1r разд.1 сумма стл.3-6 стр.27</t>
  </si>
  <si>
    <t>Ф.F1r разд.1 сумма стл.12-17 стр.28&gt;=Ф.F1r разд.1 сумма стл.3-6 стр.28</t>
  </si>
  <si>
    <t>Ф.F1r разд.1 сумма стл.12-17 стр.29&gt;=Ф.F1r разд.1 сумма стл.3-6 стр.29</t>
  </si>
  <si>
    <t>Ф.F1r разд.1 сумма стл.12-17 стр.3&gt;=Ф.F1r разд.1 сумма стл.3-6 стр.3</t>
  </si>
  <si>
    <t>Ф.F1r разд.1 сумма стл.12-17 стр.30&gt;=Ф.F1r разд.1 сумма стл.3-6 стр.30</t>
  </si>
  <si>
    <t>Ф.F1r разд.1 сумма стл.12-17 стр.31&gt;=Ф.F1r разд.1 сумма стл.3-6 стр.31</t>
  </si>
  <si>
    <t>Ф.F1r разд.1 сумма стл.12-17 стр.32&gt;=Ф.F1r разд.1 сумма стл.3-6 стр.32</t>
  </si>
  <si>
    <t>Ф.F1r разд.1 сумма стл.12-17 стр.33&gt;=Ф.F1r разд.1 сумма стл.3-6 стр.33</t>
  </si>
  <si>
    <t>Ф.F1r разд.1 сумма стл.12-17 стр.34&gt;=Ф.F1r разд.1 сумма стл.3-6 стр.34</t>
  </si>
  <si>
    <t>Ф.F1r разд.1 сумма стл.12-17 стр.35&gt;=Ф.F1r разд.1 сумма стл.3-6 стр.35</t>
  </si>
  <si>
    <t>Ф.F1r разд.1 сумма стл.12-17 стр.36&gt;=Ф.F1r разд.1 сумма стл.3-6 стр.36</t>
  </si>
  <si>
    <t>Ф.F1r разд.1 сумма стл.12-17 стр.37&gt;=Ф.F1r разд.1 сумма стл.3-6 стр.37</t>
  </si>
  <si>
    <t>Ф.F1r разд.1 сумма стл.12-17 стр.38&gt;=Ф.F1r разд.1 сумма стл.3-6 стр.38</t>
  </si>
  <si>
    <t>Ф.F1r разд.1 сумма стл.12-17 стр.39&gt;=Ф.F1r разд.1 сумма стл.3-6 стр.39</t>
  </si>
  <si>
    <t>Ф.F1r разд.1 сумма стл.12-17 стр.4&gt;=Ф.F1r разд.1 сумма стл.3-6 стр.4</t>
  </si>
  <si>
    <t>Ф.F1r разд.1 сумма стл.12-17 стр.40&gt;=Ф.F1r разд.1 сумма стл.3-6 стр.40</t>
  </si>
  <si>
    <t>Ф.F1r разд.1 сумма стл.12-17 стр.41&gt;=Ф.F1r разд.1 сумма стл.3-6 стр.41</t>
  </si>
  <si>
    <t>Ф.F1r разд.1 сумма стл.12-17 стр.42&gt;=Ф.F1r разд.1 сумма стл.3-6 стр.42</t>
  </si>
  <si>
    <t>Ф.F1r разд.1 сумма стл.12-17 стр.43&gt;=Ф.F1r разд.1 сумма стл.3-6 стр.43</t>
  </si>
  <si>
    <t>Ф.F1r разд.1 сумма стл.12-17 стр.44&gt;=Ф.F1r разд.1 сумма стл.3-6 стр.44</t>
  </si>
  <si>
    <t>Ф.F1r разд.1 сумма стл.12-17 стр.45&gt;=Ф.F1r разд.1 сумма стл.3-6 стр.45</t>
  </si>
  <si>
    <t>Ф.F1r разд.1 сумма стл.12-17 стр.46&gt;=Ф.F1r разд.1 сумма стл.3-6 стр.46</t>
  </si>
  <si>
    <t>Ф.F1r разд.1 сумма стл.12-17 стр.47&gt;=Ф.F1r разд.1 сумма стл.3-6 стр.47</t>
  </si>
  <si>
    <t>Ф.F1r разд.1 сумма стл.12-17 стр.48&gt;=Ф.F1r разд.1 сумма стл.3-6 стр.48</t>
  </si>
  <si>
    <t>Ф.F1r разд.1 сумма стл.12-17 стр.49&gt;=Ф.F1r разд.1 сумма стл.3-6 стр.49</t>
  </si>
  <si>
    <t>Ф.F1r разд.1 сумма стл.12-17 стр.5&gt;=Ф.F1r разд.1 сумма стл.3-6 стр.5</t>
  </si>
  <si>
    <t>Ф.F1r разд.1 сумма стл.12-17 стр.50&gt;=Ф.F1r разд.1 сумма стл.3-6 стр.50</t>
  </si>
  <si>
    <t>Ф.F1r разд.1 сумма стл.12-17 стр.51&gt;=Ф.F1r разд.1 сумма стл.3-6 стр.51</t>
  </si>
  <si>
    <t>Ф.F1r разд.1 сумма стл.12-17 стр.52&gt;=Ф.F1r разд.1 сумма стл.3-6 стр.52</t>
  </si>
  <si>
    <t>Ф.F1r разд.1 сумма стл.12-17 стр.53&gt;=Ф.F1r разд.1 сумма стл.3-6 стр.53</t>
  </si>
  <si>
    <t>Ф.F1r разд.1 сумма стл.12-17 стр.54&gt;=Ф.F1r разд.1 сумма стл.3-6 стр.54</t>
  </si>
  <si>
    <t>Ф.F1r разд.1 сумма стл.12-17 стр.6&gt;=Ф.F1r разд.1 сумма стл.3-6 стр.6</t>
  </si>
  <si>
    <t>Ф.F1r разд.1 сумма стл.12-17 стр.7&gt;=Ф.F1r разд.1 сумма стл.3-6 стр.7</t>
  </si>
  <si>
    <t>Ф.F1r разд.1 сумма стл.12-17 стр.8&gt;=Ф.F1r разд.1 сумма стл.3-6 стр.8</t>
  </si>
  <si>
    <t>Ф.F1r разд.1 сумма стл.12-17 стр.9&gt;=Ф.F1r разд.1 сумма стл.3-6 стр.9</t>
  </si>
  <si>
    <t>378131</t>
  </si>
  <si>
    <t>Ф.F1r разд.1 стл.20 стр.1&lt;=Ф.F1r разд.1 стл.12 стр.1</t>
  </si>
  <si>
    <t>Ф.F1r разд.1 стл.20 стр.10&lt;=Ф.F1r разд.1 стл.12 стр.10</t>
  </si>
  <si>
    <t>Ф.F1r разд.1 стл.20 стр.11&lt;=Ф.F1r разд.1 стл.12 стр.11</t>
  </si>
  <si>
    <t>Ф.F1r разд.1 стл.20 стр.12&lt;=Ф.F1r разд.1 стл.12 стр.12</t>
  </si>
  <si>
    <t>Ф.F1r разд.1 стл.20 стр.13&lt;=Ф.F1r разд.1 стл.12 стр.13</t>
  </si>
  <si>
    <t>Ф.F1r разд.1 стл.20 стр.14&lt;=Ф.F1r разд.1 стл.12 стр.14</t>
  </si>
  <si>
    <t>Ф.F1r разд.1 стл.20 стр.15&lt;=Ф.F1r разд.1 стл.12 стр.15</t>
  </si>
  <si>
    <t>Ф.F1r разд.1 стл.20 стр.16&lt;=Ф.F1r разд.1 стл.12 стр.16</t>
  </si>
  <si>
    <t>Ф.F1r разд.1 стл.20 стр.17&lt;=Ф.F1r разд.1 стл.12 стр.17</t>
  </si>
  <si>
    <t>Ф.F1r разд.1 стл.20 стр.18&lt;=Ф.F1r разд.1 стл.12 стр.18</t>
  </si>
  <si>
    <t>Ф.F1r разд.1 стл.20 стр.19&lt;=Ф.F1r разд.1 стл.12 стр.19</t>
  </si>
  <si>
    <t>Ф.F1r разд.1 стл.20 стр.2&lt;=Ф.F1r разд.1 стл.12 стр.2</t>
  </si>
  <si>
    <t>Ф.F1r разд.1 стл.20 стр.20&lt;=Ф.F1r разд.1 стл.12 стр.20</t>
  </si>
  <si>
    <t>Ф.F1r разд.1 стл.20 стр.21&lt;=Ф.F1r разд.1 стл.12 стр.21</t>
  </si>
  <si>
    <t>Ф.F1r разд.1 стл.20 стр.22&lt;=Ф.F1r разд.1 стл.12 стр.22</t>
  </si>
  <si>
    <t>Ф.F1r разд.1 стл.20 стр.23&lt;=Ф.F1r разд.1 стл.12 стр.23</t>
  </si>
  <si>
    <t>Ф.F1r разд.1 стл.20 стр.24&lt;=Ф.F1r разд.1 стл.12 стр.24</t>
  </si>
  <si>
    <t>Ф.F1r разд.1 стл.20 стр.25&lt;=Ф.F1r разд.1 стл.12 стр.25</t>
  </si>
  <si>
    <t>Ф.F1r разд.1 стл.20 стр.26&lt;=Ф.F1r разд.1 стл.12 стр.26</t>
  </si>
  <si>
    <t>Ф.F1r разд.1 стл.20 стр.27&lt;=Ф.F1r разд.1 стл.12 стр.27</t>
  </si>
  <si>
    <t>Ф.F1r разд.1 стл.20 стр.28&lt;=Ф.F1r разд.1 стл.12 стр.28</t>
  </si>
  <si>
    <t>Ф.F1r разд.1 стл.20 стр.29&lt;=Ф.F1r разд.1 стл.12 стр.29</t>
  </si>
  <si>
    <t>Ф.F1r разд.1 стл.20 стр.3&lt;=Ф.F1r разд.1 стл.12 стр.3</t>
  </si>
  <si>
    <t>Ф.F1r разд.1 стл.20 стр.30&lt;=Ф.F1r разд.1 стл.12 стр.30</t>
  </si>
  <si>
    <t>Ф.F1r разд.1 стл.20 стр.31&lt;=Ф.F1r разд.1 стл.12 стр.31</t>
  </si>
  <si>
    <t>Ф.F1r разд.1 стл.20 стр.32&lt;=Ф.F1r разд.1 стл.12 стр.32</t>
  </si>
  <si>
    <t>Ф.F1r разд.1 стл.20 стр.33&lt;=Ф.F1r разд.1 стл.12 стр.33</t>
  </si>
  <si>
    <t>Ф.F1r разд.1 стл.20 стр.34&lt;=Ф.F1r разд.1 стл.12 стр.34</t>
  </si>
  <si>
    <t>Ф.F1r разд.1 стл.20 стр.35&lt;=Ф.F1r разд.1 стл.12 стр.35</t>
  </si>
  <si>
    <t>Ф.F1r разд.1 стл.20 стр.36&lt;=Ф.F1r разд.1 стл.12 стр.36</t>
  </si>
  <si>
    <t>Ф.F1r разд.1 стл.20 стр.37&lt;=Ф.F1r разд.1 стл.12 стр.37</t>
  </si>
  <si>
    <t>Ф.F1r разд.1 стл.20 стр.38&lt;=Ф.F1r разд.1 стл.12 стр.38</t>
  </si>
  <si>
    <t>Ф.F1r разд.1 стл.20 стр.39&lt;=Ф.F1r разд.1 стл.12 стр.39</t>
  </si>
  <si>
    <t>Ф.F1r разд.1 стл.20 стр.4&lt;=Ф.F1r разд.1 стл.12 стр.4</t>
  </si>
  <si>
    <t>Ф.F1r разд.1 стл.20 стр.40&lt;=Ф.F1r разд.1 стл.12 стр.40</t>
  </si>
  <si>
    <t>Ф.F1r разд.1 стл.20 стр.41&lt;=Ф.F1r разд.1 стл.12 стр.41</t>
  </si>
  <si>
    <t>Ф.F1r разд.1 стл.20 стр.42&lt;=Ф.F1r разд.1 стл.12 стр.42</t>
  </si>
  <si>
    <t>Ф.F1r разд.1 стл.20 стр.43&lt;=Ф.F1r разд.1 стл.12 стр.43</t>
  </si>
  <si>
    <t>Ф.F1r разд.1 стл.20 стр.44&lt;=Ф.F1r разд.1 стл.12 стр.44</t>
  </si>
  <si>
    <t>Ф.F1r разд.1 стл.20 стр.45&lt;=Ф.F1r разд.1 стл.12 стр.45</t>
  </si>
  <si>
    <t>Ф.F1r разд.1 стл.20 стр.46&lt;=Ф.F1r разд.1 стл.12 стр.46</t>
  </si>
  <si>
    <t>Ф.F1r разд.1 стл.20 стр.47&lt;=Ф.F1r разд.1 стл.12 стр.47</t>
  </si>
  <si>
    <t>Ф.F1r разд.1 стл.20 стр.48&lt;=Ф.F1r разд.1 стл.12 стр.48</t>
  </si>
  <si>
    <t>Ф.F1r разд.1 стл.20 стр.49&lt;=Ф.F1r разд.1 стл.12 стр.49</t>
  </si>
  <si>
    <t>Ф.F1r разд.1 стл.20 стр.5&lt;=Ф.F1r разд.1 стл.12 стр.5</t>
  </si>
  <si>
    <t>Ф.F1r разд.1 стл.20 стр.50&lt;=Ф.F1r разд.1 стл.12 стр.50</t>
  </si>
  <si>
    <t>Ф.F1r разд.1 стл.20 стр.51&lt;=Ф.F1r разд.1 стл.12 стр.51</t>
  </si>
  <si>
    <t>Ф.F1r разд.1 стл.20 стр.52&lt;=Ф.F1r разд.1 стл.12 стр.52</t>
  </si>
  <si>
    <t>Ф.F1r разд.1 стл.20 стр.53&lt;=Ф.F1r разд.1 стл.12 стр.53</t>
  </si>
  <si>
    <t>Ф.F1r разд.1 стл.20 стр.54&lt;=Ф.F1r разд.1 стл.12 стр.54</t>
  </si>
  <si>
    <t>Ф.F1r разд.1 стл.20 стр.6&lt;=Ф.F1r разд.1 стл.12 стр.6</t>
  </si>
  <si>
    <t>Ф.F1r разд.1 стл.20 стр.7&lt;=Ф.F1r разд.1 стл.12 стр.7</t>
  </si>
  <si>
    <t>Ф.F1r разд.1 стл.20 стр.8&lt;=Ф.F1r разд.1 стл.12 стр.8</t>
  </si>
  <si>
    <t>Ф.F1r разд.1 стл.20 стр.9&lt;=Ф.F1r разд.1 стл.12 стр.9</t>
  </si>
  <si>
    <t>378132</t>
  </si>
  <si>
    <t>Ф.F1r разд.1 стл.21 стр.1&lt;=Ф.F1r разд.1 сумма стл.14-15 стр.1</t>
  </si>
  <si>
    <t>Ф.F1r разд.1 стл.21 стр.10&lt;=Ф.F1r разд.1 сумма стл.14-15 стр.10</t>
  </si>
  <si>
    <t>Ф.F1r разд.1 стл.21 стр.11&lt;=Ф.F1r разд.1 сумма стл.14-15 стр.11</t>
  </si>
  <si>
    <t>Ф.F1r разд.1 стл.21 стр.12&lt;=Ф.F1r разд.1 сумма стл.14-15 стр.12</t>
  </si>
  <si>
    <t>Ф.F1r разд.1 стл.21 стр.13&lt;=Ф.F1r разд.1 сумма стл.14-15 стр.13</t>
  </si>
  <si>
    <t>Ф.F1r разд.1 стл.21 стр.14&lt;=Ф.F1r разд.1 сумма стл.14-15 стр.14</t>
  </si>
  <si>
    <t>Ф.F1r разд.1 стл.21 стр.15&lt;=Ф.F1r разд.1 сумма стл.14-15 стр.15</t>
  </si>
  <si>
    <t>Ф.F1r разд.1 стл.21 стр.16&lt;=Ф.F1r разд.1 сумма стл.14-15 стр.16</t>
  </si>
  <si>
    <t>Ф.F1r разд.1 стл.21 стр.17&lt;=Ф.F1r разд.1 сумма стл.14-15 стр.17</t>
  </si>
  <si>
    <t>Ф.F1r разд.1 стл.21 стр.18&lt;=Ф.F1r разд.1 сумма стл.14-15 стр.18</t>
  </si>
  <si>
    <t>Ф.F1r разд.1 стл.21 стр.19&lt;=Ф.F1r разд.1 сумма стл.14-15 стр.19</t>
  </si>
  <si>
    <t>Ф.F1r разд.1 стл.21 стр.2&lt;=Ф.F1r разд.1 сумма стл.14-15 стр.2</t>
  </si>
  <si>
    <t>Ф.F1r разд.1 стл.21 стр.20&lt;=Ф.F1r разд.1 сумма стл.14-15 стр.20</t>
  </si>
  <si>
    <t>Ф.F1r разд.1 стл.21 стр.21&lt;=Ф.F1r разд.1 сумма стл.14-15 стр.21</t>
  </si>
  <si>
    <t>Ф.F1r разд.1 стл.21 стр.22&lt;=Ф.F1r разд.1 сумма стл.14-15 стр.22</t>
  </si>
  <si>
    <t>Ф.F1r разд.1 стл.21 стр.23&lt;=Ф.F1r разд.1 сумма стл.14-15 стр.23</t>
  </si>
  <si>
    <t>Ф.F1r разд.1 стл.21 стр.24&lt;=Ф.F1r разд.1 сумма стл.14-15 стр.24</t>
  </si>
  <si>
    <t>Ф.F1r разд.1 стл.21 стр.25&lt;=Ф.F1r разд.1 сумма стл.14-15 стр.25</t>
  </si>
  <si>
    <t>Ф.F1r разд.1 стл.21 стр.26&lt;=Ф.F1r разд.1 сумма стл.14-15 стр.26</t>
  </si>
  <si>
    <t>Ф.F1r разд.1 стл.21 стр.27&lt;=Ф.F1r разд.1 сумма стл.14-15 стр.27</t>
  </si>
  <si>
    <t>Ф.F1r разд.1 стл.21 стр.28&lt;=Ф.F1r разд.1 сумма стл.14-15 стр.28</t>
  </si>
  <si>
    <t>Ф.F1r разд.1 стл.21 стр.29&lt;=Ф.F1r разд.1 сумма стл.14-15 стр.29</t>
  </si>
  <si>
    <t>Ф.F1r разд.1 стл.21 стр.3&lt;=Ф.F1r разд.1 сумма стл.14-15 стр.3</t>
  </si>
  <si>
    <t>Ф.F1r разд.1 стл.21 стр.30&lt;=Ф.F1r разд.1 сумма стл.14-15 стр.30</t>
  </si>
  <si>
    <t>Ф.F1r разд.1 стл.21 стр.31&lt;=Ф.F1r разд.1 сумма стл.14-15 стр.31</t>
  </si>
  <si>
    <t>Ф.F1r разд.1 стл.21 стр.32&lt;=Ф.F1r разд.1 сумма стл.14-15 стр.32</t>
  </si>
  <si>
    <t>Ф.F1r разд.1 стл.21 стр.33&lt;=Ф.F1r разд.1 сумма стл.14-15 стр.33</t>
  </si>
  <si>
    <t>Ф.F1r разд.1 стл.21 стр.34&lt;=Ф.F1r разд.1 сумма стл.14-15 стр.34</t>
  </si>
  <si>
    <t>Ф.F1r разд.1 стл.21 стр.35&lt;=Ф.F1r разд.1 сумма стл.14-15 стр.35</t>
  </si>
  <si>
    <t>Ф.F1r разд.1 стл.21 стр.36&lt;=Ф.F1r разд.1 сумма стл.14-15 стр.36</t>
  </si>
  <si>
    <t>Ф.F1r разд.1 стл.21 стр.37&lt;=Ф.F1r разд.1 сумма стл.14-15 стр.37</t>
  </si>
  <si>
    <t>Ф.F1r разд.1 стл.21 стр.38&lt;=Ф.F1r разд.1 сумма стл.14-15 стр.38</t>
  </si>
  <si>
    <t>Ф.F1r разд.1 стл.21 стр.39&lt;=Ф.F1r разд.1 сумма стл.14-15 стр.39</t>
  </si>
  <si>
    <t>Ф.F1r разд.1 стл.21 стр.4&lt;=Ф.F1r разд.1 сумма стл.14-15 стр.4</t>
  </si>
  <si>
    <t>Ф.F1r разд.1 стл.21 стр.40&lt;=Ф.F1r разд.1 сумма стл.14-15 стр.40</t>
  </si>
  <si>
    <t>Ф.F1r разд.1 стл.21 стр.41&lt;=Ф.F1r разд.1 сумма стл.14-15 стр.41</t>
  </si>
  <si>
    <t>Ф.F1r разд.1 стл.21 стр.42&lt;=Ф.F1r разд.1 сумма стл.14-15 стр.42</t>
  </si>
  <si>
    <t>Ф.F1r разд.1 стл.21 стр.43&lt;=Ф.F1r разд.1 сумма стл.14-15 стр.43</t>
  </si>
  <si>
    <t>Ф.F1r разд.1 стл.21 стр.44&lt;=Ф.F1r разд.1 сумма стл.14-15 стр.44</t>
  </si>
  <si>
    <t>Ф.F1r разд.1 стл.21 стр.45&lt;=Ф.F1r разд.1 сумма стл.14-15 стр.45</t>
  </si>
  <si>
    <t>Ф.F1r разд.1 стл.21 стр.46&lt;=Ф.F1r разд.1 сумма стл.14-15 стр.46</t>
  </si>
  <si>
    <t>Ф.F1r разд.1 стл.21 стр.47&lt;=Ф.F1r разд.1 сумма стл.14-15 стр.47</t>
  </si>
  <si>
    <t>Ф.F1r разд.1 стл.21 стр.48&lt;=Ф.F1r разд.1 сумма стл.14-15 стр.48</t>
  </si>
  <si>
    <t>Ф.F1r разд.1 стл.21 стр.49&lt;=Ф.F1r разд.1 сумма стл.14-15 стр.49</t>
  </si>
  <si>
    <t>Ф.F1r разд.1 стл.21 стр.5&lt;=Ф.F1r разд.1 сумма стл.14-15 стр.5</t>
  </si>
  <si>
    <t>Ф.F1r разд.1 стл.21 стр.50&lt;=Ф.F1r разд.1 сумма стл.14-15 стр.50</t>
  </si>
  <si>
    <t>Ф.F1r разд.1 стл.21 стр.51&lt;=Ф.F1r разд.1 сумма стл.14-15 стр.51</t>
  </si>
  <si>
    <t>Ф.F1r разд.1 стл.21 стр.52&lt;=Ф.F1r разд.1 сумма стл.14-15 стр.52</t>
  </si>
  <si>
    <t>Ф.F1r разд.1 стл.21 стр.53&lt;=Ф.F1r разд.1 сумма стл.14-15 стр.53</t>
  </si>
  <si>
    <t>Ф.F1r разд.1 стл.21 стр.54&lt;=Ф.F1r разд.1 сумма стл.14-15 стр.54</t>
  </si>
  <si>
    <t>Ф.F1r разд.1 стл.21 стр.6&lt;=Ф.F1r разд.1 сумма стл.14-15 стр.6</t>
  </si>
  <si>
    <t>Ф.F1r разд.1 стл.21 стр.7&lt;=Ф.F1r разд.1 сумма стл.14-15 стр.7</t>
  </si>
  <si>
    <t>Ф.F1r разд.1 стл.21 стр.8&lt;=Ф.F1r разд.1 сумма стл.14-15 стр.8</t>
  </si>
  <si>
    <t>Ф.F1r разд.1 стл.21 стр.9&lt;=Ф.F1r разд.1 сумма стл.14-15 стр.9</t>
  </si>
  <si>
    <t>378133</t>
  </si>
  <si>
    <t>Ф.F1r разд.1 стл.23 стр.1&lt;=Ф.F1r разд.1 стл.12 стр.1</t>
  </si>
  <si>
    <t>Ф.F1r разд.1 стл.23 стр.10&lt;=Ф.F1r разд.1 стл.12 стр.10</t>
  </si>
  <si>
    <t>Ф.F1r разд.1 стл.23 стр.11&lt;=Ф.F1r разд.1 стл.12 стр.11</t>
  </si>
  <si>
    <t>Ф.F1r разд.1 стл.23 стр.12&lt;=Ф.F1r разд.1 стл.12 стр.12</t>
  </si>
  <si>
    <t>Ф.F1r разд.1 стл.23 стр.13&lt;=Ф.F1r разд.1 стл.12 стр.13</t>
  </si>
  <si>
    <t>Ф.F1r разд.1 стл.23 стр.14&lt;=Ф.F1r разд.1 стл.12 стр.14</t>
  </si>
  <si>
    <t>Ф.F1r разд.1 стл.23 стр.15&lt;=Ф.F1r разд.1 стл.12 стр.15</t>
  </si>
  <si>
    <t>Ф.F1r разд.1 стл.23 стр.16&lt;=Ф.F1r разд.1 стл.12 стр.16</t>
  </si>
  <si>
    <t>Ф.F1r разд.1 стл.23 стр.17&lt;=Ф.F1r разд.1 стл.12 стр.17</t>
  </si>
  <si>
    <t>Ф.F1r разд.1 стл.23 стр.18&lt;=Ф.F1r разд.1 стл.12 стр.18</t>
  </si>
  <si>
    <t>Ф.F1r разд.1 стл.23 стр.19&lt;=Ф.F1r разд.1 стл.12 стр.19</t>
  </si>
  <si>
    <t>Ф.F1r разд.1 стл.23 стр.2&lt;=Ф.F1r разд.1 стл.12 стр.2</t>
  </si>
  <si>
    <t>Ф.F1r разд.1 стл.23 стр.20&lt;=Ф.F1r разд.1 стл.12 стр.20</t>
  </si>
  <si>
    <t>Ф.F1r разд.1 стл.23 стр.21&lt;=Ф.F1r разд.1 стл.12 стр.21</t>
  </si>
  <si>
    <t>Ф.F1r разд.1 стл.23 стр.22&lt;=Ф.F1r разд.1 стл.12 стр.22</t>
  </si>
  <si>
    <t>Ф.F1r разд.1 стл.23 стр.23&lt;=Ф.F1r разд.1 стл.12 стр.23</t>
  </si>
  <si>
    <t>Ф.F1r разд.1 стл.23 стр.24&lt;=Ф.F1r разд.1 стл.12 стр.24</t>
  </si>
  <si>
    <t>Ф.F1r разд.1 стл.23 стр.25&lt;=Ф.F1r разд.1 стл.12 стр.25</t>
  </si>
  <si>
    <t>Ф.F1r разд.1 стл.23 стр.26&lt;=Ф.F1r разд.1 стл.12 стр.26</t>
  </si>
  <si>
    <t>Ф.F1r разд.1 стл.23 стр.27&lt;=Ф.F1r разд.1 стл.12 стр.27</t>
  </si>
  <si>
    <t>Ф.F1r разд.1 стл.23 стр.28&lt;=Ф.F1r разд.1 стл.12 стр.28</t>
  </si>
  <si>
    <t>Ф.F1r разд.1 стл.23 стр.29&lt;=Ф.F1r разд.1 стл.12 стр.29</t>
  </si>
  <si>
    <t>Ф.F1r разд.1 стл.23 стр.3&lt;=Ф.F1r разд.1 стл.12 стр.3</t>
  </si>
  <si>
    <t>Ф.F1r разд.1 стл.23 стр.30&lt;=Ф.F1r разд.1 стл.12 стр.30</t>
  </si>
  <si>
    <t>Ф.F1r разд.1 стл.23 стр.31&lt;=Ф.F1r разд.1 стл.12 стр.31</t>
  </si>
  <si>
    <t>Ф.F1r разд.1 стл.23 стр.32&lt;=Ф.F1r разд.1 стл.12 стр.32</t>
  </si>
  <si>
    <t>Ф.F1r разд.1 стл.23 стр.33&lt;=Ф.F1r разд.1 стл.12 стр.33</t>
  </si>
  <si>
    <t>Ф.F1r разд.1 стл.23 стр.34&lt;=Ф.F1r разд.1 стл.12 стр.34</t>
  </si>
  <si>
    <t>Ф.F1r разд.1 стл.23 стр.35&lt;=Ф.F1r разд.1 стл.12 стр.35</t>
  </si>
  <si>
    <t>Ф.F1r разд.1 стл.23 стр.36&lt;=Ф.F1r разд.1 стл.12 стр.36</t>
  </si>
  <si>
    <t>Ф.F1r разд.1 стл.23 стр.37&lt;=Ф.F1r разд.1 стл.12 стр.37</t>
  </si>
  <si>
    <t>Ф.F1r разд.1 стл.23 стр.38&lt;=Ф.F1r разд.1 стл.12 стр.38</t>
  </si>
  <si>
    <t>Ф.F1r разд.1 стл.23 стр.39&lt;=Ф.F1r разд.1 стл.12 стр.39</t>
  </si>
  <si>
    <t>Ф.F1r разд.1 стл.23 стр.4&lt;=Ф.F1r разд.1 стл.12 стр.4</t>
  </si>
  <si>
    <t>Ф.F1r разд.1 стл.23 стр.40&lt;=Ф.F1r разд.1 стл.12 стр.40</t>
  </si>
  <si>
    <t>Ф.F1r разд.1 стл.23 стр.41&lt;=Ф.F1r разд.1 стл.12 стр.41</t>
  </si>
  <si>
    <t>Ф.F1r разд.1 стл.23 стр.42&lt;=Ф.F1r разд.1 стл.12 стр.42</t>
  </si>
  <si>
    <t>Ф.F1r разд.1 стл.23 стр.43&lt;=Ф.F1r разд.1 стл.12 стр.43</t>
  </si>
  <si>
    <t>Ф.F1r разд.1 стл.23 стр.44&lt;=Ф.F1r разд.1 стл.12 стр.44</t>
  </si>
  <si>
    <t>Ф.F1r разд.1 стл.23 стр.45&lt;=Ф.F1r разд.1 стл.12 стр.45</t>
  </si>
  <si>
    <t>Ф.F1r разд.1 стл.23 стр.46&lt;=Ф.F1r разд.1 стл.12 стр.46</t>
  </si>
  <si>
    <t>Ф.F1r разд.1 стл.23 стр.47&lt;=Ф.F1r разд.1 стл.12 стр.47</t>
  </si>
  <si>
    <t>Ф.F1r разд.1 стл.23 стр.48&lt;=Ф.F1r разд.1 стл.12 стр.48</t>
  </si>
  <si>
    <t>Ф.F1r разд.1 стл.23 стр.49&lt;=Ф.F1r разд.1 стл.12 стр.49</t>
  </si>
  <si>
    <t>Ф.F1r разд.1 стл.23 стр.5&lt;=Ф.F1r разд.1 стл.12 стр.5</t>
  </si>
  <si>
    <t>Ф.F1r разд.1 стл.23 стр.50&lt;=Ф.F1r разд.1 стл.12 стр.50</t>
  </si>
  <si>
    <t>Ф.F1r разд.1 стл.23 стр.51&lt;=Ф.F1r разд.1 стл.12 стр.51</t>
  </si>
  <si>
    <t>Ф.F1r разд.1 стл.23 стр.52&lt;=Ф.F1r разд.1 стл.12 стр.52</t>
  </si>
  <si>
    <t>Ф.F1r разд.1 стл.23 стр.53&lt;=Ф.F1r разд.1 стл.12 стр.53</t>
  </si>
  <si>
    <t>Ф.F1r разд.1 стл.23 стр.54&lt;=Ф.F1r разд.1 стл.12 стр.54</t>
  </si>
  <si>
    <t>Ф.F1r разд.1 стл.23 стр.6&lt;=Ф.F1r разд.1 стл.12 стр.6</t>
  </si>
  <si>
    <t>Ф.F1r разд.1 стл.23 стр.7&lt;=Ф.F1r разд.1 стл.12 стр.7</t>
  </si>
  <si>
    <t>Ф.F1r разд.1 стл.23 стр.8&lt;=Ф.F1r разд.1 стл.12 стр.8</t>
  </si>
  <si>
    <t>Ф.F1r разд.1 стл.23 стр.9&lt;=Ф.F1r разд.1 стл.12 стр.9</t>
  </si>
  <si>
    <t>378134</t>
  </si>
  <si>
    <t>Ф.F1r разд.1 стл.24 стр.1&lt;=Ф.F1r разд.1 сумма стл.14-15 стр.1</t>
  </si>
  <si>
    <t>Ф.F1r разд.1 стл.24 стр.10&lt;=Ф.F1r разд.1 сумма стл.14-15 стр.10</t>
  </si>
  <si>
    <t>Ф.F1r разд.1 стл.24 стр.11&lt;=Ф.F1r разд.1 сумма стл.14-15 стр.11</t>
  </si>
  <si>
    <t>Ф.F1r разд.1 стл.24 стр.12&lt;=Ф.F1r разд.1 сумма стл.14-15 стр.12</t>
  </si>
  <si>
    <t>Ф.F1r разд.1 стл.24 стр.13&lt;=Ф.F1r разд.1 сумма стл.14-15 стр.13</t>
  </si>
  <si>
    <t>Ф.F1r разд.1 стл.24 стр.14&lt;=Ф.F1r разд.1 сумма стл.14-15 стр.14</t>
  </si>
  <si>
    <t>Ф.F1r разд.1 стл.24 стр.15&lt;=Ф.F1r разд.1 сумма стл.14-15 стр.15</t>
  </si>
  <si>
    <t>Ф.F1r разд.1 стл.24 стр.16&lt;=Ф.F1r разд.1 сумма стл.14-15 стр.16</t>
  </si>
  <si>
    <t>Ф.F1r разд.1 стл.24 стр.17&lt;=Ф.F1r разд.1 сумма стл.14-15 стр.17</t>
  </si>
  <si>
    <t>Ф.F1r разд.1 стл.24 стр.18&lt;=Ф.F1r разд.1 сумма стл.14-15 стр.18</t>
  </si>
  <si>
    <t>Ф.F1r разд.1 стл.24 стр.19&lt;=Ф.F1r разд.1 сумма стл.14-15 стр.19</t>
  </si>
  <si>
    <t>Ф.F1r разд.1 стл.24 стр.2&lt;=Ф.F1r разд.1 сумма стл.14-15 стр.2</t>
  </si>
  <si>
    <t>Ф.F1r разд.1 стл.24 стр.20&lt;=Ф.F1r разд.1 сумма стл.14-15 стр.20</t>
  </si>
  <si>
    <t>Ф.F1r разд.1 стл.24 стр.21&lt;=Ф.F1r разд.1 сумма стл.14-15 стр.21</t>
  </si>
  <si>
    <t>Ф.F1r разд.1 стл.24 стр.22&lt;=Ф.F1r разд.1 сумма стл.14-15 стр.22</t>
  </si>
  <si>
    <t>Ф.F1r разд.1 стл.24 стр.23&lt;=Ф.F1r разд.1 сумма стл.14-15 стр.23</t>
  </si>
  <si>
    <t>Ф.F1r разд.1 стл.24 стр.24&lt;=Ф.F1r разд.1 сумма стл.14-15 стр.24</t>
  </si>
  <si>
    <t>Ф.F1r разд.1 стл.24 стр.25&lt;=Ф.F1r разд.1 сумма стл.14-15 стр.25</t>
  </si>
  <si>
    <t>Ф.F1r разд.1 стл.24 стр.26&lt;=Ф.F1r разд.1 сумма стл.14-15 стр.26</t>
  </si>
  <si>
    <t>Ф.F1r разд.1 стл.24 стр.27&lt;=Ф.F1r разд.1 сумма стл.14-15 стр.27</t>
  </si>
  <si>
    <t>Ф.F1r разд.1 стл.24 стр.28&lt;=Ф.F1r разд.1 сумма стл.14-15 стр.28</t>
  </si>
  <si>
    <t>Ф.F1r разд.1 стл.24 стр.29&lt;=Ф.F1r разд.1 сумма стл.14-15 стр.29</t>
  </si>
  <si>
    <t>Ф.F1r разд.1 стл.24 стр.3&lt;=Ф.F1r разд.1 сумма стл.14-15 стр.3</t>
  </si>
  <si>
    <t>Ф.F1r разд.1 стл.24 стр.30&lt;=Ф.F1r разд.1 сумма стл.14-15 стр.30</t>
  </si>
  <si>
    <t>Ф.F1r разд.1 стл.24 стр.31&lt;=Ф.F1r разд.1 сумма стл.14-15 стр.31</t>
  </si>
  <si>
    <t>Ф.F1r разд.1 стл.24 стр.32&lt;=Ф.F1r разд.1 сумма стл.14-15 стр.32</t>
  </si>
  <si>
    <t>Ф.F1r разд.1 стл.24 стр.33&lt;=Ф.F1r разд.1 сумма стл.14-15 стр.33</t>
  </si>
  <si>
    <t>Ф.F1r разд.1 стл.24 стр.34&lt;=Ф.F1r разд.1 сумма стл.14-15 стр.34</t>
  </si>
  <si>
    <t>Ф.F1r разд.1 стл.24 стр.35&lt;=Ф.F1r разд.1 сумма стл.14-15 стр.35</t>
  </si>
  <si>
    <t>Ф.F1r разд.1 стл.24 стр.36&lt;=Ф.F1r разд.1 сумма стл.14-15 стр.36</t>
  </si>
  <si>
    <t>Ф.F1r разд.1 стл.24 стр.37&lt;=Ф.F1r разд.1 сумма стл.14-15 стр.37</t>
  </si>
  <si>
    <t>Ф.F1r разд.1 стл.24 стр.38&lt;=Ф.F1r разд.1 сумма стл.14-15 стр.38</t>
  </si>
  <si>
    <t>Ф.F1r разд.1 стл.24 стр.39&lt;=Ф.F1r разд.1 сумма стл.14-15 стр.39</t>
  </si>
  <si>
    <t>Ф.F1r разд.1 стл.24 стр.4&lt;=Ф.F1r разд.1 сумма стл.14-15 стр.4</t>
  </si>
  <si>
    <t>Ф.F1r разд.1 стл.24 стр.40&lt;=Ф.F1r разд.1 сумма стл.14-15 стр.40</t>
  </si>
  <si>
    <t>Ф.F1r разд.1 стл.24 стр.41&lt;=Ф.F1r разд.1 сумма стл.14-15 стр.41</t>
  </si>
  <si>
    <t>Ф.F1r разд.1 стл.24 стр.42&lt;=Ф.F1r разд.1 сумма стл.14-15 стр.42</t>
  </si>
  <si>
    <t>Ф.F1r разд.1 стл.24 стр.43&lt;=Ф.F1r разд.1 сумма стл.14-15 стр.43</t>
  </si>
  <si>
    <t>Ф.F1r разд.1 стл.24 стр.44&lt;=Ф.F1r разд.1 сумма стл.14-15 стр.44</t>
  </si>
  <si>
    <t>Ф.F1r разд.1 стл.24 стр.45&lt;=Ф.F1r разд.1 сумма стл.14-15 стр.45</t>
  </si>
  <si>
    <t>Ф.F1r разд.1 стл.24 стр.46&lt;=Ф.F1r разд.1 сумма стл.14-15 стр.46</t>
  </si>
  <si>
    <t>Ф.F1r разд.1 стл.24 стр.47&lt;=Ф.F1r разд.1 сумма стл.14-15 стр.47</t>
  </si>
  <si>
    <t>Ф.F1r разд.1 стл.24 стр.48&lt;=Ф.F1r разд.1 сумма стл.14-15 стр.48</t>
  </si>
  <si>
    <t>Ф.F1r разд.1 стл.24 стр.49&lt;=Ф.F1r разд.1 сумма стл.14-15 стр.49</t>
  </si>
  <si>
    <t>Ф.F1r разд.1 стл.24 стр.5&lt;=Ф.F1r разд.1 сумма стл.14-15 стр.5</t>
  </si>
  <si>
    <t>Ф.F1r разд.1 стл.24 стр.50&lt;=Ф.F1r разд.1 сумма стл.14-15 стр.50</t>
  </si>
  <si>
    <t>Ф.F1r разд.1 стл.24 стр.51&lt;=Ф.F1r разд.1 сумма стл.14-15 стр.51</t>
  </si>
  <si>
    <t>Ф.F1r разд.1 стл.24 стр.52&lt;=Ф.F1r разд.1 сумма стл.14-15 стр.52</t>
  </si>
  <si>
    <t>Ф.F1r разд.1 стл.24 стр.53&lt;=Ф.F1r разд.1 сумма стл.14-15 стр.53</t>
  </si>
  <si>
    <t>Ф.F1r разд.1 стл.24 стр.54&lt;=Ф.F1r разд.1 сумма стл.14-15 стр.54</t>
  </si>
  <si>
    <t>Ф.F1r разд.1 стл.24 стр.6&lt;=Ф.F1r разд.1 сумма стл.14-15 стр.6</t>
  </si>
  <si>
    <t>Ф.F1r разд.1 стл.24 стр.7&lt;=Ф.F1r разд.1 сумма стл.14-15 стр.7</t>
  </si>
  <si>
    <t>Ф.F1r разд.1 стл.24 стр.8&lt;=Ф.F1r разд.1 сумма стл.14-15 стр.8</t>
  </si>
  <si>
    <t>Ф.F1r разд.1 стл.24 стр.9&lt;=Ф.F1r разд.1 сумма стл.14-15 стр.9</t>
  </si>
  <si>
    <t>378135</t>
  </si>
  <si>
    <t>Ф.F1r разд.1 стл.26 стр.1&lt;=Ф.F1r разд.1 стл.4 стр.1</t>
  </si>
  <si>
    <t>Ф.F1r разд.1 стл.26 стр.10&lt;=Ф.F1r разд.1 стл.4 стр.10</t>
  </si>
  <si>
    <t>Ф.F1r разд.1 стл.26 стр.11&lt;=Ф.F1r разд.1 стл.4 стр.11</t>
  </si>
  <si>
    <t>Ф.F1r разд.1 стл.26 стр.12&lt;=Ф.F1r разд.1 стл.4 стр.12</t>
  </si>
  <si>
    <t>Ф.F1r разд.1 стл.26 стр.13&lt;=Ф.F1r разд.1 стл.4 стр.13</t>
  </si>
  <si>
    <t>Ф.F1r разд.1 стл.26 стр.14&lt;=Ф.F1r разд.1 стл.4 стр.14</t>
  </si>
  <si>
    <t>Ф.F1r разд.1 стл.26 стр.15&lt;=Ф.F1r разд.1 стл.4 стр.15</t>
  </si>
  <si>
    <t>Ф.F1r разд.1 стл.26 стр.16&lt;=Ф.F1r разд.1 стл.4 стр.16</t>
  </si>
  <si>
    <t>Ф.F1r разд.1 стл.26 стр.17&lt;=Ф.F1r разд.1 стл.4 стр.17</t>
  </si>
  <si>
    <t>Ф.F1r разд.1 стл.26 стр.18&lt;=Ф.F1r разд.1 стл.4 стр.18</t>
  </si>
  <si>
    <t>Ф.F1r разд.1 стл.26 стр.19&lt;=Ф.F1r разд.1 стл.4 стр.19</t>
  </si>
  <si>
    <t>Ф.F1r разд.1 стл.26 стр.2&lt;=Ф.F1r разд.1 стл.4 стр.2</t>
  </si>
  <si>
    <t>Ф.F1r разд.1 стл.26 стр.20&lt;=Ф.F1r разд.1 стл.4 стр.20</t>
  </si>
  <si>
    <t>Ф.F1r разд.1 стл.26 стр.21&lt;=Ф.F1r разд.1 стл.4 стр.21</t>
  </si>
  <si>
    <t>Ф.F1r разд.1 стл.26 стр.22&lt;=Ф.F1r разд.1 стл.4 стр.22</t>
  </si>
  <si>
    <t>Ф.F1r разд.1 стл.26 стр.23&lt;=Ф.F1r разд.1 стл.4 стр.23</t>
  </si>
  <si>
    <t>Ф.F1r разд.1 стл.26 стр.24&lt;=Ф.F1r разд.1 стл.4 стр.24</t>
  </si>
  <si>
    <t>Ф.F1r разд.1 стл.26 стр.25&lt;=Ф.F1r разд.1 стл.4 стр.25</t>
  </si>
  <si>
    <t>Ф.F1r разд.1 стл.26 стр.26&lt;=Ф.F1r разд.1 стл.4 стр.26</t>
  </si>
  <si>
    <t>Ф.F1r разд.1 стл.26 стр.27&lt;=Ф.F1r разд.1 стл.4 стр.27</t>
  </si>
  <si>
    <t>Ф.F1r разд.1 стл.26 стр.28&lt;=Ф.F1r разд.1 стл.4 стр.28</t>
  </si>
  <si>
    <t>Ф.F1r разд.1 стл.26 стр.29&lt;=Ф.F1r разд.1 стл.4 стр.29</t>
  </si>
  <si>
    <t>Ф.F1r разд.1 стл.26 стр.3&lt;=Ф.F1r разд.1 стл.4 стр.3</t>
  </si>
  <si>
    <t>Ф.F1r разд.1 стл.26 стр.30&lt;=Ф.F1r разд.1 стл.4 стр.30</t>
  </si>
  <si>
    <t>Ф.F1r разд.1 стл.26 стр.31&lt;=Ф.F1r разд.1 стл.4 стр.31</t>
  </si>
  <si>
    <t>Ф.F1r разд.1 стл.26 стр.32&lt;=Ф.F1r разд.1 стл.4 стр.32</t>
  </si>
  <si>
    <t>Ф.F1r разд.1 стл.26 стр.33&lt;=Ф.F1r разд.1 стл.4 стр.33</t>
  </si>
  <si>
    <t>Ф.F1r разд.1 стл.26 стр.34&lt;=Ф.F1r разд.1 стл.4 стр.34</t>
  </si>
  <si>
    <t>Ф.F1r разд.1 стл.26 стр.35&lt;=Ф.F1r разд.1 стл.4 стр.35</t>
  </si>
  <si>
    <t>Ф.F1r разд.1 стл.26 стр.36&lt;=Ф.F1r разд.1 стл.4 стр.36</t>
  </si>
  <si>
    <t>Ф.F1r разд.1 стл.26 стр.37&lt;=Ф.F1r разд.1 стл.4 стр.37</t>
  </si>
  <si>
    <t>Ф.F1r разд.1 стл.26 стр.38&lt;=Ф.F1r разд.1 стл.4 стр.38</t>
  </si>
  <si>
    <t>Ф.F1r разд.1 стл.26 стр.39&lt;=Ф.F1r разд.1 стл.4 стр.39</t>
  </si>
  <si>
    <t>Ф.F1r разд.1 стл.26 стр.4&lt;=Ф.F1r разд.1 стл.4 стр.4</t>
  </si>
  <si>
    <t>Ф.F1r разд.1 стл.26 стр.40&lt;=Ф.F1r разд.1 стл.4 стр.40</t>
  </si>
  <si>
    <t>Ф.F1r разд.1 стл.26 стр.41&lt;=Ф.F1r разд.1 стл.4 стр.41</t>
  </si>
  <si>
    <t>Ф.F1r разд.1 стл.26 стр.42&lt;=Ф.F1r разд.1 стл.4 стр.42</t>
  </si>
  <si>
    <t>Ф.F1r разд.1 стл.26 стр.43&lt;=Ф.F1r разд.1 стл.4 стр.43</t>
  </si>
  <si>
    <t>Ф.F1r разд.1 стл.26 стр.44&lt;=Ф.F1r разд.1 стл.4 стр.44</t>
  </si>
  <si>
    <t>Ф.F1r разд.1 стл.26 стр.45&lt;=Ф.F1r разд.1 стл.4 стр.45</t>
  </si>
  <si>
    <t>Ф.F1r разд.1 стл.26 стр.46&lt;=Ф.F1r разд.1 стл.4 стр.46</t>
  </si>
  <si>
    <t>Ф.F1r разд.1 стл.26 стр.47&lt;=Ф.F1r разд.1 стл.4 стр.47</t>
  </si>
  <si>
    <t>Ф.F1r разд.1 стл.26 стр.48&lt;=Ф.F1r разд.1 стл.4 стр.48</t>
  </si>
  <si>
    <t>Ф.F1r разд.1 стл.26 стр.49&lt;=Ф.F1r разд.1 стл.4 стр.49</t>
  </si>
  <si>
    <t>Ф.F1r разд.1 стл.26 стр.5&lt;=Ф.F1r разд.1 стл.4 стр.5</t>
  </si>
  <si>
    <t>Ф.F1r разд.1 стл.26 стр.50&lt;=Ф.F1r разд.1 стл.4 стр.50</t>
  </si>
  <si>
    <t>Ф.F1r разд.1 стл.26 стр.51&lt;=Ф.F1r разд.1 стл.4 стр.51</t>
  </si>
  <si>
    <t>Ф.F1r разд.1 стл.26 стр.52&lt;=Ф.F1r разд.1 стл.4 стр.52</t>
  </si>
  <si>
    <t>Ф.F1r разд.1 стл.26 стр.53&lt;=Ф.F1r разд.1 стл.4 стр.53</t>
  </si>
  <si>
    <t>Ф.F1r разд.1 стл.26 стр.54&lt;=Ф.F1r разд.1 стл.4 стр.54</t>
  </si>
  <si>
    <t>Ф.F1r разд.1 стл.26 стр.6&lt;=Ф.F1r разд.1 стл.4 стр.6</t>
  </si>
  <si>
    <t>Ф.F1r разд.1 стл.26 стр.7&lt;=Ф.F1r разд.1 стл.4 стр.7</t>
  </si>
  <si>
    <t>Ф.F1r разд.1 стл.26 стр.8&lt;=Ф.F1r разд.1 стл.4 стр.8</t>
  </si>
  <si>
    <t>Ф.F1r разд.1 стл.26 стр.9&lt;=Ф.F1r разд.1 стл.4 стр.9</t>
  </si>
  <si>
    <t>378136</t>
  </si>
  <si>
    <t>Ф.F1r разд.1 стл.27 стр.1&lt;=Ф.F1r разд.1 стл.6 стр.1</t>
  </si>
  <si>
    <t>Ф.F1r разд.1 стл.27 стр.10&lt;=Ф.F1r разд.1 стл.6 стр.10</t>
  </si>
  <si>
    <t>Ф.F1r разд.1 стл.27 стр.11&lt;=Ф.F1r разд.1 стл.6 стр.11</t>
  </si>
  <si>
    <t>Ф.F1r разд.1 стл.27 стр.12&lt;=Ф.F1r разд.1 стл.6 стр.12</t>
  </si>
  <si>
    <t>Ф.F1r разд.1 стл.27 стр.13&lt;=Ф.F1r разд.1 стл.6 стр.13</t>
  </si>
  <si>
    <t>Ф.F1r разд.1 стл.27 стр.14&lt;=Ф.F1r разд.1 стл.6 стр.14</t>
  </si>
  <si>
    <t>Ф.F1r разд.1 стл.27 стр.15&lt;=Ф.F1r разд.1 стл.6 стр.15</t>
  </si>
  <si>
    <t>Ф.F1r разд.1 стл.27 стр.16&lt;=Ф.F1r разд.1 стл.6 стр.16</t>
  </si>
  <si>
    <t>Ф.F1r разд.1 стл.27 стр.17&lt;=Ф.F1r разд.1 стл.6 стр.17</t>
  </si>
  <si>
    <t>Ф.F1r разд.1 стл.27 стр.18&lt;=Ф.F1r разд.1 стл.6 стр.18</t>
  </si>
  <si>
    <t>Ф.F1r разд.1 стл.27 стр.19&lt;=Ф.F1r разд.1 стл.6 стр.19</t>
  </si>
  <si>
    <t>Ф.F1r разд.1 стл.27 стр.2&lt;=Ф.F1r разд.1 стл.6 стр.2</t>
  </si>
  <si>
    <t>Ф.F1r разд.1 стл.27 стр.20&lt;=Ф.F1r разд.1 стл.6 стр.20</t>
  </si>
  <si>
    <t>Ф.F1r разд.1 стл.27 стр.21&lt;=Ф.F1r разд.1 стл.6 стр.21</t>
  </si>
  <si>
    <t>Ф.F1r разд.1 стл.27 стр.22&lt;=Ф.F1r разд.1 стл.6 стр.22</t>
  </si>
  <si>
    <t>Ф.F1r разд.1 стл.27 стр.23&lt;=Ф.F1r разд.1 стл.6 стр.23</t>
  </si>
  <si>
    <t>Ф.F1r разд.1 стл.27 стр.24&lt;=Ф.F1r разд.1 стл.6 стр.24</t>
  </si>
  <si>
    <t>Ф.F1r разд.1 стл.27 стр.25&lt;=Ф.F1r разд.1 стл.6 стр.25</t>
  </si>
  <si>
    <t>Ф.F1r разд.1 стл.27 стр.26&lt;=Ф.F1r разд.1 стл.6 стр.26</t>
  </si>
  <si>
    <t>Ф.F1r разд.1 стл.27 стр.27&lt;=Ф.F1r разд.1 стл.6 стр.27</t>
  </si>
  <si>
    <t>Ф.F1r разд.1 стл.27 стр.28&lt;=Ф.F1r разд.1 стл.6 стр.28</t>
  </si>
  <si>
    <t>Ф.F1r разд.1 стл.27 стр.29&lt;=Ф.F1r разд.1 стл.6 стр.29</t>
  </si>
  <si>
    <t>Ф.F1r разд.1 стл.27 стр.3&lt;=Ф.F1r разд.1 стл.6 стр.3</t>
  </si>
  <si>
    <t>Ф.F1r разд.1 стл.27 стр.30&lt;=Ф.F1r разд.1 стл.6 стр.30</t>
  </si>
  <si>
    <t>Ф.F1r разд.1 стл.27 стр.31&lt;=Ф.F1r разд.1 стл.6 стр.31</t>
  </si>
  <si>
    <t>Ф.F1r разд.1 стл.27 стр.32&lt;=Ф.F1r разд.1 стл.6 стр.32</t>
  </si>
  <si>
    <t>Ф.F1r разд.1 стл.27 стр.33&lt;=Ф.F1r разд.1 стл.6 стр.33</t>
  </si>
  <si>
    <t>Ф.F1r разд.1 стл.27 стр.34&lt;=Ф.F1r разд.1 стл.6 стр.34</t>
  </si>
  <si>
    <t>Ф.F1r разд.1 стл.27 стр.35&lt;=Ф.F1r разд.1 стл.6 стр.35</t>
  </si>
  <si>
    <t>Ф.F1r разд.1 стл.27 стр.36&lt;=Ф.F1r разд.1 стл.6 стр.36</t>
  </si>
  <si>
    <t>Ф.F1r разд.1 стл.27 стр.37&lt;=Ф.F1r разд.1 стл.6 стр.37</t>
  </si>
  <si>
    <t>Ф.F1r разд.1 стл.27 стр.38&lt;=Ф.F1r разд.1 стл.6 стр.38</t>
  </si>
  <si>
    <t>Ф.F1r разд.1 стл.27 стр.39&lt;=Ф.F1r разд.1 стл.6 стр.39</t>
  </si>
  <si>
    <t>Ф.F1r разд.1 стл.27 стр.4&lt;=Ф.F1r разд.1 стл.6 стр.4</t>
  </si>
  <si>
    <t>Ф.F1r разд.1 стл.27 стр.40&lt;=Ф.F1r разд.1 стл.6 стр.40</t>
  </si>
  <si>
    <t>Ф.F1r разд.1 стл.27 стр.41&lt;=Ф.F1r разд.1 стл.6 стр.41</t>
  </si>
  <si>
    <t>Ф.F1r разд.1 стл.27 стр.42&lt;=Ф.F1r разд.1 стл.6 стр.42</t>
  </si>
  <si>
    <t>Ф.F1r разд.1 стл.27 стр.43&lt;=Ф.F1r разд.1 стл.6 стр.43</t>
  </si>
  <si>
    <t>Ф.F1r разд.1 стл.27 стр.44&lt;=Ф.F1r разд.1 стл.6 стр.44</t>
  </si>
  <si>
    <t>Ф.F1r разд.1 стл.27 стр.45&lt;=Ф.F1r разд.1 стл.6 стр.45</t>
  </si>
  <si>
    <t>Ф.F1r разд.1 стл.27 стр.46&lt;=Ф.F1r разд.1 стл.6 стр.46</t>
  </si>
  <si>
    <t>Ф.F1r разд.1 стл.27 стр.47&lt;=Ф.F1r разд.1 стл.6 стр.47</t>
  </si>
  <si>
    <t>Ф.F1r разд.1 стл.27 стр.48&lt;=Ф.F1r разд.1 стл.6 стр.48</t>
  </si>
  <si>
    <t>Ф.F1r разд.1 стл.27 стр.49&lt;=Ф.F1r разд.1 стл.6 стр.49</t>
  </si>
  <si>
    <t>Ф.F1r разд.1 стл.27 стр.5&lt;=Ф.F1r разд.1 стл.6 стр.5</t>
  </si>
  <si>
    <t>Ф.F1r разд.1 стл.27 стр.50&lt;=Ф.F1r разд.1 стл.6 стр.50</t>
  </si>
  <si>
    <t>Ф.F1r разд.1 стл.27 стр.51&lt;=Ф.F1r разд.1 стл.6 стр.51</t>
  </si>
  <si>
    <t>Ф.F1r разд.1 стл.27 стр.52&lt;=Ф.F1r разд.1 стл.6 стр.52</t>
  </si>
  <si>
    <t>Ф.F1r разд.1 стл.27 стр.53&lt;=Ф.F1r разд.1 стл.6 стр.53</t>
  </si>
  <si>
    <t>Ф.F1r разд.1 стл.27 стр.54&lt;=Ф.F1r разд.1 стл.6 стр.54</t>
  </si>
  <si>
    <t>Ф.F1r разд.1 стл.27 стр.6&lt;=Ф.F1r разд.1 стл.6 стр.6</t>
  </si>
  <si>
    <t>Ф.F1r разд.1 стл.27 стр.7&lt;=Ф.F1r разд.1 стл.6 стр.7</t>
  </si>
  <si>
    <t>Ф.F1r разд.1 стл.27 стр.8&lt;=Ф.F1r разд.1 стл.6 стр.8</t>
  </si>
  <si>
    <t>Ф.F1r разд.1 стл.27 стр.9&lt;=Ф.F1r разд.1 стл.6 стр.9</t>
  </si>
  <si>
    <t>378137</t>
  </si>
  <si>
    <t>Ф.F1r разд.1 стл.1 стр.52&lt;=Ф.F1r разд.1 стл.1 стр.1</t>
  </si>
  <si>
    <t>Ф.F1r разд.1 стл.10 стр.52&lt;=Ф.F1r разд.1 стл.10 стр.1</t>
  </si>
  <si>
    <t>Ф.F1r разд.1 стл.11 стр.52&lt;=Ф.F1r разд.1 стл.11 стр.1</t>
  </si>
  <si>
    <t>Ф.F1r разд.1 стл.12 стр.52&lt;=Ф.F1r разд.1 стл.12 стр.1</t>
  </si>
  <si>
    <t>Ф.F1r разд.1 стл.13 стр.52&lt;=Ф.F1r разд.1 стл.13 стр.1</t>
  </si>
  <si>
    <t>Ф.F1r разд.1 стл.14 стр.52&lt;=Ф.F1r разд.1 стл.14 стр.1</t>
  </si>
  <si>
    <t>Ф.F1r разд.1 стл.15 стр.52&lt;=Ф.F1r разд.1 стл.15 стр.1</t>
  </si>
  <si>
    <t>Ф.F1r разд.1 стл.16 стр.52&lt;=Ф.F1r разд.1 стл.16 стр.1</t>
  </si>
  <si>
    <t>Ф.F1r разд.1 стл.17 стр.52&lt;=Ф.F1r разд.1 стл.17 стр.1</t>
  </si>
  <si>
    <t>Ф.F1r разд.1 стл.18 стр.52&lt;=Ф.F1r разд.1 стл.18 стр.1</t>
  </si>
  <si>
    <t>Ф.F1r разд.1 стл.19 стр.52&lt;=Ф.F1r разд.1 стл.19 стр.1</t>
  </si>
  <si>
    <t>Ф.F1r разд.1 стл.2 стр.52&lt;=Ф.F1r разд.1 стл.2 стр.1</t>
  </si>
  <si>
    <t>Ф.F1r разд.1 стл.20 стр.52&lt;=Ф.F1r разд.1 стл.20 стр.1</t>
  </si>
  <si>
    <t>Ф.F1r разд.1 стл.21 стр.52&lt;=Ф.F1r разд.1 стл.21 стр.1</t>
  </si>
  <si>
    <t>Ф.F1r разд.1 стл.22 стр.52&lt;=Ф.F1r разд.1 стл.22 стр.1</t>
  </si>
  <si>
    <t>Ф.F1r разд.1 стл.23 стр.52&lt;=Ф.F1r разд.1 стл.23 стр.1</t>
  </si>
  <si>
    <t>Ф.F1r разд.1 стл.24 стр.52&lt;=Ф.F1r разд.1 стл.24 стр.1</t>
  </si>
  <si>
    <t>Ф.F1r разд.1 стл.25 стр.52&lt;=Ф.F1r разд.1 стл.25 стр.1</t>
  </si>
  <si>
    <t>Ф.F1r разд.1 стл.26 стр.52&lt;=Ф.F1r разд.1 стл.26 стр.1</t>
  </si>
  <si>
    <t>Ф.F1r разд.1 стл.27 стр.52&lt;=Ф.F1r разд.1 стл.27 стр.1</t>
  </si>
  <si>
    <t>Ф.F1r разд.1 стл.28 стр.52&lt;=Ф.F1r разд.1 стл.28 стр.1</t>
  </si>
  <si>
    <t>Ф.F1r разд.1 стл.29 стр.52&lt;=Ф.F1r разд.1 стл.29 стр.1</t>
  </si>
  <si>
    <t>Ф.F1r разд.1 стл.3 стр.52&lt;=Ф.F1r разд.1 стл.3 стр.1</t>
  </si>
  <si>
    <t>Ф.F1r разд.1 стл.30 стр.52&lt;=Ф.F1r разд.1 стл.30 стр.1</t>
  </si>
  <si>
    <t>Ф.F1r разд.1 стл.31 стр.52&lt;=Ф.F1r разд.1 стл.31 стр.1</t>
  </si>
  <si>
    <t>Ф.F1r разд.1 стл.32 стр.52&lt;=Ф.F1r разд.1 стл.32 стр.1</t>
  </si>
  <si>
    <t>Ф.F1r разд.1 стл.33 стр.52&lt;=Ф.F1r разд.1 стл.33 стр.1</t>
  </si>
  <si>
    <t>Ф.F1r разд.1 стл.34 стр.52&lt;=Ф.F1r разд.1 стл.34 стр.1</t>
  </si>
  <si>
    <t>Ф.F1r разд.1 стл.4 стр.52&lt;=Ф.F1r разд.1 стл.4 стр.1</t>
  </si>
  <si>
    <t>Ф.F1r разд.1 стл.5 стр.52&lt;=Ф.F1r разд.1 стл.5 стр.1</t>
  </si>
  <si>
    <t>Ф.F1r разд.1 стл.6 стр.52&lt;=Ф.F1r разд.1 стл.6 стр.1</t>
  </si>
  <si>
    <t>Ф.F1r разд.1 стл.7 стр.52&lt;=Ф.F1r разд.1 стл.7 стр.1</t>
  </si>
  <si>
    <t>Ф.F1r разд.1 стл.8 стр.52&lt;=Ф.F1r разд.1 стл.8 стр.1</t>
  </si>
  <si>
    <t>Ф.F1r разд.1 стл.9 стр.52&lt;=Ф.F1r разд.1 стл.9 стр.1</t>
  </si>
  <si>
    <t>378138</t>
  </si>
  <si>
    <t>Ф.F1r разд.1 стл.1 стр.51&lt;=Ф.F1r разд.1 стл.1 стр.50</t>
  </si>
  <si>
    <t>Ф.F1r разд.1 стл.10 стр.51&lt;=Ф.F1r разд.1 стл.10 стр.50</t>
  </si>
  <si>
    <t>Ф.F1r разд.1 стл.11 стр.51&lt;=Ф.F1r разд.1 стл.11 стр.50</t>
  </si>
  <si>
    <t>Ф.F1r разд.1 стл.12 стр.51&lt;=Ф.F1r разд.1 стл.12 стр.50</t>
  </si>
  <si>
    <t>Ф.F1r разд.1 стл.13 стр.51&lt;=Ф.F1r разд.1 стл.13 стр.50</t>
  </si>
  <si>
    <t>Ф.F1r разд.1 стл.14 стр.51&lt;=Ф.F1r разд.1 стл.14 стр.50</t>
  </si>
  <si>
    <t>Ф.F1r разд.1 стл.15 стр.51&lt;=Ф.F1r разд.1 стл.15 стр.50</t>
  </si>
  <si>
    <t>Ф.F1r разд.1 стл.16 стр.51&lt;=Ф.F1r разд.1 стл.16 стр.50</t>
  </si>
  <si>
    <t>Ф.F1r разд.1 стл.17 стр.51&lt;=Ф.F1r разд.1 стл.17 стр.50</t>
  </si>
  <si>
    <t>Ф.F1r разд.1 стл.18 стр.51&lt;=Ф.F1r разд.1 стл.18 стр.50</t>
  </si>
  <si>
    <t>Ф.F1r разд.1 стл.19 стр.51&lt;=Ф.F1r разд.1 стл.19 стр.50</t>
  </si>
  <si>
    <t>Ф.F1r разд.1 стл.2 стр.51&lt;=Ф.F1r разд.1 стл.2 стр.50</t>
  </si>
  <si>
    <t>Ф.F1r разд.1 стл.20 стр.51&lt;=Ф.F1r разд.1 стл.20 стр.50</t>
  </si>
  <si>
    <t>Ф.F1r разд.1 стл.21 стр.51&lt;=Ф.F1r разд.1 стл.21 стр.50</t>
  </si>
  <si>
    <t>Ф.F1r разд.1 стл.22 стр.51&lt;=Ф.F1r разд.1 стл.22 стр.50</t>
  </si>
  <si>
    <t>Ф.F1r разд.1 стл.23 стр.51&lt;=Ф.F1r разд.1 стл.23 стр.50</t>
  </si>
  <si>
    <t>Ф.F1r разд.1 стл.24 стр.51&lt;=Ф.F1r разд.1 стл.24 стр.50</t>
  </si>
  <si>
    <t>Ф.F1r разд.1 стл.25 стр.51&lt;=Ф.F1r разд.1 стл.25 стр.50</t>
  </si>
  <si>
    <t>Ф.F1r разд.1 стл.26 стр.51&lt;=Ф.F1r разд.1 стл.26 стр.50</t>
  </si>
  <si>
    <t>Ф.F1r разд.1 стл.27 стр.51&lt;=Ф.F1r разд.1 стл.27 стр.50</t>
  </si>
  <si>
    <t>Ф.F1r разд.1 стл.28 стр.51&lt;=Ф.F1r разд.1 стл.28 стр.50</t>
  </si>
  <si>
    <t>Ф.F1r разд.1 стл.29 стр.51&lt;=Ф.F1r разд.1 стл.29 стр.50</t>
  </si>
  <si>
    <t>Ф.F1r разд.1 стл.3 стр.51&lt;=Ф.F1r разд.1 стл.3 стр.50</t>
  </si>
  <si>
    <t>Ф.F1r разд.1 стл.30 стр.51&lt;=Ф.F1r разд.1 стл.30 стр.50</t>
  </si>
  <si>
    <t>Ф.F1r разд.1 стл.31 стр.51&lt;=Ф.F1r разд.1 стл.31 стр.50</t>
  </si>
  <si>
    <t>Ф.F1r разд.1 стл.32 стр.51&lt;=Ф.F1r разд.1 стл.32 стр.50</t>
  </si>
  <si>
    <t>Ф.F1r разд.1 стл.33 стр.51&lt;=Ф.F1r разд.1 стл.33 стр.50</t>
  </si>
  <si>
    <t>Ф.F1r разд.1 стл.34 стр.51&lt;=Ф.F1r разд.1 стл.34 стр.50</t>
  </si>
  <si>
    <t>Ф.F1r разд.1 стл.4 стр.51&lt;=Ф.F1r разд.1 стл.4 стр.50</t>
  </si>
  <si>
    <t>Ф.F1r разд.1 стл.5 стр.51&lt;=Ф.F1r разд.1 стл.5 стр.50</t>
  </si>
  <si>
    <t>Ф.F1r разд.1 стл.6 стр.51&lt;=Ф.F1r разд.1 стл.6 стр.50</t>
  </si>
  <si>
    <t>Ф.F1r разд.1 стл.7 стр.51&lt;=Ф.F1r разд.1 стл.7 стр.50</t>
  </si>
  <si>
    <t>Ф.F1r разд.1 стл.8 стр.51&lt;=Ф.F1r разд.1 стл.8 стр.50</t>
  </si>
  <si>
    <t>Ф.F1r разд.1 стл.9 стр.51&lt;=Ф.F1r разд.1 стл.9 стр.50</t>
  </si>
  <si>
    <t>378139</t>
  </si>
  <si>
    <t>Ф.F1r разд.1 стл.1 стр.50&lt;=Ф.F1r разд.1 стл.1 стр.1</t>
  </si>
  <si>
    <t>Ф.F1r разд.1 стл.10 стр.50&lt;=Ф.F1r разд.1 стл.10 стр.1</t>
  </si>
  <si>
    <t>Ф.F1r разд.1 стл.11 стр.50&lt;=Ф.F1r разд.1 стл.11 стр.1</t>
  </si>
  <si>
    <t>Ф.F1r разд.1 стл.12 стр.50&lt;=Ф.F1r разд.1 стл.12 стр.1</t>
  </si>
  <si>
    <t>Ф.F1r разд.1 стл.13 стр.50&lt;=Ф.F1r разд.1 стл.13 стр.1</t>
  </si>
  <si>
    <t>Ф.F1r разд.1 стл.14 стр.50&lt;=Ф.F1r разд.1 стл.14 стр.1</t>
  </si>
  <si>
    <t>Ф.F1r разд.1 стл.15 стр.50&lt;=Ф.F1r разд.1 стл.15 стр.1</t>
  </si>
  <si>
    <t>Ф.F1r разд.1 стл.16 стр.50&lt;=Ф.F1r разд.1 стл.16 стр.1</t>
  </si>
  <si>
    <t>Ф.F1r разд.1 стл.17 стр.50&lt;=Ф.F1r разд.1 стл.17 стр.1</t>
  </si>
  <si>
    <t>Ф.F1r разд.1 стл.18 стр.50&lt;=Ф.F1r разд.1 стл.18 стр.1</t>
  </si>
  <si>
    <t>Ф.F1r разд.1 стл.19 стр.50&lt;=Ф.F1r разд.1 стл.19 стр.1</t>
  </si>
  <si>
    <t>Ф.F1r разд.1 стл.2 стр.50&lt;=Ф.F1r разд.1 стл.2 стр.1</t>
  </si>
  <si>
    <t>Ф.F1r разд.1 стл.20 стр.50&lt;=Ф.F1r разд.1 стл.20 стр.1</t>
  </si>
  <si>
    <t>Ф.F1r разд.1 стл.21 стр.50&lt;=Ф.F1r разд.1 стл.21 стр.1</t>
  </si>
  <si>
    <t>Ф.F1r разд.1 стл.22 стр.50&lt;=Ф.F1r разд.1 стл.22 стр.1</t>
  </si>
  <si>
    <t>Ф.F1r разд.1 стл.23 стр.50&lt;=Ф.F1r разд.1 стл.23 стр.1</t>
  </si>
  <si>
    <t>Ф.F1r разд.1 стл.24 стр.50&lt;=Ф.F1r разд.1 стл.24 стр.1</t>
  </si>
  <si>
    <t>Ф.F1r разд.1 стл.25 стр.50&lt;=Ф.F1r разд.1 стл.25 стр.1</t>
  </si>
  <si>
    <t>Ф.F1r разд.1 стл.26 стр.50&lt;=Ф.F1r разд.1 стл.26 стр.1</t>
  </si>
  <si>
    <t>Ф.F1r разд.1 стл.27 стр.50&lt;=Ф.F1r разд.1 стл.27 стр.1</t>
  </si>
  <si>
    <t>Ф.F1r разд.1 стл.28 стр.50&lt;=Ф.F1r разд.1 стл.28 стр.1</t>
  </si>
  <si>
    <t>Ф.F1r разд.1 стл.29 стр.50&lt;=Ф.F1r разд.1 стл.29 стр.1</t>
  </si>
  <si>
    <t>Ф.F1r разд.1 стл.3 стр.50&lt;=Ф.F1r разд.1 стл.3 стр.1</t>
  </si>
  <si>
    <t>Ф.F1r разд.1 стл.30 стр.50&lt;=Ф.F1r разд.1 стл.30 стр.1</t>
  </si>
  <si>
    <t>Ф.F1r разд.1 стл.31 стр.50&lt;=Ф.F1r разд.1 стл.31 стр.1</t>
  </si>
  <si>
    <t>Ф.F1r разд.1 стл.32 стр.50&lt;=Ф.F1r разд.1 стл.32 стр.1</t>
  </si>
  <si>
    <t>Ф.F1r разд.1 стл.33 стр.50&lt;=Ф.F1r разд.1 стл.33 стр.1</t>
  </si>
  <si>
    <t>Ф.F1r разд.1 стл.34 стр.50&lt;=Ф.F1r разд.1 стл.34 стр.1</t>
  </si>
  <si>
    <t>Ф.F1r разд.1 стл.4 стр.50&lt;=Ф.F1r разд.1 стл.4 стр.1</t>
  </si>
  <si>
    <t>Ф.F1r разд.1 стл.5 стр.50&lt;=Ф.F1r разд.1 стл.5 стр.1</t>
  </si>
  <si>
    <t>Ф.F1r разд.1 стл.6 стр.50&lt;=Ф.F1r разд.1 стл.6 стр.1</t>
  </si>
  <si>
    <t>Ф.F1r разд.1 стл.7 стр.50&lt;=Ф.F1r разд.1 стл.7 стр.1</t>
  </si>
  <si>
    <t>Ф.F1r разд.1 стл.8 стр.50&lt;=Ф.F1r разд.1 стл.8 стр.1</t>
  </si>
  <si>
    <t>Ф.F1r разд.1 стл.9 стр.50&lt;=Ф.F1r разд.1 стл.9 стр.1</t>
  </si>
  <si>
    <t>378140</t>
  </si>
  <si>
    <t>Ф.F1r разд.1 стл.31 стр.1&lt;=Ф.F1r разд.1 стл.15 стр.1</t>
  </si>
  <si>
    <t>Ф.F1r разд.1 стл.31 стр.10&lt;=Ф.F1r разд.1 стл.15 стр.10</t>
  </si>
  <si>
    <t>Ф.F1r разд.1 стл.31 стр.11&lt;=Ф.F1r разд.1 стл.15 стр.11</t>
  </si>
  <si>
    <t>Ф.F1r разд.1 стл.31 стр.12&lt;=Ф.F1r разд.1 стл.15 стр.12</t>
  </si>
  <si>
    <t>Ф.F1r разд.1 стл.31 стр.13&lt;=Ф.F1r разд.1 стл.15 стр.13</t>
  </si>
  <si>
    <t>Ф.F1r разд.1 стл.31 стр.14&lt;=Ф.F1r разд.1 стл.15 стр.14</t>
  </si>
  <si>
    <t>Ф.F1r разд.1 стл.31 стр.15&lt;=Ф.F1r разд.1 стл.15 стр.15</t>
  </si>
  <si>
    <t>Ф.F1r разд.1 стл.31 стр.16&lt;=Ф.F1r разд.1 стл.15 стр.16</t>
  </si>
  <si>
    <t>Ф.F1r разд.1 стл.31 стр.17&lt;=Ф.F1r разд.1 стл.15 стр.17</t>
  </si>
  <si>
    <t>Ф.F1r разд.1 стл.31 стр.18&lt;=Ф.F1r разд.1 стл.15 стр.18</t>
  </si>
  <si>
    <t>Ф.F1r разд.1 стл.31 стр.19&lt;=Ф.F1r разд.1 стл.15 стр.19</t>
  </si>
  <si>
    <t>Ф.F1r разд.1 стл.31 стр.2&lt;=Ф.F1r разд.1 стл.15 стр.2</t>
  </si>
  <si>
    <t>Ф.F1r разд.1 стл.31 стр.20&lt;=Ф.F1r разд.1 стл.15 стр.20</t>
  </si>
  <si>
    <t>Ф.F1r разд.1 стл.31 стр.21&lt;=Ф.F1r разд.1 стл.15 стр.21</t>
  </si>
  <si>
    <t>Ф.F1r разд.1 стл.31 стр.22&lt;=Ф.F1r разд.1 стл.15 стр.22</t>
  </si>
  <si>
    <t>Ф.F1r разд.1 стл.31 стр.23&lt;=Ф.F1r разд.1 стл.15 стр.23</t>
  </si>
  <si>
    <t>Ф.F1r разд.1 стл.31 стр.24&lt;=Ф.F1r разд.1 стл.15 стр.24</t>
  </si>
  <si>
    <t>Ф.F1r разд.1 стл.31 стр.25&lt;=Ф.F1r разд.1 стл.15 стр.25</t>
  </si>
  <si>
    <t>Ф.F1r разд.1 стл.31 стр.26&lt;=Ф.F1r разд.1 стл.15 стр.26</t>
  </si>
  <si>
    <t>Ф.F1r разд.1 стл.31 стр.27&lt;=Ф.F1r разд.1 стл.15 стр.27</t>
  </si>
  <si>
    <t>Ф.F1r разд.1 стл.31 стр.28&lt;=Ф.F1r разд.1 стл.15 стр.28</t>
  </si>
  <si>
    <t>Ф.F1r разд.1 стл.31 стр.29&lt;=Ф.F1r разд.1 стл.15 стр.29</t>
  </si>
  <si>
    <t>Ф.F1r разд.1 стл.31 стр.3&lt;=Ф.F1r разд.1 стл.15 стр.3</t>
  </si>
  <si>
    <t>Ф.F1r разд.1 стл.31 стр.30&lt;=Ф.F1r разд.1 стл.15 стр.30</t>
  </si>
  <si>
    <t>Ф.F1r разд.1 стл.31 стр.31&lt;=Ф.F1r разд.1 стл.15 стр.31</t>
  </si>
  <si>
    <t>Ф.F1r разд.1 стл.31 стр.32&lt;=Ф.F1r разд.1 стл.15 стр.32</t>
  </si>
  <si>
    <t>Ф.F1r разд.1 стл.31 стр.33&lt;=Ф.F1r разд.1 стл.15 стр.33</t>
  </si>
  <si>
    <t>Ф.F1r разд.1 стл.31 стр.34&lt;=Ф.F1r разд.1 стл.15 стр.34</t>
  </si>
  <si>
    <t>Ф.F1r разд.1 стл.31 стр.35&lt;=Ф.F1r разд.1 стл.15 стр.35</t>
  </si>
  <si>
    <t>Ф.F1r разд.1 стл.31 стр.36&lt;=Ф.F1r разд.1 стл.15 стр.36</t>
  </si>
  <si>
    <t>Ф.F1r разд.1 стл.31 стр.37&lt;=Ф.F1r разд.1 стл.15 стр.37</t>
  </si>
  <si>
    <t>Ф.F1r разд.1 стл.31 стр.38&lt;=Ф.F1r разд.1 стл.15 стр.38</t>
  </si>
  <si>
    <t>Ф.F1r разд.1 стл.31 стр.39&lt;=Ф.F1r разд.1 стл.15 стр.39</t>
  </si>
  <si>
    <t>Ф.F1r разд.1 стл.31 стр.4&lt;=Ф.F1r разд.1 стл.15 стр.4</t>
  </si>
  <si>
    <t>Ф.F1r разд.1 стл.31 стр.40&lt;=Ф.F1r разд.1 стл.15 стр.40</t>
  </si>
  <si>
    <t>Ф.F1r разд.1 стл.31 стр.41&lt;=Ф.F1r разд.1 стл.15 стр.41</t>
  </si>
  <si>
    <t>Ф.F1r разд.1 стл.31 стр.42&lt;=Ф.F1r разд.1 стл.15 стр.42</t>
  </si>
  <si>
    <t>Ф.F1r разд.1 стл.31 стр.43&lt;=Ф.F1r разд.1 стл.15 стр.43</t>
  </si>
  <si>
    <t>Ф.F1r разд.1 стл.31 стр.44&lt;=Ф.F1r разд.1 стл.15 стр.44</t>
  </si>
  <si>
    <t>Ф.F1r разд.1 стл.31 стр.45&lt;=Ф.F1r разд.1 стл.15 стр.45</t>
  </si>
  <si>
    <t>Ф.F1r разд.1 стл.31 стр.46&lt;=Ф.F1r разд.1 стл.15 стр.46</t>
  </si>
  <si>
    <t>Ф.F1r разд.1 стл.31 стр.47&lt;=Ф.F1r разд.1 стл.15 стр.47</t>
  </si>
  <si>
    <t>Ф.F1r разд.1 стл.31 стр.48&lt;=Ф.F1r разд.1 стл.15 стр.48</t>
  </si>
  <si>
    <t>Ф.F1r разд.1 стл.31 стр.49&lt;=Ф.F1r разд.1 стл.15 стр.49</t>
  </si>
  <si>
    <t>Ф.F1r разд.1 стл.31 стр.5&lt;=Ф.F1r разд.1 стл.15 стр.5</t>
  </si>
  <si>
    <t>Ф.F1r разд.1 стл.31 стр.50&lt;=Ф.F1r разд.1 стл.15 стр.50</t>
  </si>
  <si>
    <t>Ф.F1r разд.1 стл.31 стр.51&lt;=Ф.F1r разд.1 стл.15 стр.51</t>
  </si>
  <si>
    <t>Ф.F1r разд.1 стл.31 стр.52&lt;=Ф.F1r разд.1 стл.15 стр.52</t>
  </si>
  <si>
    <t>Ф.F1r разд.1 стл.31 стр.53&lt;=Ф.F1r разд.1 стл.15 стр.53</t>
  </si>
  <si>
    <t>Ф.F1r разд.1 стл.31 стр.54&lt;=Ф.F1r разд.1 стл.15 стр.54</t>
  </si>
  <si>
    <t>Ф.F1r разд.1 стл.31 стр.6&lt;=Ф.F1r разд.1 стл.15 стр.6</t>
  </si>
  <si>
    <t>Ф.F1r разд.1 стл.31 стр.7&lt;=Ф.F1r разд.1 стл.15 стр.7</t>
  </si>
  <si>
    <t>Ф.F1r разд.1 стл.31 стр.8&lt;=Ф.F1r разд.1 стл.15 стр.8</t>
  </si>
  <si>
    <t>Ф.F1r разд.1 стл.31 стр.9&lt;=Ф.F1r разд.1 стл.15 стр.9</t>
  </si>
  <si>
    <t>378141</t>
  </si>
  <si>
    <t>Ф.F1r разд.4 стл.3 стр.1=Ф.F1r разд.4 сумма стл.4-6 стр.1</t>
  </si>
  <si>
    <t>Ф.F1r разд.4 стл.3 стр.10=Ф.F1r разд.4 сумма стл.4-6 стр.10</t>
  </si>
  <si>
    <t>Ф.F1r разд.4 стл.3 стр.11=Ф.F1r разд.4 сумма стл.4-6 стр.11</t>
  </si>
  <si>
    <t>Ф.F1r разд.4 стл.3 стр.12=Ф.F1r разд.4 сумма стл.4-6 стр.12</t>
  </si>
  <si>
    <t>Ф.F1r разд.4 стл.3 стр.13=Ф.F1r разд.4 сумма стл.4-6 стр.13</t>
  </si>
  <si>
    <t>Ф.F1r разд.4 стл.3 стр.14=Ф.F1r разд.4 сумма стл.4-6 стр.14</t>
  </si>
  <si>
    <t>Ф.F1r разд.4 стл.3 стр.15=Ф.F1r разд.4 сумма стл.4-6 стр.15</t>
  </si>
  <si>
    <t>Ф.F1r разд.4 стл.3 стр.16=Ф.F1r разд.4 сумма стл.4-6 стр.16</t>
  </si>
  <si>
    <t>Ф.F1r разд.4 стл.3 стр.17=Ф.F1r разд.4 сумма стл.4-6 стр.17</t>
  </si>
  <si>
    <t>Ф.F1r разд.4 стл.3 стр.18=Ф.F1r разд.4 сумма стл.4-6 стр.18</t>
  </si>
  <si>
    <t>Ф.F1r разд.4 стл.3 стр.19=Ф.F1r разд.4 сумма стл.4-6 стр.19</t>
  </si>
  <si>
    <t>Ф.F1r разд.4 стл.3 стр.2=Ф.F1r разд.4 сумма стл.4-6 стр.2</t>
  </si>
  <si>
    <t>Ф.F1r разд.4 стл.3 стр.20=Ф.F1r разд.4 сумма стл.4-6 стр.20</t>
  </si>
  <si>
    <t>Ф.F1r разд.4 стл.3 стр.21=Ф.F1r разд.4 сумма стл.4-6 стр.21</t>
  </si>
  <si>
    <t>Ф.F1r разд.4 стл.3 стр.22=Ф.F1r разд.4 сумма стл.4-6 стр.22</t>
  </si>
  <si>
    <t>Ф.F1r разд.4 стл.3 стр.23=Ф.F1r разд.4 сумма стл.4-6 стр.23</t>
  </si>
  <si>
    <t>Ф.F1r разд.4 стл.3 стр.24=Ф.F1r разд.4 сумма стл.4-6 стр.24</t>
  </si>
  <si>
    <t>Ф.F1r разд.4 стл.3 стр.25=Ф.F1r разд.4 сумма стл.4-6 стр.25</t>
  </si>
  <si>
    <t>Ф.F1r разд.4 стл.3 стр.26=Ф.F1r разд.4 сумма стл.4-6 стр.26</t>
  </si>
  <si>
    <t>Ф.F1r разд.4 стл.3 стр.27=Ф.F1r разд.4 сумма стл.4-6 стр.27</t>
  </si>
  <si>
    <t>Ф.F1r разд.4 стл.3 стр.28=Ф.F1r разд.4 сумма стл.4-6 стр.28</t>
  </si>
  <si>
    <t>Ф.F1r разд.4 стл.3 стр.29=Ф.F1r разд.4 сумма стл.4-6 стр.29</t>
  </si>
  <si>
    <t>Ф.F1r разд.4 стл.3 стр.3=Ф.F1r разд.4 сумма стл.4-6 стр.3</t>
  </si>
  <si>
    <t>Ф.F1r разд.4 стл.3 стр.30=Ф.F1r разд.4 сумма стл.4-6 стр.30</t>
  </si>
  <si>
    <t>Ф.F1r разд.4 стл.3 стр.31=Ф.F1r разд.4 сумма стл.4-6 стр.31</t>
  </si>
  <si>
    <t>Ф.F1r разд.4 стл.3 стр.32=Ф.F1r разд.4 сумма стл.4-6 стр.32</t>
  </si>
  <si>
    <t>Ф.F1r разд.4 стл.3 стр.33=Ф.F1r разд.4 сумма стл.4-6 стр.33</t>
  </si>
  <si>
    <t>Ф.F1r разд.4 стл.3 стр.34=Ф.F1r разд.4 сумма стл.4-6 стр.34</t>
  </si>
  <si>
    <t>Ф.F1r разд.4 стл.3 стр.35=Ф.F1r разд.4 сумма стл.4-6 стр.35</t>
  </si>
  <si>
    <t>Ф.F1r разд.4 стл.3 стр.36=Ф.F1r разд.4 сумма стл.4-6 стр.36</t>
  </si>
  <si>
    <t>Ф.F1r разд.4 стл.3 стр.37=Ф.F1r разд.4 сумма стл.4-6 стр.37</t>
  </si>
  <si>
    <t>Ф.F1r разд.4 стл.3 стр.38=Ф.F1r разд.4 сумма стл.4-6 стр.38</t>
  </si>
  <si>
    <t>Ф.F1r разд.4 стл.3 стр.39=Ф.F1r разд.4 сумма стл.4-6 стр.39</t>
  </si>
  <si>
    <t>Ф.F1r разд.4 стл.3 стр.4=Ф.F1r разд.4 сумма стл.4-6 стр.4</t>
  </si>
  <si>
    <t>Ф.F1r разд.4 стл.3 стр.40=Ф.F1r разд.4 сумма стл.4-6 стр.40</t>
  </si>
  <si>
    <t>Ф.F1r разд.4 стл.3 стр.41=Ф.F1r разд.4 сумма стл.4-6 стр.41</t>
  </si>
  <si>
    <t>Ф.F1r разд.4 стл.3 стр.42=Ф.F1r разд.4 сумма стл.4-6 стр.42</t>
  </si>
  <si>
    <t>Ф.F1r разд.4 стл.3 стр.43=Ф.F1r разд.4 сумма стл.4-6 стр.43</t>
  </si>
  <si>
    <t>Ф.F1r разд.4 стл.3 стр.44=Ф.F1r разд.4 сумма стл.4-6 стр.44</t>
  </si>
  <si>
    <t>Ф.F1r разд.4 стл.3 стр.45=Ф.F1r разд.4 сумма стл.4-6 стр.45</t>
  </si>
  <si>
    <t>Ф.F1r разд.4 стл.3 стр.46=Ф.F1r разд.4 сумма стл.4-6 стр.46</t>
  </si>
  <si>
    <t>Ф.F1r разд.4 стл.3 стр.47=Ф.F1r разд.4 сумма стл.4-6 стр.47</t>
  </si>
  <si>
    <t>Ф.F1r разд.4 стл.3 стр.48=Ф.F1r разд.4 сумма стл.4-6 стр.48</t>
  </si>
  <si>
    <t>Ф.F1r разд.4 стл.3 стр.49=Ф.F1r разд.4 сумма стл.4-6 стр.49</t>
  </si>
  <si>
    <t>Ф.F1r разд.4 стл.3 стр.5=Ф.F1r разд.4 сумма стл.4-6 стр.5</t>
  </si>
  <si>
    <t>Ф.F1r разд.4 стл.3 стр.50=Ф.F1r разд.4 сумма стл.4-6 стр.50</t>
  </si>
  <si>
    <t>Ф.F1r разд.4 стл.3 стр.51=Ф.F1r разд.4 сумма стл.4-6 стр.51</t>
  </si>
  <si>
    <t>Ф.F1r разд.4 стл.3 стр.52=Ф.F1r разд.4 сумма стл.4-6 стр.52</t>
  </si>
  <si>
    <t>Ф.F1r разд.4 стл.3 стр.53=Ф.F1r разд.4 сумма стл.4-6 стр.53</t>
  </si>
  <si>
    <t>Ф.F1r разд.4 стл.3 стр.54=Ф.F1r разд.4 сумма стл.4-6 стр.54</t>
  </si>
  <si>
    <t>Ф.F1r разд.4 стл.3 стр.55=Ф.F1r разд.4 сумма стл.4-6 стр.55</t>
  </si>
  <si>
    <t>Ф.F1r разд.4 стл.3 стр.56=Ф.F1r разд.4 сумма стл.4-6 стр.56</t>
  </si>
  <si>
    <t>Ф.F1r разд.4 стл.3 стр.57=Ф.F1r разд.4 сумма стл.4-6 стр.57</t>
  </si>
  <si>
    <t>Ф.F1r разд.4 стл.3 стр.58=Ф.F1r разд.4 сумма стл.4-6 стр.58</t>
  </si>
  <si>
    <t>Ф.F1r разд.4 стл.3 стр.59=Ф.F1r разд.4 сумма стл.4-6 стр.59</t>
  </si>
  <si>
    <t>Ф.F1r разд.4 стл.3 стр.6=Ф.F1r разд.4 сумма стл.4-6 стр.6</t>
  </si>
  <si>
    <t>Ф.F1r разд.4 стл.3 стр.60=Ф.F1r разд.4 сумма стл.4-6 стр.60</t>
  </si>
  <si>
    <t>Ф.F1r разд.4 стл.3 стр.61=Ф.F1r разд.4 сумма стл.4-6 стр.61</t>
  </si>
  <si>
    <t>Ф.F1r разд.4 стл.3 стр.62=Ф.F1r разд.4 сумма стл.4-6 стр.62</t>
  </si>
  <si>
    <t>Ф.F1r разд.4 стл.3 стр.63=Ф.F1r разд.4 сумма стл.4-6 стр.63</t>
  </si>
  <si>
    <t>Ф.F1r разд.4 стл.3 стр.64=Ф.F1r разд.4 сумма стл.4-6 стр.64</t>
  </si>
  <si>
    <t>Ф.F1r разд.4 стл.3 стр.65=Ф.F1r разд.4 сумма стл.4-6 стр.65</t>
  </si>
  <si>
    <t>Ф.F1r разд.4 стл.3 стр.66=Ф.F1r разд.4 сумма стл.4-6 стр.66</t>
  </si>
  <si>
    <t>Ф.F1r разд.4 стл.3 стр.67=Ф.F1r разд.4 сумма стл.4-6 стр.67</t>
  </si>
  <si>
    <t>Ф.F1r разд.4 стл.3 стр.68=Ф.F1r разд.4 сумма стл.4-6 стр.68</t>
  </si>
  <si>
    <t>Ф.F1r разд.4 стл.3 стр.69=Ф.F1r разд.4 сумма стл.4-6 стр.69</t>
  </si>
  <si>
    <t>Ф.F1r разд.4 стл.3 стр.7=Ф.F1r разд.4 сумма стл.4-6 стр.7</t>
  </si>
  <si>
    <t>Ф.F1r разд.4 стл.3 стр.70=Ф.F1r разд.4 сумма стл.4-6 стр.70</t>
  </si>
  <si>
    <t>Ф.F1r разд.4 стл.3 стр.71=Ф.F1r разд.4 сумма стл.4-6 стр.71</t>
  </si>
  <si>
    <t>Ф.F1r разд.4 стл.3 стр.72=Ф.F1r разд.4 сумма стл.4-6 стр.72</t>
  </si>
  <si>
    <t>Ф.F1r разд.4 стл.3 стр.73=Ф.F1r разд.4 сумма стл.4-6 стр.73</t>
  </si>
  <si>
    <t>Ф.F1r разд.4 стл.3 стр.74=Ф.F1r разд.4 сумма стл.4-6 стр.74</t>
  </si>
  <si>
    <t>Ф.F1r разд.4 стл.3 стр.75=Ф.F1r разд.4 сумма стл.4-6 стр.75</t>
  </si>
  <si>
    <t>Ф.F1r разд.4 стл.3 стр.76=Ф.F1r разд.4 сумма стл.4-6 стр.76</t>
  </si>
  <si>
    <t>Ф.F1r разд.4 стл.3 стр.77=Ф.F1r разд.4 сумма стл.4-6 стр.77</t>
  </si>
  <si>
    <t>Ф.F1r разд.4 стл.3 стр.78=Ф.F1r разд.4 сумма стл.4-6 стр.78</t>
  </si>
  <si>
    <t>Ф.F1r разд.4 стл.3 стр.79=Ф.F1r разд.4 сумма стл.4-6 стр.79</t>
  </si>
  <si>
    <t>Ф.F1r разд.4 стл.3 стр.8=Ф.F1r разд.4 сумма стл.4-6 стр.8</t>
  </si>
  <si>
    <t>Ф.F1r разд.4 стл.3 стр.80=Ф.F1r разд.4 сумма стл.4-6 стр.80</t>
  </si>
  <si>
    <t>Ф.F1r разд.4 стл.3 стр.81=Ф.F1r разд.4 сумма стл.4-6 стр.81</t>
  </si>
  <si>
    <t>Ф.F1r разд.4 стл.3 стр.82=Ф.F1r разд.4 сумма стл.4-6 стр.82</t>
  </si>
  <si>
    <t>Ф.F1r разд.4 стл.3 стр.83=Ф.F1r разд.4 сумма стл.4-6 стр.83</t>
  </si>
  <si>
    <t>Ф.F1r разд.4 стл.3 стр.84=Ф.F1r разд.4 сумма стл.4-6 стр.84</t>
  </si>
  <si>
    <t>Ф.F1r разд.4 стл.3 стр.85=Ф.F1r разд.4 сумма стл.4-6 стр.85</t>
  </si>
  <si>
    <t>Ф.F1r разд.4 стл.3 стр.86=Ф.F1r разд.4 сумма стл.4-6 стр.86</t>
  </si>
  <si>
    <t>Ф.F1r разд.4 стл.3 стр.87=Ф.F1r разд.4 сумма стл.4-6 стр.87</t>
  </si>
  <si>
    <t>Ф.F1r разд.4 стл.3 стр.88=Ф.F1r разд.4 сумма стл.4-6 стр.88</t>
  </si>
  <si>
    <t>Ф.F1r разд.4 стл.3 стр.89=Ф.F1r разд.4 сумма стл.4-6 стр.89</t>
  </si>
  <si>
    <t>Ф.F1r разд.4 стл.3 стр.9=Ф.F1r разд.4 сумма стл.4-6 стр.9</t>
  </si>
  <si>
    <t>Ф.F1r разд.4 стл.3 стр.90=Ф.F1r разд.4 сумма стл.4-6 стр.90</t>
  </si>
  <si>
    <t>Ф.F1r разд.4 стл.3 стр.91=Ф.F1r разд.4 сумма стл.4-6 стр.91</t>
  </si>
  <si>
    <t>Ф.F1r разд.4 стл.3 стр.92=Ф.F1r разд.4 сумма стл.4-6 стр.92</t>
  </si>
  <si>
    <t>Ф.F1r разд.4 стл.3 стр.93=Ф.F1r разд.4 сумма стл.4-6 стр.93</t>
  </si>
  <si>
    <t>Ф.F1r разд.4 стл.3 стр.94=Ф.F1r разд.4 сумма стл.4-6 стр.94</t>
  </si>
  <si>
    <t>Ф.F1r разд.4 стл.3 стр.95=Ф.F1r разд.4 сумма стл.4-6 стр.95</t>
  </si>
  <si>
    <t>Ф.F1r разд.4 стл.3 стр.96=Ф.F1r разд.4 сумма стл.4-6 стр.96</t>
  </si>
  <si>
    <t>378142</t>
  </si>
  <si>
    <t>Ф.F1r разд.4 стл.9 стр.1&lt;=Ф.F1r разд.4 стл.8 стр.1</t>
  </si>
  <si>
    <t>Ф.F1r разд.4 стл.9 стр.10&lt;=Ф.F1r разд.4 стл.8 стр.10</t>
  </si>
  <si>
    <t>Ф.F1r разд.4 стл.9 стр.11&lt;=Ф.F1r разд.4 стл.8 стр.11</t>
  </si>
  <si>
    <t>Ф.F1r разд.4 стл.9 стр.12&lt;=Ф.F1r разд.4 стл.8 стр.12</t>
  </si>
  <si>
    <t>Ф.F1r разд.4 стл.9 стр.13&lt;=Ф.F1r разд.4 стл.8 стр.13</t>
  </si>
  <si>
    <t>Ф.F1r разд.4 стл.9 стр.14&lt;=Ф.F1r разд.4 стл.8 стр.14</t>
  </si>
  <si>
    <t>Ф.F1r разд.4 стл.9 стр.15&lt;=Ф.F1r разд.4 стл.8 стр.15</t>
  </si>
  <si>
    <t>Ф.F1r разд.4 стл.9 стр.16&lt;=Ф.F1r разд.4 стл.8 стр.16</t>
  </si>
  <si>
    <t>Ф.F1r разд.4 стл.9 стр.17&lt;=Ф.F1r разд.4 стл.8 стр.17</t>
  </si>
  <si>
    <t>Ф.F1r разд.4 стл.9 стр.18&lt;=Ф.F1r разд.4 стл.8 стр.18</t>
  </si>
  <si>
    <t>Ф.F1r разд.4 стл.9 стр.19&lt;=Ф.F1r разд.4 стл.8 стр.19</t>
  </si>
  <si>
    <t>Ф.F1r разд.4 стл.9 стр.2&lt;=Ф.F1r разд.4 стл.8 стр.2</t>
  </si>
  <si>
    <t>Ф.F1r разд.4 стл.9 стр.20&lt;=Ф.F1r разд.4 стл.8 стр.20</t>
  </si>
  <si>
    <t>Ф.F1r разд.4 стл.9 стр.21&lt;=Ф.F1r разд.4 стл.8 стр.21</t>
  </si>
  <si>
    <t>Ф.F1r разд.4 стл.9 стр.22&lt;=Ф.F1r разд.4 стл.8 стр.22</t>
  </si>
  <si>
    <t>Ф.F1r разд.4 стл.9 стр.23&lt;=Ф.F1r разд.4 стл.8 стр.23</t>
  </si>
  <si>
    <t>Ф.F1r разд.4 стл.9 стр.24&lt;=Ф.F1r разд.4 стл.8 стр.24</t>
  </si>
  <si>
    <t>Ф.F1r разд.4 стл.9 стр.25&lt;=Ф.F1r разд.4 стл.8 стр.25</t>
  </si>
  <si>
    <t>Ф.F1r разд.4 стл.9 стр.26&lt;=Ф.F1r разд.4 стл.8 стр.26</t>
  </si>
  <si>
    <t>Ф.F1r разд.4 стл.9 стр.27&lt;=Ф.F1r разд.4 стл.8 стр.27</t>
  </si>
  <si>
    <t>Ф.F1r разд.4 стл.9 стр.28&lt;=Ф.F1r разд.4 стл.8 стр.28</t>
  </si>
  <si>
    <t>Ф.F1r разд.4 стл.9 стр.29&lt;=Ф.F1r разд.4 стл.8 стр.29</t>
  </si>
  <si>
    <t>Ф.F1r разд.4 стл.9 стр.3&lt;=Ф.F1r разд.4 стл.8 стр.3</t>
  </si>
  <si>
    <t>Ф.F1r разд.4 стл.9 стр.30&lt;=Ф.F1r разд.4 стл.8 стр.30</t>
  </si>
  <si>
    <t>Ф.F1r разд.4 стл.9 стр.31&lt;=Ф.F1r разд.4 стл.8 стр.31</t>
  </si>
  <si>
    <t>Ф.F1r разд.4 стл.9 стр.32&lt;=Ф.F1r разд.4 стл.8 стр.32</t>
  </si>
  <si>
    <t>Ф.F1r разд.4 стл.9 стр.33&lt;=Ф.F1r разд.4 стл.8 стр.33</t>
  </si>
  <si>
    <t>Ф.F1r разд.4 стл.9 стр.34&lt;=Ф.F1r разд.4 стл.8 стр.34</t>
  </si>
  <si>
    <t>Ф.F1r разд.4 стл.9 стр.35&lt;=Ф.F1r разд.4 стл.8 стр.35</t>
  </si>
  <si>
    <t>Ф.F1r разд.4 стл.9 стр.36&lt;=Ф.F1r разд.4 стл.8 стр.36</t>
  </si>
  <si>
    <t>Ф.F1r разд.4 стл.9 стр.37&lt;=Ф.F1r разд.4 стл.8 стр.37</t>
  </si>
  <si>
    <t>Ф.F1r разд.4 стл.9 стр.38&lt;=Ф.F1r разд.4 стл.8 стр.38</t>
  </si>
  <si>
    <t>Ф.F1r разд.4 стл.9 стр.39&lt;=Ф.F1r разд.4 стл.8 стр.39</t>
  </si>
  <si>
    <t>Ф.F1r разд.4 стл.9 стр.4&lt;=Ф.F1r разд.4 стл.8 стр.4</t>
  </si>
  <si>
    <t>Ф.F1r разд.4 стл.9 стр.40&lt;=Ф.F1r разд.4 стл.8 стр.40</t>
  </si>
  <si>
    <t>Ф.F1r разд.4 стл.9 стр.41&lt;=Ф.F1r разд.4 стл.8 стр.41</t>
  </si>
  <si>
    <t>Ф.F1r разд.4 стл.9 стр.42&lt;=Ф.F1r разд.4 стл.8 стр.42</t>
  </si>
  <si>
    <t>Ф.F1r разд.4 стл.9 стр.43&lt;=Ф.F1r разд.4 стл.8 стр.43</t>
  </si>
  <si>
    <t>Ф.F1r разд.4 стл.9 стр.44&lt;=Ф.F1r разд.4 стл.8 стр.44</t>
  </si>
  <si>
    <t>Ф.F1r разд.4 стл.9 стр.45&lt;=Ф.F1r разд.4 стл.8 стр.45</t>
  </si>
  <si>
    <t>Ф.F1r разд.4 стл.9 стр.46&lt;=Ф.F1r разд.4 стл.8 стр.46</t>
  </si>
  <si>
    <t>Ф.F1r разд.4 стл.9 стр.47&lt;=Ф.F1r разд.4 стл.8 стр.47</t>
  </si>
  <si>
    <t>Ф.F1r разд.4 стл.9 стр.48&lt;=Ф.F1r разд.4 стл.8 стр.48</t>
  </si>
  <si>
    <t>Ф.F1r разд.4 стл.9 стр.49&lt;=Ф.F1r разд.4 стл.8 стр.49</t>
  </si>
  <si>
    <t>Ф.F1r разд.4 стл.9 стр.5&lt;=Ф.F1r разд.4 стл.8 стр.5</t>
  </si>
  <si>
    <t>Ф.F1r разд.4 стл.9 стр.50&lt;=Ф.F1r разд.4 стл.8 стр.50</t>
  </si>
  <si>
    <t>Ф.F1r разд.4 стл.9 стр.51&lt;=Ф.F1r разд.4 стл.8 стр.51</t>
  </si>
  <si>
    <t>Ф.F1r разд.4 стл.9 стр.52&lt;=Ф.F1r разд.4 стл.8 стр.52</t>
  </si>
  <si>
    <t>Ф.F1r разд.4 стл.9 стр.53&lt;=Ф.F1r разд.4 стл.8 стр.53</t>
  </si>
  <si>
    <t>Ф.F1r разд.4 стл.9 стр.54&lt;=Ф.F1r разд.4 стл.8 стр.54</t>
  </si>
  <si>
    <t>Ф.F1r разд.4 стл.9 стр.55&lt;=Ф.F1r разд.4 стл.8 стр.55</t>
  </si>
  <si>
    <t>Ф.F1r разд.4 стл.9 стр.56&lt;=Ф.F1r разд.4 стл.8 стр.56</t>
  </si>
  <si>
    <t>Ф.F1r разд.4 стл.9 стр.57&lt;=Ф.F1r разд.4 стл.8 стр.57</t>
  </si>
  <si>
    <t>Ф.F1r разд.4 стл.9 стр.58&lt;=Ф.F1r разд.4 стл.8 стр.58</t>
  </si>
  <si>
    <t>Ф.F1r разд.4 стл.9 стр.59&lt;=Ф.F1r разд.4 стл.8 стр.59</t>
  </si>
  <si>
    <t>Ф.F1r разд.4 стл.9 стр.6&lt;=Ф.F1r разд.4 стл.8 стр.6</t>
  </si>
  <si>
    <t>Ф.F1r разд.4 стл.9 стр.60&lt;=Ф.F1r разд.4 стл.8 стр.60</t>
  </si>
  <si>
    <t>Ф.F1r разд.4 стл.9 стр.61&lt;=Ф.F1r разд.4 стл.8 стр.61</t>
  </si>
  <si>
    <t>Ф.F1r разд.4 стл.9 стр.62&lt;=Ф.F1r разд.4 стл.8 стр.62</t>
  </si>
  <si>
    <t>Ф.F1r разд.4 стл.9 стр.63&lt;=Ф.F1r разд.4 стл.8 стр.63</t>
  </si>
  <si>
    <t>Ф.F1r разд.4 стл.9 стр.64&lt;=Ф.F1r разд.4 стл.8 стр.64</t>
  </si>
  <si>
    <t>Ф.F1r разд.4 стл.9 стр.65&lt;=Ф.F1r разд.4 стл.8 стр.65</t>
  </si>
  <si>
    <t>Ф.F1r разд.4 стл.9 стр.66&lt;=Ф.F1r разд.4 стл.8 стр.66</t>
  </si>
  <si>
    <t>Ф.F1r разд.4 стл.9 стр.67&lt;=Ф.F1r разд.4 стл.8 стр.67</t>
  </si>
  <si>
    <t>Ф.F1r разд.4 стл.9 стр.68&lt;=Ф.F1r разд.4 стл.8 стр.68</t>
  </si>
  <si>
    <t>Ф.F1r разд.4 стл.9 стр.69&lt;=Ф.F1r разд.4 стл.8 стр.69</t>
  </si>
  <si>
    <t>Ф.F1r разд.4 стл.9 стр.7&lt;=Ф.F1r разд.4 стл.8 стр.7</t>
  </si>
  <si>
    <t>Ф.F1r разд.4 стл.9 стр.70&lt;=Ф.F1r разд.4 стл.8 стр.70</t>
  </si>
  <si>
    <t>Ф.F1r разд.4 стл.9 стр.71&lt;=Ф.F1r разд.4 стл.8 стр.71</t>
  </si>
  <si>
    <t>Ф.F1r разд.4 стл.9 стр.72&lt;=Ф.F1r разд.4 стл.8 стр.72</t>
  </si>
  <si>
    <t>Ф.F1r разд.4 стл.9 стр.73&lt;=Ф.F1r разд.4 стл.8 стр.73</t>
  </si>
  <si>
    <t>Ф.F1r разд.4 стл.9 стр.74&lt;=Ф.F1r разд.4 стл.8 стр.74</t>
  </si>
  <si>
    <t>Ф.F1r разд.4 стл.9 стр.75&lt;=Ф.F1r разд.4 стл.8 стр.75</t>
  </si>
  <si>
    <t>Ф.F1r разд.4 стл.9 стр.76&lt;=Ф.F1r разд.4 стл.8 стр.76</t>
  </si>
  <si>
    <t>Ф.F1r разд.4 стл.9 стр.77&lt;=Ф.F1r разд.4 стл.8 стр.77</t>
  </si>
  <si>
    <t>Ф.F1r разд.4 стл.9 стр.78&lt;=Ф.F1r разд.4 стл.8 стр.78</t>
  </si>
  <si>
    <t>Ф.F1r разд.4 стл.9 стр.79&lt;=Ф.F1r разд.4 стл.8 стр.79</t>
  </si>
  <si>
    <t>Ф.F1r разд.4 стл.9 стр.8&lt;=Ф.F1r разд.4 стл.8 стр.8</t>
  </si>
  <si>
    <t>Ф.F1r разд.4 стл.9 стр.80&lt;=Ф.F1r разд.4 стл.8 стр.80</t>
  </si>
  <si>
    <t>Ф.F1r разд.4 стл.9 стр.81&lt;=Ф.F1r разд.4 стл.8 стр.81</t>
  </si>
  <si>
    <t>Ф.F1r разд.4 стл.9 стр.82&lt;=Ф.F1r разд.4 стл.8 стр.82</t>
  </si>
  <si>
    <t>Ф.F1r разд.4 стл.9 стр.83&lt;=Ф.F1r разд.4 стл.8 стр.83</t>
  </si>
  <si>
    <t>Ф.F1r разд.4 стл.9 стр.84&lt;=Ф.F1r разд.4 стл.8 стр.84</t>
  </si>
  <si>
    <t>Ф.F1r разд.4 стл.9 стр.85&lt;=Ф.F1r разд.4 стл.8 стр.85</t>
  </si>
  <si>
    <t>Ф.F1r разд.4 стл.9 стр.86&lt;=Ф.F1r разд.4 стл.8 стр.86</t>
  </si>
  <si>
    <t>Ф.F1r разд.4 стл.9 стр.87&lt;=Ф.F1r разд.4 стл.8 стр.87</t>
  </si>
  <si>
    <t>Ф.F1r разд.4 стл.9 стр.88&lt;=Ф.F1r разд.4 стл.8 стр.88</t>
  </si>
  <si>
    <t>Ф.F1r разд.4 стл.9 стр.89&lt;=Ф.F1r разд.4 стл.8 стр.89</t>
  </si>
  <si>
    <t>Ф.F1r разд.4 стл.9 стр.9&lt;=Ф.F1r разд.4 стл.8 стр.9</t>
  </si>
  <si>
    <t>Ф.F1r разд.4 стл.9 стр.90&lt;=Ф.F1r разд.4 стл.8 стр.90</t>
  </si>
  <si>
    <t>Ф.F1r разд.4 стл.9 стр.91&lt;=Ф.F1r разд.4 стл.8 стр.91</t>
  </si>
  <si>
    <t>Ф.F1r разд.4 стл.9 стр.92&lt;=Ф.F1r разд.4 стл.8 стр.92</t>
  </si>
  <si>
    <t>Ф.F1r разд.4 стл.9 стр.93&lt;=Ф.F1r разд.4 стл.8 стр.93</t>
  </si>
  <si>
    <t>Ф.F1r разд.4 стл.9 стр.94&lt;=Ф.F1r разд.4 стл.8 стр.94</t>
  </si>
  <si>
    <t>Ф.F1r разд.4 стл.9 стр.95&lt;=Ф.F1r разд.4 стл.8 стр.95</t>
  </si>
  <si>
    <t>Ф.F1r разд.4 стл.9 стр.96&lt;=Ф.F1r разд.4 стл.8 стр.96</t>
  </si>
  <si>
    <t>378143</t>
  </si>
  <si>
    <t>Ф.F1r разд.4 стл.1 стр.88&lt;=Ф.F1r разд.4 стл.1 стр.25+Ф.F1r разд.4 стл.1 стр.27</t>
  </si>
  <si>
    <t>Ф.F1r разд.4 стл.10 стр.88&lt;=Ф.F1r разд.4 стл.10 стр.25+Ф.F1r разд.4 стл.10 стр.27</t>
  </si>
  <si>
    <t>Ф.F1r разд.4 стл.2 стр.88&lt;=Ф.F1r разд.4 стл.2 стр.25+Ф.F1r разд.4 стл.2 стр.27</t>
  </si>
  <si>
    <t>Ф.F1r разд.4 стл.3 стр.88&lt;=Ф.F1r разд.4 стл.3 стр.25+Ф.F1r разд.4 стл.3 стр.27</t>
  </si>
  <si>
    <t>Ф.F1r разд.4 стл.4 стр.88&lt;=Ф.F1r разд.4 стл.4 стр.25+Ф.F1r разд.4 стл.4 стр.27</t>
  </si>
  <si>
    <t>Ф.F1r разд.4 стл.5 стр.88&lt;=Ф.F1r разд.4 стл.5 стр.25+Ф.F1r разд.4 стл.5 стр.27</t>
  </si>
  <si>
    <t>Ф.F1r разд.4 стл.6 стр.88&lt;=Ф.F1r разд.4 стл.6 стр.25+Ф.F1r разд.4 стл.6 стр.27</t>
  </si>
  <si>
    <t>Ф.F1r разд.4 стл.7 стр.88&lt;=Ф.F1r разд.4 стл.7 стр.25+Ф.F1r разд.4 стл.7 стр.27</t>
  </si>
  <si>
    <t>Ф.F1r разд.4 стл.8 стр.88&lt;=Ф.F1r разд.4 стл.8 стр.25+Ф.F1r разд.4 стл.8 стр.27</t>
  </si>
  <si>
    <t>Ф.F1r разд.4 стл.9 стр.88&lt;=Ф.F1r разд.4 стл.9 стр.25+Ф.F1r разд.4 стл.9 стр.27</t>
  </si>
  <si>
    <t>378144</t>
  </si>
  <si>
    <t>Ф.F1r разд.12 стл.1 стр.3&lt;=Ф.F1r разд.12 стл.1 сумма стр.1-2</t>
  </si>
  <si>
    <t>Ф.F1r разд.12 стл.2 стр.3&lt;=Ф.F1r разд.12 стл.2 сумма стр.1-2</t>
  </si>
  <si>
    <t>378145</t>
  </si>
  <si>
    <t>Ф.F1r разд.12 стл.2 стр.1&gt;=Ф.F1r разд.12 стл.1 стр.1</t>
  </si>
  <si>
    <t>Ф.F1r разд.12 стл.2 стр.2&gt;=Ф.F1r разд.12 стл.1 стр.2</t>
  </si>
  <si>
    <t>Ф.F1r разд.12 стл.2 стр.3&gt;=Ф.F1r разд.12 стл.1 стр.3</t>
  </si>
  <si>
    <t>Ф.F1r разд.12 стл.2 стр.4&gt;=Ф.F1r разд.12 стл.1 стр.4</t>
  </si>
  <si>
    <t>Ф.F1r разд.12 стл.2 стр.5&gt;=Ф.F1r разд.12 стл.1 стр.5</t>
  </si>
  <si>
    <t>Ф.F1r разд.12 стл.2 стр.6&gt;=Ф.F1r разд.12 стл.1 стр.6</t>
  </si>
  <si>
    <t>Ф.F1r разд.12 стл.2 стр.7&gt;=Ф.F1r разд.12 стл.1 стр.7</t>
  </si>
  <si>
    <t>378146</t>
  </si>
  <si>
    <t>Ф.F1r разд.13 стл.1 сумма стр.7-9&lt;=Ф.F1r разд.13 стл.1 стр.6</t>
  </si>
  <si>
    <t>Ф.F1r разд.13 стл.2 сумма стр.7-9&lt;=Ф.F1r разд.13 стл.2 стр.6</t>
  </si>
  <si>
    <t>Ф.F1r разд.13 стл.3 сумма стр.7-9&lt;=Ф.F1r разд.13 стл.3 стр.6</t>
  </si>
  <si>
    <t>Ф.F1r разд.13 стл.4 сумма стр.7-9&lt;=Ф.F1r разд.13 стл.4 стр.6</t>
  </si>
  <si>
    <t>Ф.F1r разд.13 стл.5 сумма стр.7-9&lt;=Ф.F1r разд.13 стл.5 стр.6</t>
  </si>
  <si>
    <t>Ф.F1r разд.13 стл.6 сумма стр.7-9&lt;=Ф.F1r разд.13 стл.6 стр.6</t>
  </si>
  <si>
    <t>378147</t>
  </si>
  <si>
    <t>Ф.F1r разд.1 стл.1 стр.51&lt;=Ф.F1r разд.1 стл.1 стр.1</t>
  </si>
  <si>
    <t>Ф.F1r разд.1 стл.10 стр.51&lt;=Ф.F1r разд.1 стл.10 стр.1</t>
  </si>
  <si>
    <t>Ф.F1r разд.1 стл.11 стр.51&lt;=Ф.F1r разд.1 стл.11 стр.1</t>
  </si>
  <si>
    <t>Ф.F1r разд.1 стл.12 стр.51&lt;=Ф.F1r разд.1 стл.12 стр.1</t>
  </si>
  <si>
    <t>Ф.F1r разд.1 стл.13 стр.51&lt;=Ф.F1r разд.1 стл.13 стр.1</t>
  </si>
  <si>
    <t>Ф.F1r разд.1 стл.14 стр.51&lt;=Ф.F1r разд.1 стл.14 стр.1</t>
  </si>
  <si>
    <t>Ф.F1r разд.1 стл.15 стр.51&lt;=Ф.F1r разд.1 стл.15 стр.1</t>
  </si>
  <si>
    <t>Ф.F1r разд.1 стл.16 стр.51&lt;=Ф.F1r разд.1 стл.16 стр.1</t>
  </si>
  <si>
    <t>Ф.F1r разд.1 стл.17 стр.51&lt;=Ф.F1r разд.1 стл.17 стр.1</t>
  </si>
  <si>
    <t>Ф.F1r разд.1 стл.18 стр.51&lt;=Ф.F1r разд.1 стл.18 стр.1</t>
  </si>
  <si>
    <t>Ф.F1r разд.1 стл.19 стр.51&lt;=Ф.F1r разд.1 стл.19 стр.1</t>
  </si>
  <si>
    <t>Ф.F1r разд.1 стл.2 стр.51&lt;=Ф.F1r разд.1 стл.2 стр.1</t>
  </si>
  <si>
    <t>Ф.F1r разд.1 стл.20 стр.51&lt;=Ф.F1r разд.1 стл.20 стр.1</t>
  </si>
  <si>
    <t>Ф.F1r разд.1 стл.21 стр.51&lt;=Ф.F1r разд.1 стл.21 стр.1</t>
  </si>
  <si>
    <t>Ф.F1r разд.1 стл.22 стр.51&lt;=Ф.F1r разд.1 стл.22 стр.1</t>
  </si>
  <si>
    <t>Ф.F1r разд.1 стл.23 стр.51&lt;=Ф.F1r разд.1 стл.23 стр.1</t>
  </si>
  <si>
    <t>Ф.F1r разд.1 стл.24 стр.51&lt;=Ф.F1r разд.1 стл.24 стр.1</t>
  </si>
  <si>
    <t>Ф.F1r разд.1 стл.25 стр.51&lt;=Ф.F1r разд.1 стл.25 стр.1</t>
  </si>
  <si>
    <t>Ф.F1r разд.1 стл.26 стр.51&lt;=Ф.F1r разд.1 стл.26 стр.1</t>
  </si>
  <si>
    <t>Ф.F1r разд.1 стл.27 стр.51&lt;=Ф.F1r разд.1 стл.27 стр.1</t>
  </si>
  <si>
    <t>Ф.F1r разд.1 стл.28 стр.51&lt;=Ф.F1r разд.1 стл.28 стр.1</t>
  </si>
  <si>
    <t>Ф.F1r разд.1 стл.29 стр.51&lt;=Ф.F1r разд.1 стл.29 стр.1</t>
  </si>
  <si>
    <t>Ф.F1r разд.1 стл.3 стр.51&lt;=Ф.F1r разд.1 стл.3 стр.1</t>
  </si>
  <si>
    <t>Ф.F1r разд.1 стл.30 стр.51&lt;=Ф.F1r разд.1 стл.30 стр.1</t>
  </si>
  <si>
    <t>Ф.F1r разд.1 стл.31 стр.51&lt;=Ф.F1r разд.1 стл.31 стр.1</t>
  </si>
  <si>
    <t>Ф.F1r разд.1 стл.32 стр.51&lt;=Ф.F1r разд.1 стл.32 стр.1</t>
  </si>
  <si>
    <t>Ф.F1r разд.1 стл.33 стр.51&lt;=Ф.F1r разд.1 стл.33 стр.1</t>
  </si>
  <si>
    <t>Ф.F1r разд.1 стл.34 стр.51&lt;=Ф.F1r разд.1 стл.34 стр.1</t>
  </si>
  <si>
    <t>Ф.F1r разд.1 стл.4 стр.51&lt;=Ф.F1r разд.1 стл.4 стр.1</t>
  </si>
  <si>
    <t>Ф.F1r разд.1 стл.5 стр.51&lt;=Ф.F1r разд.1 стл.5 стр.1</t>
  </si>
  <si>
    <t>Ф.F1r разд.1 стл.6 стр.51&lt;=Ф.F1r разд.1 стл.6 стр.1</t>
  </si>
  <si>
    <t>Ф.F1r разд.1 стл.7 стр.51&lt;=Ф.F1r разд.1 стл.7 стр.1</t>
  </si>
  <si>
    <t>Ф.F1r разд.1 стл.8 стр.51&lt;=Ф.F1r разд.1 стл.8 стр.1</t>
  </si>
  <si>
    <t>Ф.F1r разд.1 стл.9 стр.51&lt;=Ф.F1r разд.1 стл.9 стр.1</t>
  </si>
  <si>
    <t>378148</t>
  </si>
  <si>
    <t>Ф.F1r разд.1 стл.29 стр.1=Ф.F1r разд.1 стл.29 стр.52</t>
  </si>
  <si>
    <t>Ф.F1r разд.1 стл.30 стр.1=Ф.F1r разд.1 стл.30 стр.52</t>
  </si>
  <si>
    <t>378149</t>
  </si>
  <si>
    <t>Ф.F1r разд.2 стл.1 стр.56&lt;=Ф.F1r разд.2 стл.1 стр.33</t>
  </si>
  <si>
    <t>Ф.F1r разд.2 стл.2 стр.56&lt;=Ф.F1r разд.2 стл.2 стр.33</t>
  </si>
  <si>
    <t>378150</t>
  </si>
  <si>
    <t>Ф.F1r разд.2 стл.1 стр.56=Ф.F1r разд.1 стл.29 стр.52+Ф.F1r разд.1 стл.31 стр.1</t>
  </si>
  <si>
    <t>378151</t>
  </si>
  <si>
    <t>Ф.F1r разд.1 стл.31 стр.52=0</t>
  </si>
  <si>
    <t>378152</t>
  </si>
  <si>
    <t>Ф.F1r разд.1 сумма стл.33-34 сумма стр.53-54=0</t>
  </si>
  <si>
    <t>(r) внести подтверждение на лист ФЛК информационный</t>
  </si>
  <si>
    <t>335882</t>
  </si>
  <si>
    <t>(r) должно быть равно 0, внести подтверждения на лист ФЛК информационный</t>
  </si>
  <si>
    <t>Ф.F1r разд.1 стл.12 стр.39=0</t>
  </si>
  <si>
    <t>Ф.F1r разд.1 стл.13 стр.39=0</t>
  </si>
  <si>
    <t>Ф.F1r разд.1 стл.14 стр.39=0</t>
  </si>
  <si>
    <t>Ф.F1r разд.1 стл.15 стр.39=0</t>
  </si>
  <si>
    <t>Ф.F1r разд.1 стл.16 стр.39=0</t>
  </si>
  <si>
    <t>Ф.F1r разд.1 стл.17 стр.39=0</t>
  </si>
  <si>
    <t>Ф.F1r разд.1 стл.18 стр.39=0</t>
  </si>
  <si>
    <t>Ф.F1r разд.1 стл.19 стр.39=0</t>
  </si>
  <si>
    <t>Ф.F1r разд.1 стл.2 стр.39=0</t>
  </si>
  <si>
    <t>Ф.F1r разд.1 стл.20 стр.39=0</t>
  </si>
  <si>
    <t>Ф.F1r разд.1 стл.21 стр.39=0</t>
  </si>
  <si>
    <t>Ф.F1r разд.1 стл.22 стр.39=0</t>
  </si>
  <si>
    <t>Ф.F1r разд.1 стл.23 стр.39=0</t>
  </si>
  <si>
    <t>Ф.F1r разд.1 стл.24 стр.39=0</t>
  </si>
  <si>
    <t>Ф.F1r разд.1 стл.25 стр.39=0</t>
  </si>
  <si>
    <t>Ф.F1r разд.1 стл.26 стр.39=0</t>
  </si>
  <si>
    <t>Ф.F1r разд.1 стл.27 стр.39=0</t>
  </si>
  <si>
    <t>Ф.F1r разд.1 стл.28 стр.39=0</t>
  </si>
  <si>
    <t>Ф.F1r разд.1 стл.29 стр.39=0</t>
  </si>
  <si>
    <t>Ф.F1r разд.1 стл.3 стр.39=0</t>
  </si>
  <si>
    <t>Ф.F1r разд.1 стл.30 стр.39=0</t>
  </si>
  <si>
    <t>Ф.F1r разд.1 стл.31 стр.39=0</t>
  </si>
  <si>
    <t>Ф.F1r разд.1 стл.32 стр.39=0</t>
  </si>
  <si>
    <t>Ф.F1r разд.1 стл.33 стр.39=0</t>
  </si>
  <si>
    <t>Ф.F1r разд.1 стл.34 стр.39=0</t>
  </si>
  <si>
    <t>Ф.F1r разд.1 стл.4 стр.39=0</t>
  </si>
  <si>
    <t>Ф.F1r разд.1 стл.5 стр.39=0</t>
  </si>
  <si>
    <t>Ф.F1r разд.1 стл.6 стр.39=0</t>
  </si>
  <si>
    <t>Ф.F1r разд.1 стл.7 стр.39=0</t>
  </si>
  <si>
    <t>Ф.F1r разд.1 стл.8 стр.39=0</t>
  </si>
  <si>
    <t>Ф.F1r разд.1 стл.9 стр.39=0</t>
  </si>
  <si>
    <t>335883</t>
  </si>
  <si>
    <t>Ф.F1r разд.1 стл.19 стр.46=0</t>
  </si>
  <si>
    <t>(r) должно быть равно 0 , внести подтверждение на лист ФЛК информационный</t>
  </si>
  <si>
    <t>335884</t>
  </si>
  <si>
    <t>Ф.F1r разд.1 стл.5 стр.40=0</t>
  </si>
  <si>
    <t>335885</t>
  </si>
  <si>
    <t>Ф.F1r разд.1 стл.10 стр.44=0</t>
  </si>
  <si>
    <t>(r,g) внести подтверждение на лист ФЛК информационный</t>
  </si>
  <si>
    <t>Ф.F1r разд.1 стл.11 стр.44=0</t>
  </si>
  <si>
    <t>Ф.F1r разд.1 стл.12 стр.44=0</t>
  </si>
  <si>
    <t>Ф.F1r разд.1 стл.13 стр.44=0</t>
  </si>
  <si>
    <t>Ф.F1r разд.1 стл.14 стр.44=0</t>
  </si>
  <si>
    <t>Ф.F1r разд.1 стл.15 стр.44=0</t>
  </si>
  <si>
    <t>Ф.F1r разд.1 стл.16 стр.44=0</t>
  </si>
  <si>
    <t>Ф.F1r разд.1 стл.17 стр.44=0</t>
  </si>
  <si>
    <t>Ф.F1r разд.1 стл.18 стр.44=0</t>
  </si>
  <si>
    <t>Ф.F1r разд.1 стл.19 стр.44=0</t>
  </si>
  <si>
    <t>Ф.F1r разд.1 стл.2 стр.44=0</t>
  </si>
  <si>
    <t>Ф.F1r разд.1 стл.20 стр.44=0</t>
  </si>
  <si>
    <t>Ф.F1r разд.1 стл.21 стр.44=0</t>
  </si>
  <si>
    <t>Ф.F1r разд.1 стл.22 стр.44=0</t>
  </si>
  <si>
    <t>Ф.F1r разд.1 стл.23 стр.44=0</t>
  </si>
  <si>
    <t>Ф.F1r разд.1 стл.24 стр.44=0</t>
  </si>
  <si>
    <t>Ф.F1r разд.1 стл.25 стр.44=0</t>
  </si>
  <si>
    <t>Ф.F1r разд.1 стл.26 стр.44=0</t>
  </si>
  <si>
    <t>Ф.F1r разд.1 стл.27 стр.44=0</t>
  </si>
  <si>
    <t>Ф.F1r разд.1 стл.28 стр.44=0</t>
  </si>
  <si>
    <t>Ф.F1r разд.1 стл.29 стр.44=0</t>
  </si>
  <si>
    <t>Ф.F1r разд.1 стл.3 стр.44=0</t>
  </si>
  <si>
    <t>Ф.F1r разд.1 стл.30 стр.44=0</t>
  </si>
  <si>
    <t>Ф.F1r разд.1 стл.31 стр.44=0</t>
  </si>
  <si>
    <t>Ф.F1r разд.1 стл.32 стр.44=0</t>
  </si>
  <si>
    <t>Ф.F1r разд.1 стл.33 стр.44=0</t>
  </si>
  <si>
    <t>Ф.F1r разд.1 стл.34 стр.44=0</t>
  </si>
  <si>
    <t>Ф.F1r разд.1 стл.4 стр.44=0</t>
  </si>
  <si>
    <t>Ф.F1r разд.1 стл.5 стр.44=0</t>
  </si>
  <si>
    <t>Ф.F1r разд.1 стл.6 стр.44=0</t>
  </si>
  <si>
    <t>Ф.F1r разд.1 стл.7 стр.44=0</t>
  </si>
  <si>
    <t>Ф.F1r разд.1 стл.8 стр.44=0</t>
  </si>
  <si>
    <t>Ф.F1r разд.1 стл.9 стр.44=0</t>
  </si>
  <si>
    <t>378017</t>
  </si>
  <si>
    <t>Ф.F1r разд.4 стл.1 сумма стр.55-56=0</t>
  </si>
  <si>
    <t xml:space="preserve">(r) раздел 4  для гр. 1-7 стр. 55-56 внести подтверждение на лист ФЛК информационный  </t>
  </si>
  <si>
    <t>Ф.F1r разд.4 стл.2 сумма стр.55-56=0</t>
  </si>
  <si>
    <t>Ф.F1r разд.4 стл.3 сумма стр.55-56=0</t>
  </si>
  <si>
    <t>Ф.F1r разд.4 стл.4 сумма стр.55-56=0</t>
  </si>
  <si>
    <t>Ф.F1r разд.4 стл.5 сумма стр.55-56=0</t>
  </si>
  <si>
    <t>Ф.F1r разд.4 стл.6 сумма стр.55-56=0</t>
  </si>
  <si>
    <t>Ф.F1r разд.4 стл.7 сумма стр.55-56=0</t>
  </si>
  <si>
    <t>378018</t>
  </si>
  <si>
    <t>Ф.F1r разд.4 стл.1 стр.45=0</t>
  </si>
  <si>
    <t>(r) раздел 4 стр. 45 для всех граф внести подтверждение на лист ФЛК информационный</t>
  </si>
  <si>
    <t>Ф.F1r разд.4 стл.10 стр.45=0</t>
  </si>
  <si>
    <t>Ф.F1r разд.4 стл.2 стр.45=0</t>
  </si>
  <si>
    <t>Ф.F1r разд.4 стл.3 стр.45=0</t>
  </si>
  <si>
    <t>Ф.F1r разд.4 стл.4 стр.45=0</t>
  </si>
  <si>
    <t>Ф.F1r разд.4 стл.5 стр.45=0</t>
  </si>
  <si>
    <t>Ф.F1r разд.4 стл.6 стр.45=0</t>
  </si>
  <si>
    <t>Ф.F1r разд.4 стл.7 стр.45=0</t>
  </si>
  <si>
    <t>Ф.F1r разд.4 стл.8 стр.45=0</t>
  </si>
  <si>
    <t>Ф.F1r разд.4 стл.9 стр.45=0</t>
  </si>
  <si>
    <t>378038</t>
  </si>
  <si>
    <t>Ф.F1r разд.1 стл.12 стр.41+Ф.F1r разд.2 стл.1 стр.21-Ф.F1r разд.2 стл.1 стр.24=Ф.F1r разд.3 стл.1 стр.3</t>
  </si>
  <si>
    <t>378048</t>
  </si>
  <si>
    <t>Ф.F1r разд.1 сумма стл.1-2 стр.41=Ф.F1r разд.1 стл.8 стр.41+Ф.F1r разд.1 стл.10 стр.41+Ф.F1r разд.1 стл.32 стр.41</t>
  </si>
  <si>
    <t>Ф.F1r разд.1 сумма стл.1-2 стр.42=Ф.F1r разд.1 стл.8 стр.42+Ф.F1r разд.1 стл.10 стр.42+Ф.F1r разд.1 стл.32 стр.42</t>
  </si>
  <si>
    <t>Ф.F1r разд.1 сумма стл.1-2 стр.43=Ф.F1r разд.1 стл.8 стр.43+Ф.F1r разд.1 стл.10 стр.43+Ф.F1r разд.1 стл.32 стр.43</t>
  </si>
  <si>
    <t>Ф.F1r разд.1 сумма стл.1-2 стр.44=Ф.F1r разд.1 стл.8 стр.44+Ф.F1r разд.1 стл.10 стр.44+Ф.F1r разд.1 стл.32 стр.44</t>
  </si>
  <si>
    <t>Ф.F1r разд.1 сумма стл.1-2 стр.45=Ф.F1r разд.1 стл.8 стр.45+Ф.F1r разд.1 стл.10 стр.45+Ф.F1r разд.1 стл.32 стр.45</t>
  </si>
  <si>
    <t>378060</t>
  </si>
  <si>
    <t>Ф.F1r разд.3 сумма стл.1-2 стр.5=0</t>
  </si>
  <si>
    <t>378068</t>
  </si>
  <si>
    <t>Ф.F1r разд.2 стл.1 стр.38&lt;=Ф.F1r разд.1 стл.18 стр.1</t>
  </si>
  <si>
    <t>Ф.F1r разд.2 стл.2 стр.38&lt;=Ф.F1r разд.1 стл.18 стр.1</t>
  </si>
  <si>
    <t>378100</t>
  </si>
  <si>
    <t>Ф.F1r разд.1 стл.3 стр.1&lt;=Ф.F1r разд.1 сумма стл.12-13 стр.1</t>
  </si>
  <si>
    <t xml:space="preserve">(r,w,s,g,v) гр.11 меньше или равна гр. 6   </t>
  </si>
  <si>
    <t xml:space="preserve">Утверждена 
приказом Судебного департамента 
при Верховном Суде Российской Федерации 
от от 11.04.2017 № 65 
(в редакции приказа от 30.05.2019 № 108)
</t>
  </si>
  <si>
    <t>Ф.F1r разд.2 стл.1 сумма стр.34-35+Ф.F1r разд.2 стл.1 стр.38=Ф.F1r разд.1 стл.18 стр.1</t>
  </si>
  <si>
    <t xml:space="preserve">(r,w,s,g,v) разд.2 сумма стр.34,35 и 38 - Частные определения, постановления по перечисленным вопросам д.б. равна общему числу вынесенных частных постановлений (определений)            </t>
  </si>
  <si>
    <t>378934</t>
  </si>
  <si>
    <t>Ф.F1r разд.11 стл.2 стр.7=Ф.F1r разд.11 стл.6 сумма стр.1-6</t>
  </si>
  <si>
    <t>2018 (r,w,s,g,v) раздел 11 стл.2, стр.7 д.б. равен  сумме стр.1-6, стл.6</t>
  </si>
  <si>
    <t>378938</t>
  </si>
  <si>
    <t>Ф.F1r разд.11 стл.6 стр.7=Ф.F1r разд.11 стл.1 стр.7</t>
  </si>
  <si>
    <t>2018 (r,w,s,g,v) раздел 11 стл.6, стр.7 должно быть равно каждому стл.1, 2 стр.7</t>
  </si>
  <si>
    <t>Ф.F1r разд.11 стл.6 стр.7=Ф.F1r разд.11 стл.2 стр.7</t>
  </si>
  <si>
    <t>378942</t>
  </si>
  <si>
    <t>Ф.F1r разд.11 стл.1 стр.1&gt;=Ф.F1r разд.11 стл.2 стр.1</t>
  </si>
  <si>
    <t>2018 (r,w,s,g,v) раздел 11 стл.1 д.б. больше или равен стл.2 по строкам 1-6.</t>
  </si>
  <si>
    <t>Ф.F1r разд.11 стл.1 стр.2&gt;=Ф.F1r разд.11 стл.2 стр.2</t>
  </si>
  <si>
    <t>Ф.F1r разд.11 стл.1 стр.3&gt;=Ф.F1r разд.11 стл.2 стр.3</t>
  </si>
  <si>
    <t>Ф.F1r разд.11 стл.1 стр.4&gt;=Ф.F1r разд.11 стл.2 стр.4</t>
  </si>
  <si>
    <t>Ф.F1r разд.11 стл.1 стр.5&gt;=Ф.F1r разд.11 стл.2 стр.5</t>
  </si>
  <si>
    <t>Ф.F1r разд.11 стл.1 стр.6&gt;=Ф.F1r разд.11 стл.2 стр.6</t>
  </si>
  <si>
    <t>378950</t>
  </si>
  <si>
    <t>Ф.F1r разд.11 стл.1 сумма стр.2-6+Ф.F1r разд.11 стл.3 сумма стр.2-6&gt;=Ф.F1r разд.2 стл.1 сумма стр.1-5</t>
  </si>
  <si>
    <t>2018 (r,w,s,g,v) разд.11 сумма стр. 2-6 гр.1 + сумма стр. 2-6 гр.3 &gt;= сумме стр. 1-5 гр.1 разд.2</t>
  </si>
  <si>
    <t>378954</t>
  </si>
  <si>
    <t>Ф.F1r разд.11 стл.3 сумма стр.1-6=Ф.F1r разд.1 сумма стл.6-7 стр.1</t>
  </si>
  <si>
    <t>2018 (r,w,s,g,v) разд.11 сумма стр.1-6 гр.3 = разд.1 сумме гр. 6-7 стр.1</t>
  </si>
  <si>
    <t>378958</t>
  </si>
  <si>
    <t>Ф.F1r разд.11 стл.4 сумма стр.2-6&gt;=Ф.F1r разд.2 стл.1 стр.11+Ф.F1r разд.2 стл.1 стр.13+Ф.F1r разд.2 стл.1 стр.15+Ф.F1r разд.2 стл.1 сумма стр.17-18</t>
  </si>
  <si>
    <t>2018 (r,w,s,g,v) разд.11 сумма стр.2-6 гр.4 &gt;= сумме стр.11,13,15,17-18 гр.1 разд.2</t>
  </si>
  <si>
    <t>378962</t>
  </si>
  <si>
    <t>Ф.F1r разд.11 стл.4 сумма стр.1-6=Ф.F1r разд.1 стл.10 стр.1</t>
  </si>
  <si>
    <t>2018 (r,w,s,g,v) разд.11 сумма стр. 1-6 гр.4 = разд.1 гр.10 стр.35</t>
  </si>
  <si>
    <t>378966</t>
  </si>
  <si>
    <t>Ф.F1r разд.11 стл.1 сумма стр.1-6=Ф.F1r разд.1 сумма стл.3-5 стр.1</t>
  </si>
  <si>
    <t>2018 (r,w,s,g,v)  сумма строк 1-6 по графе 1 равна сумме граф 3-5 строке 1 раздела 1</t>
  </si>
  <si>
    <t>378970</t>
  </si>
  <si>
    <t>Ф.F1r разд.11 стл.6 сумма стр.1-6=Ф.F1r разд.11 стл.6 стр.7</t>
  </si>
  <si>
    <t>2018 (r,w,s,g,v)  сумма строк 1-6 равна строке 7 по гр.6</t>
  </si>
  <si>
    <t>378974</t>
  </si>
  <si>
    <t>Ф.F1r разд.11 стл.6 сумма стр.1-6&lt;=Ф.F1r разд.11 стл.2 сумма стр.1-6</t>
  </si>
  <si>
    <t xml:space="preserve">2018 (r,w,s,g,v)  строки 1-6 графы 6 меньше или равна строкам 1-6 графы 2 </t>
  </si>
  <si>
    <t>379228</t>
  </si>
  <si>
    <t>379233</t>
  </si>
  <si>
    <t>379243</t>
  </si>
  <si>
    <t>(r,s,g,v) разд.10 гр.2 стр.1 д.б. равно раз.4 гр.2 стр.26: удовлетворенные ходатайства</t>
  </si>
  <si>
    <t>379248</t>
  </si>
  <si>
    <t>379258</t>
  </si>
  <si>
    <t>(r,s,g,v) раздел 9 гр.4 стр.1 д.б. равна раздел 4 гр.3 стр. 24: отказано в удовлетворении</t>
  </si>
  <si>
    <t>Дата изменения</t>
  </si>
  <si>
    <t>(r,s,g,v) разд.9 стр.1 д.б. равно разд.9 сумма стр.2-5 по всем гр.</t>
  </si>
  <si>
    <t>335661</t>
  </si>
  <si>
    <t>Ф.F1r разд.10 стл.1 стр.1+Ф.F1r разд.10 стл.8 стр.1=Ф.F1r разд.4 стл.3 стр.26</t>
  </si>
  <si>
    <t xml:space="preserve">(r,s,g,v) разд.4 гр.1 стр.26 д.б.  равно разд.10 по  стр. 1 сумме гр.3 и 8 </t>
  </si>
  <si>
    <t>Ф.F1r разд.9 стл.2 стр.1=Ф.F1r разд.4 стл.4 стр.24</t>
  </si>
  <si>
    <t>(r,s,g,v) разд.4 гр.4 стр.24  д.б. равно разд.9 по стр.1 гр.2: удовлетворенные ходатайства равны в разделе 9 и 4</t>
  </si>
  <si>
    <t>Ф.F1r разд.9 стл.4 стр.1=Ф.F1r разд.4 стл.5 стр.24</t>
  </si>
  <si>
    <t>379263</t>
  </si>
  <si>
    <t>379448</t>
  </si>
  <si>
    <t>335756</t>
  </si>
  <si>
    <t>Ф.F1r разд.9 стл.12 стр.8=0</t>
  </si>
  <si>
    <t>(r,s,v,g) внести подтверждение на лист ФЛК информационный</t>
  </si>
  <si>
    <t>Ф.F1r разд.9 стл.12 стр.9=0</t>
  </si>
  <si>
    <t>Ф.F1r разд.9 стл.13 стр.8=0</t>
  </si>
  <si>
    <t>Ф.F1r разд.9 стл.13 стр.9=0</t>
  </si>
  <si>
    <t>335872</t>
  </si>
  <si>
    <t>Ф.F1r разд.3 стл.1 стр.12=0</t>
  </si>
  <si>
    <t>(r) разд. 3 по военным внести подтверждение на лист ФЛК информационный</t>
  </si>
  <si>
    <t>Ф.F1r разд.3 стл.1 стр.13=0</t>
  </si>
  <si>
    <t>Ф.F1r разд.3 стл.2 стр.12=0</t>
  </si>
  <si>
    <t>Ф.F1r разд.3 стл.2 стр.13=0</t>
  </si>
  <si>
    <t>335874</t>
  </si>
  <si>
    <t>Ф.F1r разд.3 стл.1 стр.2=0</t>
  </si>
  <si>
    <t xml:space="preserve">(r) разд. 3 пожизненное лишение св. должно быть равно 0 </t>
  </si>
  <si>
    <t>335875</t>
  </si>
  <si>
    <t>Ф.F1r разд.10 стл.12 стр.7=0</t>
  </si>
  <si>
    <t>(r,g) Внести подтвепрждение на лист ФЛК информационный</t>
  </si>
  <si>
    <t>Ф.F1r разд.10 стл.12 стр.8=0</t>
  </si>
  <si>
    <t>Ф.F1r разд.10 стл.13 стр.7=0</t>
  </si>
  <si>
    <t>Ф.F1r разд.10 стл.13 стр.8=0</t>
  </si>
  <si>
    <t>335877</t>
  </si>
  <si>
    <t>Ф.F1r разд.1 стл.19 стр.2=0</t>
  </si>
  <si>
    <t xml:space="preserve">(r) внести подтверждение на лист ФЛК информационный </t>
  </si>
  <si>
    <t>335878</t>
  </si>
  <si>
    <t>Ф.F1r разд.1 стл.16 стр.40=0</t>
  </si>
  <si>
    <t>(r) разд.1 внести подтверждения на лист ФЛК информационный</t>
  </si>
  <si>
    <t>335879</t>
  </si>
  <si>
    <t>Ф.F1r разд.3 сумма стл.1-2 стр.29=0</t>
  </si>
  <si>
    <t xml:space="preserve">(r) разд. 3 стр.29 - военные - должно быть равно 0 </t>
  </si>
  <si>
    <t>Ф.F1r разд.1 стл.1 стр.39=0</t>
  </si>
  <si>
    <t>Ф.F1r разд.1 стл.10 стр.39=0</t>
  </si>
  <si>
    <t>Ф.F1r разд.1 стл.11 стр.39=0</t>
  </si>
  <si>
    <t>378946</t>
  </si>
  <si>
    <t>Ф.F1r разд.11 стл.6 стр.1=0</t>
  </si>
  <si>
    <t>2018 (r,w,s,g,v) разд.11 на лист ФЛК Информационный внести подтверждение при нарушении.</t>
  </si>
  <si>
    <t>Ф.F1r разд.11 стл.6 стр.2=0</t>
  </si>
  <si>
    <t>Ф.F1r разд.11 стл.6 стр.3=0</t>
  </si>
  <si>
    <t>Контрольные равенства: 1) сумма строк 1-18 гр. 1 раздела 3 равна стр. 1 гр. 12 раздела 1; 2) сумма строк  1-18 гр. 2  раздела 3 равна  стр. 38 гр. 12 раздела 1</t>
  </si>
  <si>
    <t>Контрольное равенство: 1) графа 3 равна сумме граф 4-6; 2) графа 7 меньше или равна графе 4; 3) графа 9 меньше или равна графе 8; 4) стр. 88 меньше или равна сумме стр. 25, 27; 5) сумма граф 1 и 2 равна сумме граф 3 и 10 по всем строкам; 6) графа 3 минус графа 6 по строке 24 равна графе 1 по строке 1 раздела 9; 7) графа 3 минус графа 6 по строке 26 равна графе 1 по строке 1 раздела 10.</t>
  </si>
  <si>
    <t>Контрольные равенства: 1) строка 1 равна сумме строк 3-9; 2) сумма граф 1 и 2 равна сумме граф 3 и 7; 3) графа 3 строки 1  должна быть равна  графе 1 строки 2 раздела 4; 4) графа 5 строки 1  должна быть равна графе 2 строки 2  раздела 4; 5) графа 6 строки 1  должна быть равна графе 5 строки 2  раздела 6</t>
  </si>
  <si>
    <r>
      <t xml:space="preserve">Раздел 7.  Рассмотрение гражданских исков в уголовном процессе  
</t>
    </r>
    <r>
      <rPr>
        <sz val="10"/>
        <color indexed="8"/>
        <rFont val="Times New Roman"/>
        <family val="1"/>
        <charset val="204"/>
      </rPr>
      <t>Контрольные равенства: гр.1 равна сумме гр.2-3,5-7</t>
    </r>
  </si>
  <si>
    <t>Контрольные равенства: 1) сумма строк 2-5 равна строке 1; 2) сумма граф 1, 8 строки 1 равна графе 3 строки 26 раздела 4 ; 3) графа 2 строки 1 равна  графе 4 строки 26 раздела 4; 4) графа 13 строки 1 равна графе 7 строки 26 раздела 4; 5) графа 4 по строке 1 равна графе 5 по строке 26 раздела 4.</t>
  </si>
  <si>
    <t>Ф.F1r разд.3 стл.2 сумма стр.1-18=Ф.F1r разд.1 стл.12 стр.38</t>
  </si>
  <si>
    <t>Контрольные равенства: 1) строка 1 равна сумме строк 3 и 5; 2) строка 2 равна сумме строк 4 и 6; 3) графы 8 и 9 меньше или равны графе 5; 4) графы 10 и 11 меньше или равны графе 6; 5) графа 6 строки 3 равна графе 5 строки 8 раздела 4; 6) сумма граф 3,4 строки 3 раздела 14 равна графе 3 строки 8 раздела 4;    7) графа 4 строки 3 меньше или равна графе 3 строки 8 раздела 4; 8) графа 5 строки 3 равна графе 4 строки 8 раздела 4; 9) сумма граф 5 и 6 равна графе 4</t>
  </si>
  <si>
    <t xml:space="preserve">(r) раздел 4 стр. 54 для гр. 1-6 равна 0 </t>
  </si>
  <si>
    <t>Ф.F1r разд.14 стл.4 стр.1=Ф.F1r разд.14 сумма стл.5-6 стр.1</t>
  </si>
  <si>
    <t>Ф.F1r разд.14 стл.4 стр.2=Ф.F1r разд.14 сумма стл.5-6 стр.2</t>
  </si>
  <si>
    <t>Ф.F1r разд.14 стл.4 стр.3=Ф.F1r разд.14 сумма стл.5-6 стр.3</t>
  </si>
  <si>
    <t>Ф.F1r разд.14 стл.4 стр.4=Ф.F1r разд.14 сумма стл.5-6 стр.4</t>
  </si>
  <si>
    <t>Ф.F1r разд.14 стл.4 стр.5=Ф.F1r разд.14 сумма стл.5-6 стр.5</t>
  </si>
  <si>
    <t>Ф.F1r разд.14 стл.4 стр.6=Ф.F1r разд.14 сумма стл.5-6 стр.6</t>
  </si>
  <si>
    <t>Ф.F1r разд.14 стл.5 стр.3=Ф.F1r разд.4 стл.4 стр.8</t>
  </si>
  <si>
    <t>(r,w,s,g,v) гр.5 стр.3 равна гр.4 стр.8 разд.4</t>
  </si>
  <si>
    <t>Ф.F1r разд.14 стл.4 стр.3&lt;=Ф.F1r разд.4 стл.3 стр.8</t>
  </si>
  <si>
    <t>(r,w,s,v,g) разд.14 стр.3 гр.4 меньше или равна разд.4 стр.8 гр.3</t>
  </si>
  <si>
    <t xml:space="preserve">(r,g,v) гр.9 меньше или равна гр. 5; </t>
  </si>
  <si>
    <t>Ф.F1r разд.14 стл.5 стр.5=Ф.F1r разд.4 стл.4 стр.60</t>
  </si>
  <si>
    <t>Ф.F1r разд.14 сумма стл.3-4 стр.5=Ф.F1r разд.4 стл.3 стр.60</t>
  </si>
  <si>
    <t>(r,w,s,g,v) сумма гр.3,4  стр.5  равна гр. 3 стр.60  разд.4</t>
  </si>
  <si>
    <t>Ф.F1r разд.14 сумма стл.3-4 стр.3=Ф.F1r разд.4 стл.3 стр.8</t>
  </si>
  <si>
    <t>(r,w,s,g,v) сумма граф 3,4  стр.3 раздела 14 равна гр. 3 стр.8 разд.4</t>
  </si>
  <si>
    <t>Ф.F1r разд.14 стл.6 стр.3=Ф.F1r разд.4 стл.5 стр.8</t>
  </si>
  <si>
    <t>(r,w,s,g,v) гр.6  стр.3 равна гр.5 стр. 8 разд.4</t>
  </si>
  <si>
    <t>Ф.F1r разд.14 стл.4 стр.5&lt;=Ф.F1r разд.4 стл.3 стр.60</t>
  </si>
  <si>
    <t>(r,w,s,v,g) разд.14 стр.5 гр.4 меньше или равна разд.4 стр.60 гр.3</t>
  </si>
  <si>
    <t>Ф.F1r разд.10 стл.13 стр.1=Ф.F1r разд.4 стл.7 стр.26</t>
  </si>
  <si>
    <t>(r,s,g,v) Разд. 10 гр. 13 стр. 1 д.б. равна разд. 4 гр. 7 стр. 26: удовлетворено по несовершеннолетним</t>
  </si>
  <si>
    <t>Ф.F1r разд.10 стл.2 стр.1=Ф.F1r разд.4 стл.4 стр.26</t>
  </si>
  <si>
    <t>Ф.F1r разд.10 стл.4 стр.1=Ф.F1r разд.4 стл.5 стр.26</t>
  </si>
  <si>
    <t>(r,s,g,v) разд.10  графа 4 по строке 1 равна разделу 4 графе 5 по строке 26: отказано в удовлетворении</t>
  </si>
  <si>
    <t>Ф.F1r разд.9 стл.1 стр.1=Ф.F1r разд.4 стл.3 стр.24-Ф.F1r разд.4 стл.6 стр.24</t>
  </si>
  <si>
    <t>(r,g) разд. 4 стл. 3 стр. 24 минус стл. 6 стр. 24 раздела 4 равно стл.1 по стр. 1 раздела 9</t>
  </si>
  <si>
    <t>Ф.F1r разд.10 стл.1 стр.1=Ф.F1r разд.4 стл.3 стр.26-Ф.F1r разд.4 стл.6 стр.26</t>
  </si>
  <si>
    <t>(r,s,g,v) разд. 4 графа 3 минус графа 6 по строке 26 равна графе 1 по строке 1 раздела 10</t>
  </si>
  <si>
    <t xml:space="preserve">Из графы 3: </t>
  </si>
  <si>
    <t>Ф.F1r разд.4 стл.1 стр.1+Ф.F1r разд.4 стл.2 стр.1=Ф.F1r разд.4 стл.3 стр.1+Ф.F1r разд.4 стл.10 стр.1</t>
  </si>
  <si>
    <t>Ф.F1r разд.4 стл.1 стр.10+Ф.F1r разд.4 стл.2 стр.10=Ф.F1r разд.4 стл.3 стр.10+Ф.F1r разд.4 стл.10 стр.10</t>
  </si>
  <si>
    <t>Ф.F1r разд.4 стл.1 стр.11+Ф.F1r разд.4 стл.2 стр.11=Ф.F1r разд.4 стл.3 стр.11+Ф.F1r разд.4 стл.10 стр.11</t>
  </si>
  <si>
    <t>Ф.F1r разд.4 стл.1 стр.12+Ф.F1r разд.4 стл.2 стр.12=Ф.F1r разд.4 стл.3 стр.12+Ф.F1r разд.4 стл.10 стр.12</t>
  </si>
  <si>
    <t>Ф.F1r разд.4 стл.1 стр.13+Ф.F1r разд.4 стл.2 стр.13=Ф.F1r разд.4 стл.3 стр.13+Ф.F1r разд.4 стл.10 стр.13</t>
  </si>
  <si>
    <t>Ф.F1r разд.4 стл.1 стр.14+Ф.F1r разд.4 стл.2 стр.14=Ф.F1r разд.4 стл.3 стр.14+Ф.F1r разд.4 стл.10 стр.14</t>
  </si>
  <si>
    <t>Ф.F1r разд.4 стл.1 стр.15+Ф.F1r разд.4 стл.2 стр.15=Ф.F1r разд.4 стл.3 стр.15+Ф.F1r разд.4 стл.10 стр.15</t>
  </si>
  <si>
    <t>Ф.F1r разд.4 стл.1 стр.16+Ф.F1r разд.4 стл.2 стр.16=Ф.F1r разд.4 стл.3 стр.16+Ф.F1r разд.4 стл.10 стр.16</t>
  </si>
  <si>
    <t>Ф.F1r разд.4 стл.1 стр.17+Ф.F1r разд.4 стл.2 стр.17=Ф.F1r разд.4 стл.3 стр.17+Ф.F1r разд.4 стл.10 стр.17</t>
  </si>
  <si>
    <t>Ф.F1r разд.4 стл.1 стр.18+Ф.F1r разд.4 стл.2 стр.18=Ф.F1r разд.4 стл.3 стр.18+Ф.F1r разд.4 стл.10 стр.18</t>
  </si>
  <si>
    <t>Ф.F1r разд.4 стл.1 стр.19+Ф.F1r разд.4 стл.2 стр.19=Ф.F1r разд.4 стл.3 стр.19+Ф.F1r разд.4 стл.10 стр.19</t>
  </si>
  <si>
    <t>Ф.F1r разд.4 стл.1 стр.2+Ф.F1r разд.4 стл.2 стр.2=Ф.F1r разд.4 стл.3 стр.2+Ф.F1r разд.4 стл.10 стр.2</t>
  </si>
  <si>
    <t>Ф.F1r разд.4 стл.1 стр.20+Ф.F1r разд.4 стл.2 стр.20=Ф.F1r разд.4 стл.3 стр.20+Ф.F1r разд.4 стл.10 стр.20</t>
  </si>
  <si>
    <t>Ф.F1r разд.4 стл.1 стр.21+Ф.F1r разд.4 стл.2 стр.21=Ф.F1r разд.4 стл.3 стр.21+Ф.F1r разд.4 стл.10 стр.21</t>
  </si>
  <si>
    <t>Ф.F1r разд.4 стл.1 стр.22+Ф.F1r разд.4 стл.2 стр.22=Ф.F1r разд.4 стл.3 стр.22+Ф.F1r разд.4 стл.10 стр.22</t>
  </si>
  <si>
    <t>Ф.F1r разд.4 стл.1 стр.23+Ф.F1r разд.4 стл.2 стр.23=Ф.F1r разд.4 стл.3 стр.23+Ф.F1r разд.4 стл.10 стр.23</t>
  </si>
  <si>
    <t>Ф.F1r разд.4 стл.1 стр.24+Ф.F1r разд.4 стл.2 стр.24=Ф.F1r разд.4 стл.3 стр.24+Ф.F1r разд.4 стл.10 стр.24</t>
  </si>
  <si>
    <t>Ф.F1r разд.4 стл.1 стр.25+Ф.F1r разд.4 стл.2 стр.25=Ф.F1r разд.4 стл.3 стр.25+Ф.F1r разд.4 стл.10 стр.25</t>
  </si>
  <si>
    <t>Ф.F1r разд.4 стл.1 стр.26+Ф.F1r разд.4 стл.2 стр.26=Ф.F1r разд.4 стл.3 стр.26+Ф.F1r разд.4 стл.10 стр.26</t>
  </si>
  <si>
    <t>Ф.F1r разд.4 стл.1 стр.27+Ф.F1r разд.4 стл.2 стр.27=Ф.F1r разд.4 стл.3 стр.27+Ф.F1r разд.4 стл.10 стр.27</t>
  </si>
  <si>
    <t>Ф.F1r разд.4 стл.1 стр.28+Ф.F1r разд.4 стл.2 стр.28=Ф.F1r разд.4 стл.3 стр.28+Ф.F1r разд.4 стл.10 стр.28</t>
  </si>
  <si>
    <t>Ф.F1r разд.4 стл.1 стр.29+Ф.F1r разд.4 стл.2 стр.29=Ф.F1r разд.4 стл.3 стр.29+Ф.F1r разд.4 стл.10 стр.29</t>
  </si>
  <si>
    <t>Ф.F1r разд.4 стл.1 стр.3+Ф.F1r разд.4 стл.2 стр.3=Ф.F1r разд.4 стл.3 стр.3+Ф.F1r разд.4 стл.10 стр.3</t>
  </si>
  <si>
    <t>Ф.F1r разд.4 стл.1 стр.30+Ф.F1r разд.4 стл.2 стр.30=Ф.F1r разд.4 стл.3 стр.30+Ф.F1r разд.4 стл.10 стр.30</t>
  </si>
  <si>
    <t>Ф.F1r разд.4 стл.1 стр.31+Ф.F1r разд.4 стл.2 стр.31=Ф.F1r разд.4 стл.3 стр.31+Ф.F1r разд.4 стл.10 стр.31</t>
  </si>
  <si>
    <t>Ф.F1r разд.4 стл.1 стр.32+Ф.F1r разд.4 стл.2 стр.32=Ф.F1r разд.4 стл.3 стр.32+Ф.F1r разд.4 стл.10 стр.32</t>
  </si>
  <si>
    <t>Ф.F1r разд.4 стл.1 стр.33+Ф.F1r разд.4 стл.2 стр.33=Ф.F1r разд.4 стл.3 стр.33+Ф.F1r разд.4 стл.10 стр.33</t>
  </si>
  <si>
    <t>Ф.F1r разд.4 стл.1 стр.34+Ф.F1r разд.4 стл.2 стр.34=Ф.F1r разд.4 стл.3 стр.34+Ф.F1r разд.4 стл.10 стр.34</t>
  </si>
  <si>
    <t>Ф.F1r разд.4 стл.1 стр.35+Ф.F1r разд.4 стл.2 стр.35=Ф.F1r разд.4 стл.3 стр.35+Ф.F1r разд.4 стл.10 стр.35</t>
  </si>
  <si>
    <t>Ф.F1r разд.4 стл.1 стр.36+Ф.F1r разд.4 стл.2 стр.36=Ф.F1r разд.4 стл.3 стр.36+Ф.F1r разд.4 стл.10 стр.36</t>
  </si>
  <si>
    <t>Ф.F1r разд.4 стл.1 стр.37+Ф.F1r разд.4 стл.2 стр.37=Ф.F1r разд.4 стл.3 стр.37+Ф.F1r разд.4 стл.10 стр.37</t>
  </si>
  <si>
    <t>Ф.F1r разд.4 стл.1 стр.38+Ф.F1r разд.4 стл.2 стр.38=Ф.F1r разд.4 стл.3 стр.38+Ф.F1r разд.4 стл.10 стр.38</t>
  </si>
  <si>
    <t>Ф.F1r разд.4 стл.1 стр.39+Ф.F1r разд.4 стл.2 стр.39=Ф.F1r разд.4 стл.3 стр.39+Ф.F1r разд.4 стл.10 стр.39</t>
  </si>
  <si>
    <t>Ф.F1r разд.4 стл.1 стр.4+Ф.F1r разд.4 стл.2 стр.4=Ф.F1r разд.4 стл.3 стр.4+Ф.F1r разд.4 стл.10 стр.4</t>
  </si>
  <si>
    <t>Ф.F1r разд.4 стл.1 стр.40+Ф.F1r разд.4 стл.2 стр.40=Ф.F1r разд.4 стл.3 стр.40+Ф.F1r разд.4 стл.10 стр.40</t>
  </si>
  <si>
    <t>Ф.F1r разд.4 стл.1 стр.41+Ф.F1r разд.4 стл.2 стр.41=Ф.F1r разд.4 стл.3 стр.41+Ф.F1r разд.4 стл.10 стр.41</t>
  </si>
  <si>
    <t>Ф.F1r разд.4 стл.1 стр.42+Ф.F1r разд.4 стл.2 стр.42=Ф.F1r разд.4 стл.3 стр.42+Ф.F1r разд.4 стл.10 стр.42</t>
  </si>
  <si>
    <t>Ф.F1r разд.4 стл.1 стр.43+Ф.F1r разд.4 стл.2 стр.43=Ф.F1r разд.4 стл.3 стр.43+Ф.F1r разд.4 стл.10 стр.43</t>
  </si>
  <si>
    <t>Ф.F1r разд.4 стл.1 стр.44+Ф.F1r разд.4 стл.2 стр.44=Ф.F1r разд.4 стл.3 стр.44+Ф.F1r разд.4 стл.10 стр.44</t>
  </si>
  <si>
    <t>Ф.F1r разд.4 стл.1 стр.45+Ф.F1r разд.4 стл.2 стр.45=Ф.F1r разд.4 стл.3 стр.45+Ф.F1r разд.4 стл.10 стр.45</t>
  </si>
  <si>
    <t>Ф.F1r разд.4 стл.1 стр.46+Ф.F1r разд.4 стл.2 стр.46=Ф.F1r разд.4 стл.3 стр.46+Ф.F1r разд.4 стл.10 стр.46</t>
  </si>
  <si>
    <t>Ф.F1r разд.4 стл.1 стр.47+Ф.F1r разд.4 стл.2 стр.47=Ф.F1r разд.4 стл.3 стр.47+Ф.F1r разд.4 стл.10 стр.47</t>
  </si>
  <si>
    <t>Ф.F1r разд.4 стл.1 стр.48+Ф.F1r разд.4 стл.2 стр.48=Ф.F1r разд.4 стл.3 стр.48+Ф.F1r разд.4 стл.10 стр.48</t>
  </si>
  <si>
    <t>Ф.F1r разд.4 стл.1 стр.49+Ф.F1r разд.4 стл.2 стр.49=Ф.F1r разд.4 стл.3 стр.49+Ф.F1r разд.4 стл.10 стр.49</t>
  </si>
  <si>
    <t>Ф.F1r разд.4 стл.1 стр.5+Ф.F1r разд.4 стл.2 стр.5=Ф.F1r разд.4 стл.3 стр.5+Ф.F1r разд.4 стл.10 стр.5</t>
  </si>
  <si>
    <t>Ф.F1r разд.4 стл.1 стр.50+Ф.F1r разд.4 стл.2 стр.50=Ф.F1r разд.4 стл.3 стр.50+Ф.F1r разд.4 стл.10 стр.50</t>
  </si>
  <si>
    <t>Ф.F1r разд.4 стл.1 стр.51+Ф.F1r разд.4 стл.2 стр.51=Ф.F1r разд.4 стл.3 стр.51+Ф.F1r разд.4 стл.10 стр.51</t>
  </si>
  <si>
    <t>Ф.F1r разд.4 стл.1 стр.52+Ф.F1r разд.4 стл.2 стр.52=Ф.F1r разд.4 стл.3 стр.52+Ф.F1r разд.4 стл.10 стр.52</t>
  </si>
  <si>
    <t>Ф.F1r разд.4 стл.1 стр.53+Ф.F1r разд.4 стл.2 стр.53=Ф.F1r разд.4 стл.3 стр.53+Ф.F1r разд.4 стл.10 стр.53</t>
  </si>
  <si>
    <t>Ф.F1r разд.4 стл.1 стр.54+Ф.F1r разд.4 стл.2 стр.54=Ф.F1r разд.4 стл.3 стр.54+Ф.F1r разд.4 стл.10 стр.54</t>
  </si>
  <si>
    <t>Ф.F1r разд.4 стл.1 стр.55+Ф.F1r разд.4 стл.2 стр.55=Ф.F1r разд.4 стл.3 стр.55+Ф.F1r разд.4 стл.10 стр.55</t>
  </si>
  <si>
    <t>Ф.F1r разд.4 стл.1 стр.56+Ф.F1r разд.4 стл.2 стр.56=Ф.F1r разд.4 стл.3 стр.56+Ф.F1r разд.4 стл.10 стр.56</t>
  </si>
  <si>
    <t>Ф.F1r разд.4 стл.1 стр.57+Ф.F1r разд.4 стл.2 стр.57=Ф.F1r разд.4 стл.3 стр.57+Ф.F1r разд.4 стл.10 стр.57</t>
  </si>
  <si>
    <t>Ф.F1r разд.4 стл.1 стр.58+Ф.F1r разд.4 стл.2 стр.58=Ф.F1r разд.4 стл.3 стр.58+Ф.F1r разд.4 стл.10 стр.58</t>
  </si>
  <si>
    <t>Ф.F1r разд.4 стл.1 стр.59+Ф.F1r разд.4 стл.2 стр.59=Ф.F1r разд.4 стл.3 стр.59+Ф.F1r разд.4 стл.10 стр.59</t>
  </si>
  <si>
    <t>Ф.F1r разд.4 стл.1 стр.6+Ф.F1r разд.4 стл.2 стр.6=Ф.F1r разд.4 стл.3 стр.6+Ф.F1r разд.4 стл.10 стр.6</t>
  </si>
  <si>
    <t>Ф.F1r разд.4 стл.1 стр.60+Ф.F1r разд.4 стл.2 стр.60=Ф.F1r разд.4 стл.3 стр.60+Ф.F1r разд.4 стл.10 стр.60</t>
  </si>
  <si>
    <t>Ф.F1r разд.4 стл.1 стр.61+Ф.F1r разд.4 стл.2 стр.61=Ф.F1r разд.4 стл.3 стр.61+Ф.F1r разд.4 стл.10 стр.61</t>
  </si>
  <si>
    <t>Ф.F1r разд.4 стл.1 стр.62+Ф.F1r разд.4 стл.2 стр.62=Ф.F1r разд.4 стл.3 стр.62+Ф.F1r разд.4 стл.10 стр.62</t>
  </si>
  <si>
    <t>Ф.F1r разд.4 стл.1 стр.63+Ф.F1r разд.4 стл.2 стр.63=Ф.F1r разд.4 стл.3 стр.63+Ф.F1r разд.4 стл.10 стр.63</t>
  </si>
  <si>
    <t>Ф.F1r разд.4 стл.1 стр.64+Ф.F1r разд.4 стл.2 стр.64=Ф.F1r разд.4 стл.3 стр.64+Ф.F1r разд.4 стл.10 стр.64</t>
  </si>
  <si>
    <t>Ф.F1r разд.4 стл.1 стр.65+Ф.F1r разд.4 стл.2 стр.65=Ф.F1r разд.4 стл.3 стр.65+Ф.F1r разд.4 стл.10 стр.65</t>
  </si>
  <si>
    <t>Ф.F1r разд.4 стл.1 стр.66+Ф.F1r разд.4 стл.2 стр.66=Ф.F1r разд.4 стл.3 стр.66+Ф.F1r разд.4 стл.10 стр.66</t>
  </si>
  <si>
    <t>Ф.F1r разд.4 стл.1 стр.67+Ф.F1r разд.4 стл.2 стр.67=Ф.F1r разд.4 стл.3 стр.67+Ф.F1r разд.4 стл.10 стр.67</t>
  </si>
  <si>
    <t>Ф.F1r разд.4 стл.1 стр.68+Ф.F1r разд.4 стл.2 стр.68=Ф.F1r разд.4 стл.3 стр.68+Ф.F1r разд.4 стл.10 стр.68</t>
  </si>
  <si>
    <t>Ф.F1r разд.4 стл.1 стр.69+Ф.F1r разд.4 стл.2 стр.69=Ф.F1r разд.4 стл.3 стр.69+Ф.F1r разд.4 стл.10 стр.69</t>
  </si>
  <si>
    <t>Ф.F1r разд.4 стл.1 стр.7+Ф.F1r разд.4 стл.2 стр.7=Ф.F1r разд.4 стл.3 стр.7+Ф.F1r разд.4 стл.10 стр.7</t>
  </si>
  <si>
    <t>Ф.F1r разд.4 стл.1 стр.70+Ф.F1r разд.4 стл.2 стр.70=Ф.F1r разд.4 стл.3 стр.70+Ф.F1r разд.4 стл.10 стр.70</t>
  </si>
  <si>
    <t>Ф.F1r разд.4 стл.1 стр.71+Ф.F1r разд.4 стл.2 стр.71=Ф.F1r разд.4 стл.3 стр.71+Ф.F1r разд.4 стл.10 стр.71</t>
  </si>
  <si>
    <t>Ф.F1r разд.4 стл.1 стр.72+Ф.F1r разд.4 стл.2 стр.72=Ф.F1r разд.4 стл.3 стр.72+Ф.F1r разд.4 стл.10 стр.72</t>
  </si>
  <si>
    <t>Ф.F1r разд.4 стл.1 стр.73+Ф.F1r разд.4 стл.2 стр.73=Ф.F1r разд.4 стл.3 стр.73+Ф.F1r разд.4 стл.10 стр.73</t>
  </si>
  <si>
    <t>Ф.F1r разд.4 стл.1 стр.74+Ф.F1r разд.4 стл.2 стр.74=Ф.F1r разд.4 стл.3 стр.74+Ф.F1r разд.4 стл.10 стр.74</t>
  </si>
  <si>
    <t>Ф.F1r разд.4 стл.1 стр.75+Ф.F1r разд.4 стл.2 стр.75=Ф.F1r разд.4 стл.3 стр.75+Ф.F1r разд.4 стл.10 стр.75</t>
  </si>
  <si>
    <t>Ф.F1r разд.4 стл.1 стр.76+Ф.F1r разд.4 стл.2 стр.76=Ф.F1r разд.4 стл.3 стр.76+Ф.F1r разд.4 стл.10 стр.76</t>
  </si>
  <si>
    <t>Ф.F1r разд.4 стл.1 стр.77+Ф.F1r разд.4 стл.2 стр.77=Ф.F1r разд.4 стл.3 стр.77+Ф.F1r разд.4 стл.10 стр.77</t>
  </si>
  <si>
    <t>Ф.F1r разд.4 стл.1 стр.78+Ф.F1r разд.4 стл.2 стр.78=Ф.F1r разд.4 стл.3 стр.78+Ф.F1r разд.4 стл.10 стр.78</t>
  </si>
  <si>
    <t>Ф.F1r разд.4 стл.1 стр.79+Ф.F1r разд.4 стл.2 стр.79=Ф.F1r разд.4 стл.3 стр.79+Ф.F1r разд.4 стл.10 стр.79</t>
  </si>
  <si>
    <t>Ф.F1r разд.4 стл.1 стр.8+Ф.F1r разд.4 стл.2 стр.8=Ф.F1r разд.4 стл.3 стр.8+Ф.F1r разд.4 стл.10 стр.8</t>
  </si>
  <si>
    <t>Ф.F1r разд.4 стл.1 стр.80+Ф.F1r разд.4 стл.2 стр.80=Ф.F1r разд.4 стл.3 стр.80+Ф.F1r разд.4 стл.10 стр.80</t>
  </si>
  <si>
    <t>Ф.F1r разд.4 стл.1 стр.81+Ф.F1r разд.4 стл.2 стр.81=Ф.F1r разд.4 стл.3 стр.81+Ф.F1r разд.4 стл.10 стр.81</t>
  </si>
  <si>
    <t>Ф.F1r разд.4 стл.1 стр.82+Ф.F1r разд.4 стл.2 стр.82=Ф.F1r разд.4 стл.3 стр.82+Ф.F1r разд.4 стл.10 стр.82</t>
  </si>
  <si>
    <t>Ф.F1r разд.4 стл.1 стр.83+Ф.F1r разд.4 стл.2 стр.83=Ф.F1r разд.4 стл.3 стр.83+Ф.F1r разд.4 стл.10 стр.83</t>
  </si>
  <si>
    <t>Ф.F1r разд.4 стл.1 стр.84+Ф.F1r разд.4 стл.2 стр.84=Ф.F1r разд.4 стл.3 стр.84+Ф.F1r разд.4 стл.10 стр.84</t>
  </si>
  <si>
    <t>Ф.F1r разд.4 стл.1 стр.85+Ф.F1r разд.4 стл.2 стр.85=Ф.F1r разд.4 стл.3 стр.85+Ф.F1r разд.4 стл.10 стр.85</t>
  </si>
  <si>
    <t>Ф.F1r разд.4 стл.1 стр.86+Ф.F1r разд.4 стл.2 стр.86=Ф.F1r разд.4 стл.3 стр.86+Ф.F1r разд.4 стл.10 стр.86</t>
  </si>
  <si>
    <t>Ф.F1r разд.4 стл.1 стр.87+Ф.F1r разд.4 стл.2 стр.87=Ф.F1r разд.4 стл.3 стр.87+Ф.F1r разд.4 стл.10 стр.87</t>
  </si>
  <si>
    <t>Ф.F1r разд.4 стл.1 стр.88+Ф.F1r разд.4 стл.2 стр.88=Ф.F1r разд.4 стл.3 стр.88+Ф.F1r разд.4 стл.10 стр.88</t>
  </si>
  <si>
    <t>Ф.F1r разд.4 стл.1 стр.89+Ф.F1r разд.4 стл.2 стр.89=Ф.F1r разд.4 стл.3 стр.89+Ф.F1r разд.4 стл.10 стр.89</t>
  </si>
  <si>
    <t>Ф.F1r разд.4 стл.1 стр.9+Ф.F1r разд.4 стл.2 стр.9=Ф.F1r разд.4 стл.3 стр.9+Ф.F1r разд.4 стл.10 стр.9</t>
  </si>
  <si>
    <t>Ф.F1r разд.4 стл.1 стр.90+Ф.F1r разд.4 стл.2 стр.90=Ф.F1r разд.4 стл.3 стр.90+Ф.F1r разд.4 стл.10 стр.90</t>
  </si>
  <si>
    <t>Ф.F1r разд.4 стл.1 стр.91+Ф.F1r разд.4 стл.2 стр.91=Ф.F1r разд.4 стл.3 стр.91+Ф.F1r разд.4 стл.10 стр.91</t>
  </si>
  <si>
    <t>Ф.F1r разд.4 стл.1 стр.92+Ф.F1r разд.4 стл.2 стр.92=Ф.F1r разд.4 стл.3 стр.92+Ф.F1r разд.4 стл.10 стр.92</t>
  </si>
  <si>
    <t>Ф.F1r разд.4 стл.1 стр.93+Ф.F1r разд.4 стл.2 стр.93=Ф.F1r разд.4 стл.3 стр.93+Ф.F1r разд.4 стл.10 стр.93</t>
  </si>
  <si>
    <t>Ф.F1r разд.4 стл.1 стр.94+Ф.F1r разд.4 стл.2 стр.94=Ф.F1r разд.4 стл.3 стр.94+Ф.F1r разд.4 стл.10 стр.94</t>
  </si>
  <si>
    <t>Ф.F1r разд.4 стл.1 стр.95+Ф.F1r разд.4 стл.2 стр.95=Ф.F1r разд.4 стл.3 стр.95+Ф.F1r разд.4 стл.10 стр.95</t>
  </si>
  <si>
    <t>Ф.F1r разд.4 стл.1 стр.96+Ф.F1r разд.4 стл.2 стр.96=Ф.F1r разд.4 стл.3 стр.96+Ф.F1r разд.4 стл.10 стр.96</t>
  </si>
  <si>
    <t>Ф.F1r разд.6 стл.3 стр.1=Ф.F1r разд.4 стл.3 стр.2</t>
  </si>
  <si>
    <t xml:space="preserve">(r,w,s,g,v) раздел 6 стр. 1 гр. 3= р. 4 стр. 2 гр. 3 </t>
  </si>
  <si>
    <t>Ф.F1r разд.6 стл.6 стр.1=Ф.F1r разд.4 стл.7 стр.2</t>
  </si>
  <si>
    <t>(r,w,s,g,v) раздел 6 гр. 6 стр. 1 = разделу 4 гр. 7 стр.2</t>
  </si>
  <si>
    <t>Ф.F1r разд.6 стл.5 стр.1=Ф.F1r разд.4 стл.4 стр.2</t>
  </si>
  <si>
    <t>(r,w,s,g,v) раздел 6 гр. 5 стр. 1 равна разделу 4 гр. 4 стр. 1</t>
  </si>
  <si>
    <t>(r,w,s,g,v)раздел 1  сумма граф 12-17 больше или равна сумме граф 3-6 (при переквалификации ФЛК по строкам может нарушаться, следует подтверждать)</t>
  </si>
  <si>
    <t>Ф.F1r разд.1 сумма стл.3-6 стр.1&lt;=Ф.F1r разд.1 сумма стл.12-17 стр.1</t>
  </si>
  <si>
    <t>(r,w,s,g,v) Сумма граф 3-6 должна быть меньше или равна сумме гр.12-17 по итоговой строке</t>
  </si>
  <si>
    <t>Ф.F1r разд.4 стл.1 сумма стр.2-87+Ф.F1r разд.4 стл.1 сумма стр.89-90=Ф.F1r разд.4 стл.1 стр.1</t>
  </si>
  <si>
    <t>(r,w,s,g,v) разд.4 По всем графам сумма строк 2-87, 89-90 д.б. равна строке 1</t>
  </si>
  <si>
    <t>Ф.F1r разд.4 стл.10 сумма стр.2-87+Ф.F1r разд.4 стл.10 сумма стр.89-90=Ф.F1r разд.4 стл.10 стр.1</t>
  </si>
  <si>
    <t>Ф.F1r разд.4 стл.2 сумма стр.2-87+Ф.F1r разд.4 стл.2 сумма стр.89-90=Ф.F1r разд.4 стл.2 стр.1</t>
  </si>
  <si>
    <t>Ф.F1r разд.4 стл.3 сумма стр.2-87+Ф.F1r разд.4 стл.3 сумма стр.89-90=Ф.F1r разд.4 стл.3 стр.1</t>
  </si>
  <si>
    <t>Ф.F1r разд.4 стл.4 сумма стр.2-87+Ф.F1r разд.4 стл.4 сумма стр.89-90=Ф.F1r разд.4 стл.4 стр.1</t>
  </si>
  <si>
    <t>Ф.F1r разд.4 стл.5 сумма стр.2-87+Ф.F1r разд.4 стл.5 сумма стр.89-90=Ф.F1r разд.4 стл.5 стр.1</t>
  </si>
  <si>
    <t>Ф.F1r разд.4 стл.6 сумма стр.2-87+Ф.F1r разд.4 стл.6 сумма стр.89-90=Ф.F1r разд.4 стл.6 стр.1</t>
  </si>
  <si>
    <t>Ф.F1r разд.4 стл.7 сумма стр.2-87+Ф.F1r разд.4 стл.7 сумма стр.89-90=Ф.F1r разд.4 стл.7 стр.1</t>
  </si>
  <si>
    <t>Ф.F1r разд.4 стл.8 сумма стр.2-87+Ф.F1r разд.4 стл.8 сумма стр.89-90=Ф.F1r разд.4 стл.8 стр.1</t>
  </si>
  <si>
    <t>Ф.F1r разд.4 стл.9 сумма стр.2-87+Ф.F1r разд.4 стл.9 сумма стр.89-90=Ф.F1r разд.4 стл.9 стр.1</t>
  </si>
  <si>
    <t>Наименование Суда</t>
  </si>
  <si>
    <t>Басманный</t>
  </si>
  <si>
    <t>Бутырский</t>
  </si>
  <si>
    <t>Гагаринский</t>
  </si>
  <si>
    <t>Головинский</t>
  </si>
  <si>
    <t>Дорогомиловский</t>
  </si>
  <si>
    <t>Замоскворецкий</t>
  </si>
  <si>
    <t>Зеленоградский</t>
  </si>
  <si>
    <t>Зюзинский</t>
  </si>
  <si>
    <t>Измайловский</t>
  </si>
  <si>
    <t>Коптевский</t>
  </si>
  <si>
    <t>Кузьминский</t>
  </si>
  <si>
    <t>Кунцевский</t>
  </si>
  <si>
    <t>Лефортовский</t>
  </si>
  <si>
    <t>Люблинский</t>
  </si>
  <si>
    <t>Мещанский</t>
  </si>
  <si>
    <t>Нагатинский</t>
  </si>
  <si>
    <t>Никулинский</t>
  </si>
  <si>
    <t>Останкинский</t>
  </si>
  <si>
    <t>Перовский</t>
  </si>
  <si>
    <t>Пресненский</t>
  </si>
  <si>
    <t>Преображенский</t>
  </si>
  <si>
    <t>Савеловский</t>
  </si>
  <si>
    <t>Симоновский</t>
  </si>
  <si>
    <t>Солнцевский</t>
  </si>
  <si>
    <t>Таганский</t>
  </si>
  <si>
    <t>Тверской</t>
  </si>
  <si>
    <t>Тимирязевский</t>
  </si>
  <si>
    <t>Тушинский</t>
  </si>
  <si>
    <t>Хамовнический</t>
  </si>
  <si>
    <t>Хорошевский</t>
  </si>
  <si>
    <t>Черемушкинский</t>
  </si>
  <si>
    <t>Чертановский</t>
  </si>
  <si>
    <t xml:space="preserve">Троицкий </t>
  </si>
  <si>
    <t>Щербинский</t>
  </si>
  <si>
    <t>Всего (сумма строк 2-87, 89,90)</t>
  </si>
  <si>
    <t>Аппеляционные суды общей юрисдикции, Аппеляционный военный суд</t>
  </si>
  <si>
    <t>Кассационные суды общей юрисдикции, Кассационный военный суд</t>
  </si>
  <si>
    <t>Улуг-Хемский районный суд Республики Тыва</t>
  </si>
  <si>
    <t>17RS0013</t>
  </si>
  <si>
    <t>668210 г. Шагонар ул. Октябрьская, д. 3</t>
  </si>
  <si>
    <t>Управление Судебного департамента в Республике Тыва</t>
  </si>
  <si>
    <t>667010 г. Кызыл ул. Московская, д. 2</t>
  </si>
  <si>
    <t>Приговор от 05.09.2019 г. в составе коллегии из трех судей по делу № 1-122/2019 в отн. Лайзаа К.М. по ст. 132 ч. 2 п. "в" УК РФ к 18 лет л/св</t>
  </si>
  <si>
    <r>
      <rPr>
        <b/>
        <sz val="10"/>
        <rFont val="Times New Roman"/>
        <family val="1"/>
        <charset val="204"/>
      </rPr>
      <t xml:space="preserve">1. </t>
    </r>
    <r>
      <rPr>
        <sz val="10"/>
        <rFont val="Times New Roman"/>
        <family val="1"/>
        <charset val="204"/>
      </rPr>
      <t xml:space="preserve">постановление от 16.01.2019 в отношении Дажы Б-К.М. о помещении в псих. стационар для производства экспертизы, лица находящегося под стражей </t>
    </r>
    <r>
      <rPr>
        <b/>
        <sz val="10"/>
        <rFont val="Times New Roman"/>
        <family val="1"/>
        <charset val="204"/>
      </rPr>
      <t>2.</t>
    </r>
    <r>
      <rPr>
        <sz val="10"/>
        <rFont val="Times New Roman"/>
        <family val="1"/>
        <charset val="204"/>
      </rPr>
      <t xml:space="preserve"> Постановление от 11.04.2019 в отношении Биче-оол Р.Р. об изменении меры пресечения в виде домашнего ареста на меру пресечения в виде заключения под стражу  </t>
    </r>
    <r>
      <rPr>
        <b/>
        <sz val="10"/>
        <rFont val="Times New Roman"/>
        <family val="1"/>
        <charset val="204"/>
      </rPr>
      <t xml:space="preserve">3. </t>
    </r>
    <r>
      <rPr>
        <sz val="10"/>
        <rFont val="Times New Roman"/>
        <family val="1"/>
        <charset val="204"/>
      </rPr>
      <t>постановление от 11.04.2019 в отношении Дандара Д.Д. об изменении меря пресечения в виде домашнего ареста на меру пресечения в виде заключения под стражу</t>
    </r>
  </si>
  <si>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 Дело  № 1-7/19 приговор от 12.03.2019в отн. Ажы 10 лет л/св. отсрочка до достижения ребенком возраста 14 лет</t>
    </r>
    <r>
      <rPr>
        <b/>
        <sz val="10"/>
        <rFont val="Times New Roman"/>
        <family val="1"/>
        <charset val="204"/>
      </rPr>
      <t xml:space="preserve"> 2.</t>
    </r>
    <r>
      <rPr>
        <sz val="10"/>
        <rFont val="Times New Roman"/>
        <family val="1"/>
        <charset val="204"/>
      </rPr>
      <t xml:space="preserve"> Дело  № 1-61/19 приговор от 21.03.2019в отн. Казанцевой 3 г. л/св. отсрочка до достижения ребенком возраста 14 лет </t>
    </r>
    <r>
      <rPr>
        <b/>
        <sz val="10"/>
        <rFont val="Times New Roman"/>
        <family val="1"/>
        <charset val="204"/>
      </rPr>
      <t>3.</t>
    </r>
    <r>
      <rPr>
        <sz val="10"/>
        <rFont val="Times New Roman"/>
        <family val="1"/>
        <charset val="204"/>
      </rPr>
      <t xml:space="preserve"> Дело  № 1-111/19 приговор от 18.06.2019в отн. Демир-Хая 3 г. л/св. отсрочка до достижения ребенком возраста 14 лет </t>
    </r>
    <r>
      <rPr>
        <b/>
        <sz val="10"/>
        <rFont val="Times New Roman"/>
        <family val="1"/>
        <charset val="204"/>
      </rPr>
      <t>4.</t>
    </r>
    <r>
      <rPr>
        <sz val="10"/>
        <rFont val="Times New Roman"/>
        <family val="1"/>
        <charset val="204"/>
      </rPr>
      <t xml:space="preserve"> Дело № 1-1/19 приговор от 31.01.2019 в отн. Монгуш к 5 г. л/св, с отбыванием в колонии поселении</t>
    </r>
    <r>
      <rPr>
        <b/>
        <sz val="10"/>
        <rFont val="Times New Roman"/>
        <family val="1"/>
        <charset val="204"/>
      </rPr>
      <t xml:space="preserve"> 5.</t>
    </r>
    <r>
      <rPr>
        <sz val="10"/>
        <rFont val="Times New Roman"/>
        <family val="1"/>
        <charset val="204"/>
      </rPr>
      <t xml:space="preserve">Дело № 1-44/19 приговор от 16.04.2019 в отн. Тас-оол к 4 г. л/св, с отбыванием в колонии поселении </t>
    </r>
    <r>
      <rPr>
        <b/>
        <sz val="10"/>
        <rFont val="Times New Roman"/>
        <family val="1"/>
        <charset val="204"/>
      </rPr>
      <t>6.</t>
    </r>
    <r>
      <rPr>
        <sz val="10"/>
        <rFont val="Times New Roman"/>
        <family val="1"/>
        <charset val="204"/>
      </rPr>
      <t xml:space="preserve">Дело № 1-84/19 приговор от 17.04.2019 в отн. Тас-оол к 1 г. 6 мес. л/св, с отбыванием в колонии поселении </t>
    </r>
    <r>
      <rPr>
        <b/>
        <sz val="10"/>
        <rFont val="Times New Roman"/>
        <family val="1"/>
        <charset val="204"/>
      </rPr>
      <t>7.</t>
    </r>
    <r>
      <rPr>
        <sz val="10"/>
        <rFont val="Times New Roman"/>
        <family val="1"/>
        <charset val="204"/>
      </rPr>
      <t xml:space="preserve"> № 1-148/19 приговор от 16.09.2019 г. в отн. Санаа А.К. по ст. 228.1 ч. 4 п. "г" к 6 годам л/св, отсрочка до достижения ребенком возраста 14 лет. </t>
    </r>
    <r>
      <rPr>
        <b/>
        <sz val="10"/>
        <rFont val="Times New Roman"/>
        <family val="1"/>
        <charset val="204"/>
      </rPr>
      <t xml:space="preserve">8. </t>
    </r>
    <r>
      <rPr>
        <sz val="10"/>
        <rFont val="Times New Roman"/>
        <family val="1"/>
        <charset val="204"/>
      </rPr>
      <t xml:space="preserve">№ 1-10/19 приговор от 24.07.2019 в отн. Ыйма-Серен М.Ш. по ст. 264 ч. 4 УК РФ к 2 годам 6 мес. л/св с отбыванием в колонии-поселении </t>
    </r>
    <r>
      <rPr>
        <b/>
        <sz val="10"/>
        <rFont val="Times New Roman"/>
        <family val="1"/>
        <charset val="204"/>
      </rPr>
      <t xml:space="preserve">9. </t>
    </r>
    <r>
      <rPr>
        <sz val="10"/>
        <rFont val="Times New Roman"/>
        <family val="1"/>
        <charset val="204"/>
      </rPr>
      <t xml:space="preserve">№ 1-140/19 приговор от 13.08.2019 в отн. Сарыг-оол Ч.М. по ст. 264.1 УК РФ к 6 мес. л/св с отбыванием в колонии-поселении </t>
    </r>
    <r>
      <rPr>
        <b/>
        <sz val="10"/>
        <rFont val="Times New Roman"/>
        <family val="1"/>
        <charset val="204"/>
      </rPr>
      <t xml:space="preserve">10. </t>
    </r>
    <r>
      <rPr>
        <sz val="10"/>
        <rFont val="Times New Roman"/>
        <family val="1"/>
        <charset val="204"/>
      </rPr>
      <t xml:space="preserve"> № 1-149/19 приговор от 15.10.2019 в отн. Арура А.С. по ст. 264 ч. 6 УК РФ к 5 годам л/св с отбыванием в колонии-поселении</t>
    </r>
    <r>
      <rPr>
        <b/>
        <sz val="10"/>
        <rFont val="Times New Roman"/>
        <family val="1"/>
        <charset val="204"/>
      </rPr>
      <t xml:space="preserve"> 11. </t>
    </r>
    <r>
      <rPr>
        <sz val="10"/>
        <rFont val="Times New Roman"/>
        <family val="1"/>
        <charset val="204"/>
      </rPr>
      <t xml:space="preserve">№ 1-210/19 приговор от 27.11.2019 в отн. Торай-оол Н.К. по ст. 228 ч. 1 УК РФ к 1 году л/св с отбыванием в колонии-поселении </t>
    </r>
    <r>
      <rPr>
        <b/>
        <sz val="10"/>
        <rFont val="Times New Roman"/>
        <family val="1"/>
        <charset val="204"/>
      </rPr>
      <t xml:space="preserve">12. </t>
    </r>
    <r>
      <rPr>
        <sz val="10"/>
        <rFont val="Times New Roman"/>
        <family val="1"/>
        <charset val="204"/>
      </rPr>
      <t xml:space="preserve">№ 1-141/19 приговор от 13.08.2019 в отн. Монзук В.В. по ст. 264.1 УК РФ к 1 году 2 мес. л/св. с отбыванием колонии-поселении </t>
    </r>
    <r>
      <rPr>
        <b/>
        <sz val="10"/>
        <rFont val="Times New Roman"/>
        <family val="1"/>
        <charset val="204"/>
      </rPr>
      <t xml:space="preserve">13. № </t>
    </r>
    <r>
      <rPr>
        <sz val="10"/>
        <rFont val="Times New Roman"/>
        <family val="1"/>
        <charset val="204"/>
      </rPr>
      <t>1-201/19 приговор от 12.11.2019 в отн. Бюрбю Б.А. по ст. 158 ч. 2 УК РФ к 1 году 10 дням л/св. с отбыванием в колонии-поселении.</t>
    </r>
  </si>
  <si>
    <t>по делам №1-5/2019, 1-53/2019 ,  1-4/2019, 1-137/19, 1-179/19, 1-133/19, 1-191/19 в отношении подсудимых Чомужук, Чомужук,  Шивит, Хувартаа, Доржукай, Кыргыс С.А., Оюн М.А. и Сайын-Белек Т.А. объявлен розыск, мера пресечения с подписки о невыезде изменена на заключение под стражу, № 1-184/19 в отн. подсудимого Дашкын судом мера пресечения с подписки о неывезде изменена на содержание под стражей</t>
  </si>
  <si>
    <t xml:space="preserve">по делам №№ 1-76/2019, 1-149/19 , 1-184/19 и 1-145/19  по уголовным делам в отн. Шивит-Дамба,   Арура,  Дашкын и Даржай, Седип особый порядок прекращен, дела рассмотрены в общем порядке </t>
  </si>
  <si>
    <r>
      <rPr>
        <b/>
        <sz val="10"/>
        <rFont val="Times New Roman"/>
        <family val="1"/>
        <charset val="204"/>
      </rPr>
      <t xml:space="preserve">1.  </t>
    </r>
    <r>
      <rPr>
        <sz val="10"/>
        <rFont val="Times New Roman"/>
        <family val="1"/>
        <charset val="204"/>
      </rPr>
      <t xml:space="preserve">№ 1-152/19 приговор от 13.09.2019 в отн. Дулуш Э.В. по ст. 157 ч. 1 УК РФ к 6 мес. принудительных работ </t>
    </r>
    <r>
      <rPr>
        <b/>
        <sz val="10"/>
        <rFont val="Times New Roman"/>
        <family val="1"/>
        <charset val="204"/>
      </rPr>
      <t xml:space="preserve">2. </t>
    </r>
    <r>
      <rPr>
        <sz val="10"/>
        <rFont val="Times New Roman"/>
        <family val="1"/>
        <charset val="204"/>
      </rPr>
      <t>№ 1-153/19 приговор от 28.08.2019 в отн. Очур-оол А.А. по ст. 134 ч. 1 УК РФ к 1 году принудительных работ</t>
    </r>
  </si>
  <si>
    <t>№ 1-128/19 приговор от 13.09.2019 в отн. Тюлюш В.М. действия переквалифицированы со ст. 30 ч. 3, ст. 105 ч. 1 УК РФ на ст. 115 ч. 2 п. "в" УК РФ</t>
  </si>
  <si>
    <t>Председатель суда О.В. Ооржак</t>
  </si>
  <si>
    <t>начальник общего отдела С.С. Сат</t>
  </si>
  <si>
    <t>8(39436) 2-11-02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</si>
</sst>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[$-F800]dddd\,\ mmmm\ dd\,\ yyyy"/>
  </numFmts>
  <fonts count="136" x14ac:knownFonts="1">
    <font>
      <sz val="10"/>
      <name val="Arial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7"/>
      <name val="Times New Roman"/>
      <family val="1"/>
      <charset val="204"/>
    </font>
    <font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56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4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40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8"/>
      <name val="Arial"/>
      <family val="2"/>
      <charset val="204"/>
    </font>
    <font>
      <sz val="10"/>
      <color indexed="64"/>
      <name val="Arial"/>
      <family val="2"/>
      <charset val="204"/>
    </font>
    <font>
      <b/>
      <vertAlign val="superscript"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30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34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11.5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8"/>
      <name val="Arial"/>
      <family val="2"/>
      <charset val="204"/>
    </font>
    <font>
      <b/>
      <sz val="13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vertAlign val="superscript"/>
      <sz val="20"/>
      <color indexed="8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1"/>
      <color indexed="12"/>
      <name val="Calibri"/>
      <family val="2"/>
      <charset val="204"/>
    </font>
    <font>
      <b/>
      <vertAlign val="superscript"/>
      <sz val="2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Arial"/>
      <family val="2"/>
      <charset val="204"/>
    </font>
    <font>
      <b/>
      <sz val="17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28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b/>
      <sz val="26"/>
      <color indexed="81"/>
      <name val="Tahoma"/>
      <family val="2"/>
      <charset val="204"/>
    </font>
    <font>
      <sz val="26"/>
      <color indexed="81"/>
      <name val="Tahoma"/>
      <family val="2"/>
      <charset val="204"/>
    </font>
    <font>
      <sz val="26"/>
      <name val="Times New Roman"/>
      <family val="1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vertAlign val="superscript"/>
      <sz val="20"/>
      <name val="Times New Roman"/>
      <family val="1"/>
      <charset val="204"/>
    </font>
    <font>
      <sz val="20"/>
      <name val="Arial"/>
      <family val="2"/>
      <charset val="204"/>
    </font>
    <font>
      <vertAlign val="superscript"/>
      <sz val="24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20"/>
      <color theme="1"/>
      <name val="Times New Roman"/>
      <family val="1"/>
      <charset val="204"/>
    </font>
    <font>
      <b/>
      <sz val="10"/>
      <color rgb="FF0070C0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b/>
      <sz val="28"/>
      <color theme="1"/>
      <name val="Times New Roman"/>
      <family val="1"/>
      <charset val="204"/>
    </font>
    <font>
      <b/>
      <sz val="14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7">
    <xf numFmtId="0" fontId="0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82" fillId="0" borderId="0" applyNumberFormat="0"/>
    <xf numFmtId="0" fontId="27" fillId="0" borderId="0" applyNumberFormat="0"/>
    <xf numFmtId="0" fontId="84" fillId="0" borderId="0" applyNumberFormat="0"/>
    <xf numFmtId="0" fontId="27" fillId="0" borderId="0" applyNumberFormat="0"/>
    <xf numFmtId="0" fontId="27" fillId="0" borderId="0" applyNumberFormat="0"/>
    <xf numFmtId="0" fontId="27" fillId="0" borderId="0" applyNumberFormat="0"/>
    <xf numFmtId="0" fontId="27" fillId="0" borderId="0" applyNumberFormat="0"/>
    <xf numFmtId="0" fontId="27" fillId="0" borderId="0" applyNumberFormat="0"/>
    <xf numFmtId="0" fontId="126" fillId="0" borderId="0" applyNumberFormat="0"/>
    <xf numFmtId="0" fontId="127" fillId="0" borderId="0" applyNumberFormat="0"/>
    <xf numFmtId="0" fontId="128" fillId="0" borderId="0" applyNumberFormat="0"/>
    <xf numFmtId="0" fontId="129" fillId="0" borderId="0" applyNumberFormat="0"/>
    <xf numFmtId="0" fontId="27" fillId="0" borderId="0"/>
    <xf numFmtId="0" fontId="27" fillId="0" borderId="0" applyNumberFormat="0"/>
    <xf numFmtId="0" fontId="26" fillId="0" borderId="0"/>
    <xf numFmtId="0" fontId="26" fillId="0" borderId="0"/>
    <xf numFmtId="0" fontId="30" fillId="0" borderId="0"/>
    <xf numFmtId="0" fontId="27" fillId="0" borderId="0"/>
    <xf numFmtId="0" fontId="31" fillId="0" borderId="0"/>
    <xf numFmtId="0" fontId="27" fillId="0" borderId="0"/>
    <xf numFmtId="0" fontId="61" fillId="0" borderId="0"/>
    <xf numFmtId="0" fontId="26" fillId="0" borderId="0"/>
    <xf numFmtId="0" fontId="62" fillId="0" borderId="0"/>
    <xf numFmtId="0" fontId="26" fillId="0" borderId="0"/>
    <xf numFmtId="0" fontId="64" fillId="0" borderId="0"/>
    <xf numFmtId="0" fontId="27" fillId="0" borderId="0"/>
    <xf numFmtId="0" fontId="69" fillId="0" borderId="0"/>
    <xf numFmtId="0" fontId="27" fillId="0" borderId="0"/>
    <xf numFmtId="0" fontId="26" fillId="0" borderId="0"/>
    <xf numFmtId="0" fontId="27" fillId="0" borderId="0"/>
    <xf numFmtId="0" fontId="1" fillId="0" borderId="0"/>
    <xf numFmtId="0" fontId="26" fillId="0" borderId="0"/>
  </cellStyleXfs>
  <cellXfs count="854">
    <xf numFmtId="0" fontId="0" fillId="0" borderId="0" xfId="0"/>
    <xf numFmtId="0" fontId="4" fillId="0" borderId="0" xfId="0" applyFont="1"/>
    <xf numFmtId="0" fontId="4" fillId="0" borderId="0" xfId="35" applyFont="1" applyFill="1" applyBorder="1" applyAlignment="1">
      <alignment horizontal="center"/>
    </xf>
    <xf numFmtId="0" fontId="4" fillId="0" borderId="0" xfId="35" applyFont="1" applyFill="1"/>
    <xf numFmtId="0" fontId="3" fillId="0" borderId="0" xfId="35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3" fillId="0" borderId="0" xfId="35" applyFont="1" applyFill="1"/>
    <xf numFmtId="0" fontId="4" fillId="0" borderId="0" xfId="35" applyFont="1" applyFill="1" applyAlignment="1">
      <alignment wrapText="1"/>
    </xf>
    <xf numFmtId="0" fontId="20" fillId="0" borderId="0" xfId="0" applyFont="1" applyFill="1" applyAlignment="1" applyProtection="1">
      <alignment shrinkToFit="1"/>
    </xf>
    <xf numFmtId="0" fontId="1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4" fillId="0" borderId="0" xfId="35" applyFont="1" applyFill="1" applyAlignment="1">
      <alignment horizontal="center" vertical="center"/>
    </xf>
    <xf numFmtId="0" fontId="13" fillId="0" borderId="0" xfId="35" applyFont="1" applyFill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Border="1"/>
    <xf numFmtId="14" fontId="4" fillId="0" borderId="0" xfId="0" applyNumberFormat="1" applyFont="1" applyAlignment="1" applyProtection="1">
      <alignment horizontal="left"/>
    </xf>
    <xf numFmtId="0" fontId="3" fillId="0" borderId="0" xfId="0" applyFont="1" applyFill="1" applyProtection="1"/>
    <xf numFmtId="0" fontId="18" fillId="0" borderId="2" xfId="0" applyFont="1" applyFill="1" applyBorder="1" applyAlignment="1" applyProtection="1">
      <alignment wrapText="1"/>
    </xf>
    <xf numFmtId="0" fontId="18" fillId="0" borderId="3" xfId="0" applyFont="1" applyFill="1" applyBorder="1" applyAlignment="1" applyProtection="1">
      <alignment wrapText="1"/>
    </xf>
    <xf numFmtId="0" fontId="18" fillId="0" borderId="4" xfId="0" applyFont="1" applyFill="1" applyBorder="1" applyAlignment="1" applyProtection="1">
      <alignment wrapText="1"/>
    </xf>
    <xf numFmtId="0" fontId="4" fillId="0" borderId="0" xfId="0" applyFont="1" applyFill="1" applyAlignment="1" applyProtection="1">
      <alignment shrinkToFit="1"/>
    </xf>
    <xf numFmtId="0" fontId="4" fillId="0" borderId="0" xfId="0" applyFont="1" applyFill="1" applyProtection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 applyProtection="1"/>
    <xf numFmtId="0" fontId="13" fillId="0" borderId="0" xfId="0" applyFont="1" applyFill="1" applyProtection="1"/>
    <xf numFmtId="0" fontId="17" fillId="0" borderId="0" xfId="0" applyFont="1" applyFill="1" applyProtection="1"/>
    <xf numFmtId="0" fontId="3" fillId="0" borderId="0" xfId="0" applyFont="1" applyFill="1" applyBorder="1" applyAlignment="1" applyProtection="1"/>
    <xf numFmtId="0" fontId="3" fillId="0" borderId="5" xfId="0" applyFont="1" applyFill="1" applyBorder="1" applyProtection="1"/>
    <xf numFmtId="0" fontId="3" fillId="0" borderId="0" xfId="0" applyFont="1" applyFill="1" applyBorder="1" applyAlignment="1" applyProtection="1">
      <alignment vertical="top" wrapText="1"/>
    </xf>
    <xf numFmtId="0" fontId="6" fillId="0" borderId="0" xfId="0" applyFont="1" applyFill="1" applyProtection="1"/>
    <xf numFmtId="0" fontId="8" fillId="0" borderId="6" xfId="0" applyFont="1" applyBorder="1"/>
    <xf numFmtId="0" fontId="4" fillId="0" borderId="7" xfId="0" applyFont="1" applyBorder="1" applyAlignment="1">
      <alignment horizontal="right"/>
    </xf>
    <xf numFmtId="0" fontId="8" fillId="0" borderId="8" xfId="0" applyFont="1" applyFill="1" applyBorder="1" applyAlignment="1">
      <alignment wrapText="1"/>
    </xf>
    <xf numFmtId="0" fontId="4" fillId="0" borderId="9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35" applyFont="1" applyFill="1" applyProtection="1"/>
    <xf numFmtId="0" fontId="21" fillId="0" borderId="0" xfId="35" applyFont="1" applyFill="1" applyProtection="1"/>
    <xf numFmtId="0" fontId="5" fillId="0" borderId="0" xfId="35" applyFont="1" applyFill="1" applyProtection="1"/>
    <xf numFmtId="0" fontId="36" fillId="0" borderId="0" xfId="35" applyFont="1" applyFill="1" applyBorder="1"/>
    <xf numFmtId="0" fontId="37" fillId="0" borderId="0" xfId="35" applyFont="1" applyFill="1" applyBorder="1" applyAlignment="1">
      <alignment horizontal="center" vertical="center" wrapText="1"/>
    </xf>
    <xf numFmtId="0" fontId="36" fillId="0" borderId="0" xfId="35" applyFont="1" applyFill="1" applyBorder="1" applyAlignment="1">
      <alignment horizontal="center"/>
    </xf>
    <xf numFmtId="0" fontId="36" fillId="0" borderId="0" xfId="35" applyFont="1" applyFill="1"/>
    <xf numFmtId="0" fontId="38" fillId="0" borderId="0" xfId="35" applyFont="1" applyFill="1" applyAlignment="1">
      <alignment horizontal="center" vertical="center" wrapText="1"/>
    </xf>
    <xf numFmtId="0" fontId="39" fillId="0" borderId="0" xfId="35" applyFont="1" applyFill="1" applyBorder="1" applyAlignment="1">
      <alignment horizontal="left" vertical="center"/>
    </xf>
    <xf numFmtId="0" fontId="39" fillId="0" borderId="0" xfId="35" applyFont="1" applyFill="1" applyBorder="1" applyAlignment="1">
      <alignment horizontal="center" vertical="center" wrapText="1"/>
    </xf>
    <xf numFmtId="0" fontId="38" fillId="0" borderId="10" xfId="35" applyFont="1" applyFill="1" applyBorder="1" applyAlignment="1">
      <alignment vertical="center"/>
    </xf>
    <xf numFmtId="0" fontId="38" fillId="0" borderId="11" xfId="35" applyFont="1" applyFill="1" applyBorder="1" applyAlignment="1">
      <alignment vertical="center"/>
    </xf>
    <xf numFmtId="0" fontId="36" fillId="0" borderId="12" xfId="35" applyFont="1" applyFill="1" applyBorder="1"/>
    <xf numFmtId="0" fontId="38" fillId="0" borderId="0" xfId="35" applyFont="1" applyFill="1" applyAlignment="1">
      <alignment vertical="center"/>
    </xf>
    <xf numFmtId="0" fontId="38" fillId="0" borderId="0" xfId="35" applyFont="1" applyFill="1" applyAlignment="1">
      <alignment vertical="center" wrapText="1"/>
    </xf>
    <xf numFmtId="0" fontId="38" fillId="0" borderId="0" xfId="35" applyFont="1" applyFill="1" applyBorder="1" applyAlignment="1">
      <alignment vertical="center" wrapText="1"/>
    </xf>
    <xf numFmtId="0" fontId="40" fillId="0" borderId="0" xfId="35" applyFont="1" applyFill="1"/>
    <xf numFmtId="0" fontId="39" fillId="0" borderId="0" xfId="35" applyFont="1" applyFill="1" applyAlignment="1">
      <alignment horizontal="left" vertical="center"/>
    </xf>
    <xf numFmtId="0" fontId="39" fillId="0" borderId="0" xfId="35" applyFont="1" applyFill="1" applyAlignment="1">
      <alignment horizontal="center" vertical="center" wrapText="1"/>
    </xf>
    <xf numFmtId="0" fontId="36" fillId="0" borderId="0" xfId="35" applyFont="1" applyFill="1" applyProtection="1"/>
    <xf numFmtId="0" fontId="44" fillId="0" borderId="0" xfId="35" applyFont="1" applyFill="1" applyProtection="1"/>
    <xf numFmtId="0" fontId="40" fillId="0" borderId="0" xfId="35" applyFont="1" applyFill="1" applyBorder="1"/>
    <xf numFmtId="0" fontId="36" fillId="0" borderId="0" xfId="35" applyFont="1" applyFill="1" applyAlignment="1">
      <alignment wrapText="1"/>
    </xf>
    <xf numFmtId="0" fontId="35" fillId="0" borderId="0" xfId="35" applyFont="1" applyFill="1" applyBorder="1" applyAlignment="1">
      <alignment wrapText="1"/>
    </xf>
    <xf numFmtId="49" fontId="40" fillId="0" borderId="1" xfId="35" applyNumberFormat="1" applyFont="1" applyFill="1" applyBorder="1" applyAlignment="1">
      <alignment horizontal="center" vertical="center" wrapText="1"/>
    </xf>
    <xf numFmtId="0" fontId="35" fillId="0" borderId="0" xfId="35" applyFont="1" applyFill="1" applyBorder="1" applyAlignment="1">
      <alignment vertical="top" wrapText="1"/>
    </xf>
    <xf numFmtId="0" fontId="38" fillId="0" borderId="0" xfId="35" applyFont="1" applyFill="1" applyBorder="1" applyAlignment="1">
      <alignment horizontal="center" vertical="top" wrapText="1"/>
    </xf>
    <xf numFmtId="1" fontId="37" fillId="0" borderId="0" xfId="35" applyNumberFormat="1" applyFont="1" applyFill="1" applyBorder="1" applyAlignment="1" applyProtection="1">
      <alignment horizontal="center" vertical="center"/>
      <protection locked="0"/>
    </xf>
    <xf numFmtId="3" fontId="46" fillId="0" borderId="0" xfId="35" applyNumberFormat="1" applyFont="1" applyFill="1" applyBorder="1" applyAlignment="1" applyProtection="1">
      <alignment horizontal="right" vertical="center"/>
      <protection locked="0"/>
    </xf>
    <xf numFmtId="1" fontId="46" fillId="0" borderId="0" xfId="35" applyNumberFormat="1" applyFont="1" applyFill="1" applyBorder="1" applyAlignment="1" applyProtection="1">
      <alignment horizontal="center" vertical="center" textRotation="90"/>
      <protection locked="0"/>
    </xf>
    <xf numFmtId="0" fontId="36" fillId="0" borderId="0" xfId="35" applyFont="1" applyFill="1" applyBorder="1" applyAlignment="1"/>
    <xf numFmtId="1" fontId="47" fillId="0" borderId="0" xfId="35" applyNumberFormat="1" applyFont="1" applyFill="1" applyBorder="1" applyAlignment="1" applyProtection="1">
      <alignment horizontal="right" vertical="center"/>
      <protection locked="0"/>
    </xf>
    <xf numFmtId="0" fontId="46" fillId="0" borderId="0" xfId="35" applyFont="1" applyFill="1" applyBorder="1" applyAlignment="1"/>
    <xf numFmtId="1" fontId="37" fillId="0" borderId="0" xfId="35" applyNumberFormat="1" applyFont="1" applyFill="1" applyBorder="1" applyAlignment="1" applyProtection="1">
      <alignment horizontal="right" vertical="center"/>
      <protection locked="0"/>
    </xf>
    <xf numFmtId="0" fontId="47" fillId="0" borderId="0" xfId="35" applyFont="1" applyFill="1" applyBorder="1" applyAlignment="1">
      <alignment horizontal="center"/>
    </xf>
    <xf numFmtId="1" fontId="47" fillId="0" borderId="0" xfId="35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4" applyFont="1" applyFill="1"/>
    <xf numFmtId="0" fontId="37" fillId="0" borderId="0" xfId="0" applyFont="1" applyFill="1"/>
    <xf numFmtId="0" fontId="35" fillId="0" borderId="0" xfId="0" applyFont="1" applyFill="1" applyBorder="1" applyAlignment="1"/>
    <xf numFmtId="0" fontId="36" fillId="0" borderId="0" xfId="0" applyFont="1" applyFill="1" applyBorder="1"/>
    <xf numFmtId="0" fontId="40" fillId="0" borderId="0" xfId="0" applyFont="1" applyFill="1" applyAlignment="1">
      <alignment horizontal="left" vertical="top" wrapText="1"/>
    </xf>
    <xf numFmtId="0" fontId="38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Border="1"/>
    <xf numFmtId="0" fontId="37" fillId="0" borderId="0" xfId="0" applyFont="1" applyFill="1" applyAlignment="1">
      <alignment vertical="top"/>
    </xf>
    <xf numFmtId="49" fontId="37" fillId="0" borderId="1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wrapText="1"/>
    </xf>
    <xf numFmtId="0" fontId="38" fillId="0" borderId="1" xfId="0" applyFont="1" applyFill="1" applyBorder="1"/>
    <xf numFmtId="0" fontId="40" fillId="0" borderId="0" xfId="0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/>
    <xf numFmtId="0" fontId="38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36" fillId="0" borderId="0" xfId="4" applyFont="1" applyFill="1" applyAlignment="1">
      <alignment horizontal="center" vertical="center"/>
    </xf>
    <xf numFmtId="0" fontId="36" fillId="0" borderId="0" xfId="4" applyFont="1" applyFill="1" applyBorder="1"/>
    <xf numFmtId="0" fontId="35" fillId="0" borderId="0" xfId="0" applyFont="1" applyFill="1" applyBorder="1" applyAlignment="1" applyProtection="1">
      <alignment vertical="center" wrapText="1"/>
      <protection locked="0"/>
    </xf>
    <xf numFmtId="0" fontId="36" fillId="0" borderId="0" xfId="0" applyFont="1" applyFill="1" applyBorder="1" applyAlignment="1" applyProtection="1">
      <protection locked="0"/>
    </xf>
    <xf numFmtId="0" fontId="37" fillId="0" borderId="0" xfId="0" applyFont="1" applyFill="1" applyProtection="1"/>
    <xf numFmtId="0" fontId="37" fillId="0" borderId="13" xfId="0" applyFont="1" applyFill="1" applyBorder="1" applyProtection="1"/>
    <xf numFmtId="0" fontId="37" fillId="0" borderId="14" xfId="0" applyFont="1" applyFill="1" applyBorder="1" applyProtection="1"/>
    <xf numFmtId="0" fontId="38" fillId="0" borderId="13" xfId="0" applyFont="1" applyFill="1" applyBorder="1" applyAlignment="1" applyProtection="1">
      <alignment horizontal="center" vertical="center"/>
    </xf>
    <xf numFmtId="0" fontId="38" fillId="0" borderId="14" xfId="0" applyFont="1" applyFill="1" applyBorder="1" applyAlignment="1" applyProtection="1">
      <alignment horizontal="center" vertical="center"/>
    </xf>
    <xf numFmtId="0" fontId="38" fillId="0" borderId="14" xfId="0" applyFont="1" applyFill="1" applyBorder="1" applyAlignment="1" applyProtection="1">
      <alignment horizontal="left"/>
    </xf>
    <xf numFmtId="0" fontId="38" fillId="0" borderId="15" xfId="0" applyFont="1" applyFill="1" applyBorder="1" applyAlignment="1" applyProtection="1">
      <alignment horizontal="left"/>
    </xf>
    <xf numFmtId="0" fontId="8" fillId="0" borderId="1" xfId="0" applyFont="1" applyBorder="1"/>
    <xf numFmtId="0" fontId="4" fillId="0" borderId="16" xfId="0" applyFont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49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6" fillId="0" borderId="0" xfId="0" applyFont="1" applyFill="1" applyBorder="1" applyProtection="1">
      <protection locked="0"/>
    </xf>
    <xf numFmtId="0" fontId="41" fillId="0" borderId="0" xfId="4" applyFont="1" applyFill="1" applyBorder="1"/>
    <xf numFmtId="49" fontId="37" fillId="0" borderId="6" xfId="0" applyNumberFormat="1" applyFont="1" applyFill="1" applyBorder="1" applyAlignment="1">
      <alignment horizontal="center" vertical="center" wrapText="1"/>
    </xf>
    <xf numFmtId="0" fontId="34" fillId="0" borderId="0" xfId="4" applyFont="1" applyFill="1" applyBorder="1"/>
    <xf numFmtId="14" fontId="4" fillId="0" borderId="0" xfId="0" applyNumberFormat="1" applyFont="1" applyFill="1" applyProtection="1">
      <protection locked="0"/>
    </xf>
    <xf numFmtId="0" fontId="54" fillId="0" borderId="2" xfId="0" applyFont="1" applyFill="1" applyBorder="1" applyAlignment="1" applyProtection="1">
      <alignment horizontal="right" wrapText="1"/>
    </xf>
    <xf numFmtId="0" fontId="54" fillId="2" borderId="2" xfId="0" applyFont="1" applyFill="1" applyBorder="1" applyAlignment="1" applyProtection="1">
      <alignment horizontal="center" wrapText="1"/>
      <protection locked="0"/>
    </xf>
    <xf numFmtId="0" fontId="54" fillId="0" borderId="2" xfId="0" applyFont="1" applyFill="1" applyBorder="1" applyAlignment="1" applyProtection="1">
      <alignment horizontal="center" wrapText="1"/>
    </xf>
    <xf numFmtId="0" fontId="54" fillId="0" borderId="2" xfId="0" applyFont="1" applyFill="1" applyBorder="1" applyAlignment="1" applyProtection="1">
      <alignment wrapText="1"/>
    </xf>
    <xf numFmtId="0" fontId="48" fillId="0" borderId="17" xfId="35" applyFont="1" applyFill="1" applyBorder="1" applyAlignment="1">
      <alignment vertical="center"/>
    </xf>
    <xf numFmtId="0" fontId="4" fillId="3" borderId="0" xfId="35" applyFont="1" applyFill="1"/>
    <xf numFmtId="0" fontId="8" fillId="3" borderId="0" xfId="35" applyFont="1" applyFill="1"/>
    <xf numFmtId="3" fontId="42" fillId="2" borderId="1" xfId="35" applyNumberFormat="1" applyFont="1" applyFill="1" applyBorder="1" applyAlignment="1" applyProtection="1">
      <alignment horizontal="right" vertical="center"/>
      <protection locked="0"/>
    </xf>
    <xf numFmtId="0" fontId="34" fillId="0" borderId="0" xfId="4" applyFont="1" applyFill="1" applyAlignment="1">
      <alignment vertical="top"/>
    </xf>
    <xf numFmtId="0" fontId="36" fillId="0" borderId="0" xfId="4" applyFont="1" applyFill="1" applyBorder="1" applyAlignment="1">
      <alignment vertical="top"/>
    </xf>
    <xf numFmtId="0" fontId="38" fillId="3" borderId="0" xfId="4" applyFont="1" applyFill="1" applyBorder="1" applyAlignment="1">
      <alignment horizontal="center" vertical="center"/>
    </xf>
    <xf numFmtId="3" fontId="28" fillId="3" borderId="0" xfId="4" applyNumberFormat="1" applyFont="1" applyFill="1" applyBorder="1" applyAlignment="1">
      <alignment horizontal="right" vertical="center"/>
    </xf>
    <xf numFmtId="49" fontId="33" fillId="0" borderId="6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right" vertical="center"/>
      <protection locked="0"/>
    </xf>
    <xf numFmtId="0" fontId="36" fillId="0" borderId="0" xfId="0" applyFont="1" applyFill="1" applyBorder="1" applyAlignment="1" applyProtection="1">
      <alignment horizontal="right"/>
      <protection locked="0"/>
    </xf>
    <xf numFmtId="3" fontId="59" fillId="2" borderId="1" xfId="0" applyNumberFormat="1" applyFont="1" applyFill="1" applyBorder="1" applyAlignment="1" applyProtection="1">
      <alignment horizontal="right" vertical="center"/>
      <protection locked="0"/>
    </xf>
    <xf numFmtId="3" fontId="59" fillId="2" borderId="1" xfId="35" applyNumberFormat="1" applyFont="1" applyFill="1" applyBorder="1" applyAlignment="1" applyProtection="1">
      <alignment horizontal="right" vertical="center"/>
      <protection locked="0"/>
    </xf>
    <xf numFmtId="3" fontId="59" fillId="4" borderId="1" xfId="0" applyNumberFormat="1" applyFont="1" applyFill="1" applyBorder="1" applyAlignment="1" applyProtection="1">
      <alignment horizontal="right" vertical="center"/>
      <protection locked="0"/>
    </xf>
    <xf numFmtId="3" fontId="59" fillId="5" borderId="1" xfId="0" applyNumberFormat="1" applyFont="1" applyFill="1" applyBorder="1" applyAlignment="1" applyProtection="1">
      <alignment horizontal="right" vertical="center"/>
      <protection locked="0"/>
    </xf>
    <xf numFmtId="3" fontId="59" fillId="5" borderId="1" xfId="35" applyNumberFormat="1" applyFont="1" applyFill="1" applyBorder="1" applyAlignment="1" applyProtection="1">
      <alignment horizontal="right" vertical="center"/>
      <protection locked="0"/>
    </xf>
    <xf numFmtId="0" fontId="53" fillId="3" borderId="0" xfId="35" applyFont="1" applyFill="1" applyProtection="1"/>
    <xf numFmtId="0" fontId="32" fillId="3" borderId="0" xfId="35" applyFont="1" applyFill="1" applyAlignment="1" applyProtection="1">
      <alignment vertical="top"/>
    </xf>
    <xf numFmtId="0" fontId="8" fillId="0" borderId="18" xfId="0" applyFont="1" applyBorder="1"/>
    <xf numFmtId="0" fontId="4" fillId="0" borderId="19" xfId="0" applyFont="1" applyBorder="1" applyAlignment="1">
      <alignment horizontal="right"/>
    </xf>
    <xf numFmtId="3" fontId="12" fillId="2" borderId="8" xfId="35" applyNumberFormat="1" applyFont="1" applyFill="1" applyBorder="1" applyAlignment="1" applyProtection="1">
      <alignment horizontal="left" vertical="center"/>
      <protection locked="0"/>
    </xf>
    <xf numFmtId="3" fontId="12" fillId="2" borderId="9" xfId="35" applyNumberFormat="1" applyFont="1" applyFill="1" applyBorder="1" applyAlignment="1" applyProtection="1">
      <alignment horizontal="right" vertical="center"/>
      <protection locked="0"/>
    </xf>
    <xf numFmtId="0" fontId="8" fillId="0" borderId="18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/>
    </xf>
    <xf numFmtId="3" fontId="2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4" fillId="3" borderId="0" xfId="35" applyFont="1" applyFill="1" applyProtection="1"/>
    <xf numFmtId="0" fontId="13" fillId="3" borderId="0" xfId="35" applyFont="1" applyFill="1"/>
    <xf numFmtId="0" fontId="60" fillId="3" borderId="0" xfId="35" applyFont="1" applyFill="1" applyAlignment="1"/>
    <xf numFmtId="0" fontId="24" fillId="3" borderId="0" xfId="35" applyFont="1" applyFill="1" applyAlignment="1"/>
    <xf numFmtId="0" fontId="11" fillId="3" borderId="0" xfId="35" applyFont="1" applyFill="1" applyAlignment="1"/>
    <xf numFmtId="0" fontId="22" fillId="3" borderId="0" xfId="35" applyFont="1" applyFill="1"/>
    <xf numFmtId="0" fontId="67" fillId="3" borderId="0" xfId="35" applyFont="1" applyFill="1" applyAlignment="1">
      <alignment horizontal="center" vertical="center"/>
    </xf>
    <xf numFmtId="0" fontId="68" fillId="3" borderId="0" xfId="35" applyFont="1" applyFill="1" applyAlignment="1">
      <alignment horizontal="center" vertical="center"/>
    </xf>
    <xf numFmtId="0" fontId="36" fillId="3" borderId="0" xfId="4" applyFont="1" applyFill="1"/>
    <xf numFmtId="0" fontId="0" fillId="3" borderId="0" xfId="0" applyFill="1"/>
    <xf numFmtId="0" fontId="46" fillId="0" borderId="0" xfId="35" applyFont="1" applyFill="1" applyAlignment="1">
      <alignment horizontal="left"/>
    </xf>
    <xf numFmtId="0" fontId="23" fillId="3" borderId="0" xfId="35" applyFont="1" applyFill="1" applyBorder="1" applyAlignment="1"/>
    <xf numFmtId="0" fontId="4" fillId="3" borderId="0" xfId="35" applyFont="1" applyFill="1" applyBorder="1" applyProtection="1"/>
    <xf numFmtId="0" fontId="15" fillId="3" borderId="0" xfId="35" applyFont="1" applyFill="1" applyAlignment="1" applyProtection="1">
      <alignment vertical="top"/>
    </xf>
    <xf numFmtId="0" fontId="73" fillId="3" borderId="1" xfId="35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73" fillId="3" borderId="1" xfId="35" applyFont="1" applyFill="1" applyBorder="1" applyAlignment="1">
      <alignment horizontal="center" vertical="center" wrapText="1"/>
    </xf>
    <xf numFmtId="0" fontId="73" fillId="3" borderId="0" xfId="35" applyFont="1" applyFill="1" applyBorder="1" applyAlignment="1"/>
    <xf numFmtId="0" fontId="10" fillId="3" borderId="0" xfId="35" applyFont="1" applyFill="1"/>
    <xf numFmtId="0" fontId="10" fillId="3" borderId="0" xfId="35" applyFont="1" applyFill="1" applyBorder="1"/>
    <xf numFmtId="0" fontId="46" fillId="0" borderId="0" xfId="35" applyFont="1" applyFill="1" applyBorder="1" applyAlignment="1">
      <alignment horizontal="left"/>
    </xf>
    <xf numFmtId="0" fontId="46" fillId="0" borderId="0" xfId="35" quotePrefix="1" applyFont="1" applyFill="1" applyBorder="1" applyAlignment="1">
      <alignment horizontal="left" wrapText="1"/>
    </xf>
    <xf numFmtId="0" fontId="46" fillId="0" borderId="0" xfId="35" applyFont="1" applyFill="1" applyBorder="1" applyAlignment="1">
      <alignment wrapText="1"/>
    </xf>
    <xf numFmtId="0" fontId="11" fillId="0" borderId="1" xfId="35" applyFont="1" applyFill="1" applyBorder="1" applyAlignment="1">
      <alignment horizontal="center" vertical="center"/>
    </xf>
    <xf numFmtId="0" fontId="25" fillId="3" borderId="0" xfId="35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71" fillId="0" borderId="0" xfId="4" applyFont="1" applyFill="1" applyBorder="1" applyAlignment="1">
      <alignment horizontal="center" vertical="center" textRotation="90"/>
    </xf>
    <xf numFmtId="3" fontId="12" fillId="3" borderId="0" xfId="4" applyNumberFormat="1" applyFont="1" applyFill="1" applyBorder="1" applyAlignment="1">
      <alignment horizontal="right" vertical="center" wrapText="1"/>
    </xf>
    <xf numFmtId="3" fontId="12" fillId="3" borderId="0" xfId="4" applyNumberFormat="1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left" vertical="center" wrapText="1"/>
    </xf>
    <xf numFmtId="0" fontId="28" fillId="0" borderId="0" xfId="4" applyFont="1" applyFill="1" applyBorder="1" applyAlignment="1">
      <alignment horizontal="left" vertical="center" wrapText="1"/>
    </xf>
    <xf numFmtId="0" fontId="35" fillId="0" borderId="0" xfId="4" applyFont="1" applyFill="1" applyBorder="1" applyAlignment="1">
      <alignment horizontal="center" vertical="center"/>
    </xf>
    <xf numFmtId="0" fontId="12" fillId="0" borderId="1" xfId="35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72" fillId="0" borderId="1" xfId="0" applyFont="1" applyFill="1" applyBorder="1"/>
    <xf numFmtId="0" fontId="12" fillId="0" borderId="1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vertical="center" wrapText="1"/>
    </xf>
    <xf numFmtId="0" fontId="70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4" applyFont="1" applyFill="1" applyBorder="1" applyAlignment="1">
      <alignment horizontal="center" vertical="center"/>
    </xf>
    <xf numFmtId="3" fontId="28" fillId="2" borderId="12" xfId="4" applyNumberFormat="1" applyFont="1" applyFill="1" applyBorder="1" applyAlignment="1">
      <alignment horizontal="right" vertical="center" wrapText="1"/>
    </xf>
    <xf numFmtId="0" fontId="73" fillId="3" borderId="17" xfId="35" applyFont="1" applyFill="1" applyBorder="1" applyAlignment="1">
      <alignment vertical="center" wrapText="1"/>
    </xf>
    <xf numFmtId="0" fontId="13" fillId="0" borderId="0" xfId="0" applyFont="1" applyFill="1" applyAlignment="1"/>
    <xf numFmtId="0" fontId="8" fillId="0" borderId="0" xfId="0" applyFont="1" applyFill="1"/>
    <xf numFmtId="0" fontId="3" fillId="0" borderId="0" xfId="0" applyFont="1" applyFill="1"/>
    <xf numFmtId="1" fontId="12" fillId="3" borderId="1" xfId="35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35" applyFont="1" applyFill="1" applyBorder="1" applyAlignment="1">
      <alignment horizontal="center" vertical="center"/>
    </xf>
    <xf numFmtId="0" fontId="13" fillId="0" borderId="0" xfId="35" applyFont="1" applyFill="1" applyBorder="1" applyAlignment="1">
      <alignment horizontal="center"/>
    </xf>
    <xf numFmtId="0" fontId="12" fillId="3" borderId="1" xfId="0" applyFont="1" applyFill="1" applyBorder="1" applyAlignment="1">
      <alignment vertical="top"/>
    </xf>
    <xf numFmtId="0" fontId="11" fillId="0" borderId="0" xfId="35" applyFont="1" applyFill="1" applyBorder="1" applyAlignment="1">
      <alignment horizontal="center"/>
    </xf>
    <xf numFmtId="1" fontId="73" fillId="3" borderId="17" xfId="35" applyNumberFormat="1" applyFont="1" applyFill="1" applyBorder="1" applyAlignment="1" applyProtection="1">
      <alignment vertical="center" wrapText="1"/>
      <protection locked="0"/>
    </xf>
    <xf numFmtId="0" fontId="4" fillId="0" borderId="0" xfId="35" applyFont="1" applyFill="1" applyBorder="1"/>
    <xf numFmtId="0" fontId="73" fillId="3" borderId="1" xfId="0" applyFont="1" applyFill="1" applyBorder="1" applyAlignment="1">
      <alignment horizontal="left" vertical="center" wrapText="1"/>
    </xf>
    <xf numFmtId="0" fontId="73" fillId="0" borderId="17" xfId="35" applyFont="1" applyFill="1" applyBorder="1" applyAlignment="1">
      <alignment vertical="center" wrapText="1"/>
    </xf>
    <xf numFmtId="0" fontId="11" fillId="0" borderId="12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textRotation="90" wrapText="1"/>
    </xf>
    <xf numFmtId="0" fontId="11" fillId="0" borderId="12" xfId="4" applyFont="1" applyFill="1" applyBorder="1" applyAlignment="1">
      <alignment horizontal="center" vertical="center" textRotation="90" wrapText="1"/>
    </xf>
    <xf numFmtId="0" fontId="5" fillId="3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center" vertical="center" textRotation="90" wrapText="1"/>
    </xf>
    <xf numFmtId="0" fontId="4" fillId="0" borderId="1" xfId="4" applyFont="1" applyFill="1" applyBorder="1" applyAlignment="1">
      <alignment horizontal="center"/>
    </xf>
    <xf numFmtId="0" fontId="5" fillId="0" borderId="6" xfId="4" applyFont="1" applyFill="1" applyBorder="1" applyAlignment="1">
      <alignment horizontal="center" vertical="center" wrapText="1"/>
    </xf>
    <xf numFmtId="0" fontId="47" fillId="0" borderId="0" xfId="35" applyFont="1" applyFill="1" applyAlignment="1">
      <alignment wrapText="1"/>
    </xf>
    <xf numFmtId="1" fontId="47" fillId="0" borderId="0" xfId="35" applyNumberFormat="1" applyFont="1" applyFill="1" applyBorder="1" applyAlignment="1" applyProtection="1">
      <alignment horizontal="center" vertical="center"/>
      <protection locked="0"/>
    </xf>
    <xf numFmtId="0" fontId="47" fillId="0" borderId="0" xfId="35" applyFont="1" applyFill="1" applyBorder="1"/>
    <xf numFmtId="0" fontId="47" fillId="0" borderId="0" xfId="35" applyFont="1" applyFill="1"/>
    <xf numFmtId="0" fontId="47" fillId="0" borderId="0" xfId="35" applyFont="1" applyFill="1" applyBorder="1" applyAlignment="1"/>
    <xf numFmtId="0" fontId="46" fillId="0" borderId="0" xfId="35" applyFont="1" applyFill="1" applyAlignment="1"/>
    <xf numFmtId="0" fontId="46" fillId="0" borderId="0" xfId="35" quotePrefix="1" applyFont="1" applyFill="1" applyBorder="1" applyAlignment="1">
      <alignment horizontal="center" wrapText="1"/>
    </xf>
    <xf numFmtId="0" fontId="46" fillId="0" borderId="12" xfId="35" quotePrefix="1" applyFont="1" applyFill="1" applyBorder="1" applyAlignment="1">
      <alignment horizontal="right" wrapText="1"/>
    </xf>
    <xf numFmtId="0" fontId="46" fillId="0" borderId="17" xfId="35" quotePrefix="1" applyFont="1" applyFill="1" applyBorder="1" applyAlignment="1">
      <alignment horizontal="center" vertical="center" wrapText="1"/>
    </xf>
    <xf numFmtId="0" fontId="16" fillId="3" borderId="0" xfId="35" applyFont="1" applyFill="1" applyAlignment="1">
      <alignment vertical="center"/>
    </xf>
    <xf numFmtId="0" fontId="15" fillId="3" borderId="0" xfId="35" applyFont="1" applyFill="1" applyBorder="1" applyAlignment="1">
      <alignment vertical="center"/>
    </xf>
    <xf numFmtId="0" fontId="13" fillId="0" borderId="12" xfId="35" applyFont="1" applyFill="1" applyBorder="1"/>
    <xf numFmtId="0" fontId="25" fillId="3" borderId="10" xfId="35" applyFont="1" applyFill="1" applyBorder="1" applyAlignment="1">
      <alignment wrapText="1"/>
    </xf>
    <xf numFmtId="0" fontId="25" fillId="3" borderId="17" xfId="35" applyFont="1" applyFill="1" applyBorder="1" applyAlignment="1">
      <alignment vertical="center"/>
    </xf>
    <xf numFmtId="3" fontId="12" fillId="2" borderId="1" xfId="35" applyNumberFormat="1" applyFont="1" applyFill="1" applyBorder="1" applyAlignment="1" applyProtection="1">
      <alignment horizontal="right" vertical="center"/>
      <protection locked="0"/>
    </xf>
    <xf numFmtId="0" fontId="80" fillId="3" borderId="0" xfId="35" applyFont="1" applyFill="1" applyAlignment="1"/>
    <xf numFmtId="1" fontId="28" fillId="0" borderId="17" xfId="35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7" xfId="35" applyFont="1" applyFill="1" applyBorder="1" applyAlignment="1">
      <alignment horizontal="center" vertical="center"/>
    </xf>
    <xf numFmtId="1" fontId="4" fillId="3" borderId="1" xfId="35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3" fontId="12" fillId="2" borderId="9" xfId="3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NumberFormat="1"/>
    <xf numFmtId="0" fontId="37" fillId="0" borderId="0" xfId="0" applyFont="1" applyFill="1" applyBorder="1" applyAlignment="1" applyProtection="1">
      <alignment horizontal="center"/>
      <protection locked="0"/>
    </xf>
    <xf numFmtId="0" fontId="4" fillId="3" borderId="0" xfId="35" applyFont="1" applyFill="1" applyBorder="1"/>
    <xf numFmtId="0" fontId="86" fillId="3" borderId="0" xfId="35" applyFont="1" applyFill="1" applyBorder="1" applyAlignment="1" applyProtection="1">
      <alignment horizontal="left" wrapText="1"/>
    </xf>
    <xf numFmtId="0" fontId="94" fillId="3" borderId="0" xfId="35" applyFont="1" applyFill="1" applyAlignment="1">
      <alignment horizontal="center" vertical="center"/>
    </xf>
    <xf numFmtId="0" fontId="95" fillId="3" borderId="0" xfId="35" applyFont="1" applyFill="1" applyBorder="1" applyAlignment="1">
      <alignment horizontal="center" vertical="center"/>
    </xf>
    <xf numFmtId="0" fontId="98" fillId="3" borderId="0" xfId="35" applyFont="1" applyFill="1" applyBorder="1" applyAlignment="1" applyProtection="1">
      <alignment horizontal="center" vertical="center" wrapText="1"/>
    </xf>
    <xf numFmtId="0" fontId="99" fillId="3" borderId="0" xfId="35" applyFont="1" applyFill="1" applyBorder="1" applyAlignment="1" applyProtection="1">
      <alignment horizontal="left" wrapText="1"/>
    </xf>
    <xf numFmtId="0" fontId="100" fillId="3" borderId="0" xfId="0" applyFont="1" applyFill="1"/>
    <xf numFmtId="0" fontId="99" fillId="3" borderId="0" xfId="35" applyFont="1" applyFill="1" applyAlignment="1" applyProtection="1">
      <alignment vertical="top"/>
    </xf>
    <xf numFmtId="0" fontId="99" fillId="3" borderId="0" xfId="35" applyFont="1" applyFill="1" applyAlignment="1" applyProtection="1">
      <alignment horizontal="left" vertical="top"/>
    </xf>
    <xf numFmtId="0" fontId="94" fillId="0" borderId="0" xfId="35" applyFont="1" applyFill="1" applyAlignment="1">
      <alignment horizontal="center" vertical="center"/>
    </xf>
    <xf numFmtId="0" fontId="95" fillId="0" borderId="0" xfId="35" applyFont="1" applyFill="1" applyBorder="1" applyAlignment="1">
      <alignment horizontal="center" vertical="center"/>
    </xf>
    <xf numFmtId="0" fontId="102" fillId="3" borderId="0" xfId="35" applyFont="1" applyFill="1" applyBorder="1" applyAlignment="1" applyProtection="1">
      <alignment horizontal="center" vertical="center" wrapText="1"/>
    </xf>
    <xf numFmtId="0" fontId="102" fillId="3" borderId="0" xfId="35" applyFont="1" applyFill="1" applyAlignment="1" applyProtection="1">
      <alignment vertical="top"/>
    </xf>
    <xf numFmtId="0" fontId="104" fillId="0" borderId="0" xfId="35" applyFont="1" applyFill="1"/>
    <xf numFmtId="0" fontId="105" fillId="0" borderId="0" xfId="35" applyFont="1" applyFill="1" applyBorder="1" applyAlignment="1"/>
    <xf numFmtId="0" fontId="105" fillId="0" borderId="0" xfId="35" applyFont="1" applyFill="1" applyAlignment="1">
      <alignment horizontal="left" vertical="top" wrapText="1"/>
    </xf>
    <xf numFmtId="0" fontId="104" fillId="0" borderId="0" xfId="35" applyFont="1" applyFill="1" applyAlignment="1">
      <alignment horizontal="left" vertical="top" wrapText="1"/>
    </xf>
    <xf numFmtId="0" fontId="106" fillId="0" borderId="0" xfId="35" applyFont="1" applyFill="1"/>
    <xf numFmtId="0" fontId="102" fillId="0" borderId="0" xfId="35" applyFont="1" applyFill="1" applyBorder="1" applyAlignment="1"/>
    <xf numFmtId="0" fontId="107" fillId="0" borderId="0" xfId="35" applyFont="1" applyFill="1" applyAlignment="1">
      <alignment horizontal="left" vertical="top" wrapText="1"/>
    </xf>
    <xf numFmtId="0" fontId="106" fillId="0" borderId="0" xfId="35" applyFont="1" applyFill="1" applyAlignment="1">
      <alignment horizontal="left" vertical="top" wrapText="1"/>
    </xf>
    <xf numFmtId="0" fontId="97" fillId="0" borderId="1" xfId="35" applyFont="1" applyFill="1" applyBorder="1" applyAlignment="1">
      <alignment horizontal="center" vertical="center" wrapText="1"/>
    </xf>
    <xf numFmtId="49" fontId="110" fillId="0" borderId="1" xfId="35" applyNumberFormat="1" applyFont="1" applyFill="1" applyBorder="1" applyAlignment="1">
      <alignment horizontal="center" vertical="center" wrapText="1"/>
    </xf>
    <xf numFmtId="0" fontId="110" fillId="0" borderId="1" xfId="35" applyFont="1" applyFill="1" applyBorder="1" applyAlignment="1">
      <alignment horizontal="center" vertical="center" wrapText="1"/>
    </xf>
    <xf numFmtId="0" fontId="107" fillId="0" borderId="1" xfId="35" applyNumberFormat="1" applyFont="1" applyFill="1" applyBorder="1" applyAlignment="1">
      <alignment horizontal="center" vertical="center" wrapText="1"/>
    </xf>
    <xf numFmtId="3" fontId="98" fillId="2" borderId="1" xfId="35" applyNumberFormat="1" applyFont="1" applyFill="1" applyBorder="1" applyAlignment="1" applyProtection="1">
      <alignment horizontal="right" vertical="center"/>
      <protection locked="0"/>
    </xf>
    <xf numFmtId="0" fontId="107" fillId="0" borderId="6" xfId="35" applyNumberFormat="1" applyFont="1" applyFill="1" applyBorder="1" applyAlignment="1">
      <alignment horizontal="center" vertical="center" wrapText="1"/>
    </xf>
    <xf numFmtId="0" fontId="97" fillId="0" borderId="1" xfId="35" applyFont="1" applyFill="1" applyBorder="1" applyAlignment="1">
      <alignment horizontal="center" vertical="top" wrapText="1"/>
    </xf>
    <xf numFmtId="49" fontId="97" fillId="0" borderId="17" xfId="35" applyNumberFormat="1" applyFont="1" applyFill="1" applyBorder="1" applyAlignment="1">
      <alignment vertical="center" wrapText="1"/>
    </xf>
    <xf numFmtId="49" fontId="97" fillId="0" borderId="1" xfId="35" applyNumberFormat="1" applyFont="1" applyFill="1" applyBorder="1" applyAlignment="1">
      <alignment vertical="center" wrapText="1"/>
    </xf>
    <xf numFmtId="0" fontId="107" fillId="0" borderId="1" xfId="35" applyFont="1" applyFill="1" applyBorder="1" applyAlignment="1">
      <alignment horizontal="center" vertical="center"/>
    </xf>
    <xf numFmtId="0" fontId="97" fillId="0" borderId="6" xfId="35" applyFont="1" applyFill="1" applyBorder="1" applyAlignment="1">
      <alignment horizontal="left" vertical="center"/>
    </xf>
    <xf numFmtId="0" fontId="111" fillId="0" borderId="1" xfId="35" applyNumberFormat="1" applyFont="1" applyFill="1" applyBorder="1" applyAlignment="1">
      <alignment horizontal="center" vertical="center" wrapText="1"/>
    </xf>
    <xf numFmtId="0" fontId="97" fillId="0" borderId="1" xfId="35" applyNumberFormat="1" applyFont="1" applyFill="1" applyBorder="1" applyAlignment="1">
      <alignment horizontal="center" vertical="center" wrapText="1"/>
    </xf>
    <xf numFmtId="0" fontId="97" fillId="0" borderId="12" xfId="35" applyFont="1" applyFill="1" applyBorder="1" applyAlignment="1">
      <alignment horizontal="left" vertical="center" wrapText="1"/>
    </xf>
    <xf numFmtId="0" fontId="90" fillId="3" borderId="20" xfId="35" applyFont="1" applyFill="1" applyBorder="1" applyAlignment="1"/>
    <xf numFmtId="49" fontId="107" fillId="3" borderId="1" xfId="35" applyNumberFormat="1" applyFont="1" applyFill="1" applyBorder="1" applyAlignment="1">
      <alignment horizontal="center" vertical="center" wrapText="1"/>
    </xf>
    <xf numFmtId="0" fontId="107" fillId="3" borderId="1" xfId="35" applyFont="1" applyFill="1" applyBorder="1" applyAlignment="1">
      <alignment horizontal="center"/>
    </xf>
    <xf numFmtId="0" fontId="107" fillId="3" borderId="1" xfId="35" applyFont="1" applyFill="1" applyBorder="1" applyAlignment="1">
      <alignment horizontal="center" vertical="center"/>
    </xf>
    <xf numFmtId="0" fontId="107" fillId="3" borderId="17" xfId="35" applyFont="1" applyFill="1" applyBorder="1" applyAlignment="1">
      <alignment vertical="center" wrapText="1"/>
    </xf>
    <xf numFmtId="3" fontId="107" fillId="5" borderId="1" xfId="35" applyNumberFormat="1" applyFont="1" applyFill="1" applyBorder="1" applyAlignment="1" applyProtection="1">
      <alignment horizontal="right" vertical="center"/>
      <protection locked="0"/>
    </xf>
    <xf numFmtId="49" fontId="107" fillId="3" borderId="17" xfId="35" applyNumberFormat="1" applyFont="1" applyFill="1" applyBorder="1" applyAlignment="1">
      <alignment vertical="center" wrapText="1"/>
    </xf>
    <xf numFmtId="3" fontId="107" fillId="4" borderId="1" xfId="35" applyNumberFormat="1" applyFont="1" applyFill="1" applyBorder="1" applyAlignment="1" applyProtection="1">
      <alignment horizontal="right" vertical="center"/>
      <protection locked="0"/>
    </xf>
    <xf numFmtId="3" fontId="107" fillId="2" borderId="1" xfId="35" applyNumberFormat="1" applyFont="1" applyFill="1" applyBorder="1" applyAlignment="1" applyProtection="1">
      <alignment horizontal="right" vertical="center"/>
      <protection locked="0"/>
    </xf>
    <xf numFmtId="49" fontId="107" fillId="3" borderId="1" xfId="35" applyNumberFormat="1" applyFont="1" applyFill="1" applyBorder="1" applyAlignment="1">
      <alignment vertical="center" wrapText="1"/>
    </xf>
    <xf numFmtId="49" fontId="107" fillId="0" borderId="17" xfId="35" applyNumberFormat="1" applyFont="1" applyFill="1" applyBorder="1" applyAlignment="1">
      <alignment vertical="center" wrapText="1"/>
    </xf>
    <xf numFmtId="0" fontId="107" fillId="3" borderId="1" xfId="35" applyFont="1" applyFill="1" applyBorder="1" applyAlignment="1">
      <alignment horizontal="left" vertical="center"/>
    </xf>
    <xf numFmtId="49" fontId="107" fillId="3" borderId="6" xfId="35" applyNumberFormat="1" applyFont="1" applyFill="1" applyBorder="1" applyAlignment="1">
      <alignment vertical="center" wrapText="1"/>
    </xf>
    <xf numFmtId="0" fontId="111" fillId="3" borderId="1" xfId="35" applyFont="1" applyFill="1" applyBorder="1" applyAlignment="1">
      <alignment horizontal="center" vertical="center"/>
    </xf>
    <xf numFmtId="1" fontId="111" fillId="3" borderId="1" xfId="35" applyNumberFormat="1" applyFont="1" applyFill="1" applyBorder="1" applyAlignment="1">
      <alignment horizontal="center" vertical="center"/>
    </xf>
    <xf numFmtId="0" fontId="59" fillId="0" borderId="6" xfId="35" applyFont="1" applyFill="1" applyBorder="1" applyAlignment="1">
      <alignment horizontal="center" vertical="center"/>
    </xf>
    <xf numFmtId="49" fontId="112" fillId="3" borderId="1" xfId="35" applyNumberFormat="1" applyFont="1" applyFill="1" applyBorder="1" applyAlignment="1">
      <alignment vertical="center" wrapText="1"/>
    </xf>
    <xf numFmtId="1" fontId="96" fillId="0" borderId="1" xfId="35" applyNumberFormat="1" applyFont="1" applyFill="1" applyBorder="1" applyAlignment="1">
      <alignment horizontal="center" vertical="center"/>
    </xf>
    <xf numFmtId="49" fontId="33" fillId="3" borderId="1" xfId="0" applyNumberFormat="1" applyFont="1" applyFill="1" applyBorder="1" applyAlignment="1">
      <alignment horizontal="left" vertical="center" wrapText="1"/>
    </xf>
    <xf numFmtId="49" fontId="105" fillId="3" borderId="1" xfId="0" applyNumberFormat="1" applyFont="1" applyFill="1" applyBorder="1" applyAlignment="1">
      <alignment horizontal="left" vertical="center" wrapText="1"/>
    </xf>
    <xf numFmtId="1" fontId="33" fillId="3" borderId="1" xfId="35" applyNumberFormat="1" applyFont="1" applyFill="1" applyBorder="1" applyAlignment="1" applyProtection="1">
      <alignment horizontal="center" vertical="center" wrapText="1"/>
      <protection locked="0"/>
    </xf>
    <xf numFmtId="0" fontId="50" fillId="3" borderId="1" xfId="0" applyFont="1" applyFill="1" applyBorder="1" applyAlignment="1">
      <alignment horizontal="center" vertical="center" wrapText="1"/>
    </xf>
    <xf numFmtId="0" fontId="105" fillId="3" borderId="1" xfId="0" applyFont="1" applyFill="1" applyBorder="1" applyAlignment="1">
      <alignment horizontal="center" vertical="center" wrapText="1"/>
    </xf>
    <xf numFmtId="0" fontId="26" fillId="3" borderId="0" xfId="0" applyFont="1" applyFill="1"/>
    <xf numFmtId="49" fontId="96" fillId="3" borderId="17" xfId="35" applyNumberFormat="1" applyFont="1" applyFill="1" applyBorder="1" applyAlignment="1" applyProtection="1">
      <alignment horizontal="left" vertical="center" wrapText="1"/>
    </xf>
    <xf numFmtId="3" fontId="28" fillId="2" borderId="21" xfId="4" applyNumberFormat="1" applyFont="1" applyFill="1" applyBorder="1" applyAlignment="1">
      <alignment horizontal="right" vertical="center" wrapText="1"/>
    </xf>
    <xf numFmtId="3" fontId="28" fillId="3" borderId="0" xfId="4" applyNumberFormat="1" applyFont="1" applyFill="1" applyBorder="1" applyAlignment="1">
      <alignment horizontal="right" vertical="center" wrapText="1"/>
    </xf>
    <xf numFmtId="0" fontId="12" fillId="0" borderId="6" xfId="4" applyFont="1" applyFill="1" applyBorder="1" applyAlignment="1">
      <alignment horizontal="left" vertical="center" wrapText="1"/>
    </xf>
    <xf numFmtId="0" fontId="12" fillId="3" borderId="20" xfId="4" applyFont="1" applyFill="1" applyBorder="1" applyAlignment="1">
      <alignment horizontal="left" vertical="center" wrapText="1"/>
    </xf>
    <xf numFmtId="0" fontId="5" fillId="3" borderId="20" xfId="4" applyFont="1" applyFill="1" applyBorder="1" applyAlignment="1">
      <alignment horizontal="center" vertical="center" wrapText="1"/>
    </xf>
    <xf numFmtId="3" fontId="28" fillId="3" borderId="20" xfId="4" applyNumberFormat="1" applyFont="1" applyFill="1" applyBorder="1" applyAlignment="1">
      <alignment horizontal="right" vertical="center" wrapText="1"/>
    </xf>
    <xf numFmtId="0" fontId="29" fillId="0" borderId="0" xfId="4" applyFont="1" applyFill="1" applyBorder="1" applyAlignment="1">
      <alignment horizontal="center"/>
    </xf>
    <xf numFmtId="0" fontId="11" fillId="0" borderId="1" xfId="4" applyFont="1" applyFill="1" applyBorder="1" applyAlignment="1">
      <alignment horizontal="center" vertical="center" wrapText="1"/>
    </xf>
    <xf numFmtId="0" fontId="2" fillId="0" borderId="1" xfId="19" applyFont="1" applyFill="1" applyBorder="1"/>
    <xf numFmtId="0" fontId="57" fillId="0" borderId="1" xfId="36" applyFont="1" applyFill="1" applyBorder="1" applyAlignment="1">
      <alignment horizontal="center" vertical="center" wrapText="1"/>
    </xf>
    <xf numFmtId="3" fontId="57" fillId="0" borderId="1" xfId="4" applyNumberFormat="1" applyFont="1" applyFill="1" applyBorder="1" applyAlignment="1">
      <alignment horizontal="center" vertical="center" wrapText="1"/>
    </xf>
    <xf numFmtId="0" fontId="83" fillId="3" borderId="1" xfId="0" applyFont="1" applyFill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105" fillId="0" borderId="1" xfId="4" applyFont="1" applyFill="1" applyBorder="1" applyAlignment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top"/>
      <protection locked="0"/>
    </xf>
    <xf numFmtId="0" fontId="28" fillId="0" borderId="0" xfId="0" applyFont="1" applyFill="1" applyBorder="1" applyAlignment="1" applyProtection="1">
      <alignment horizontal="center" vertical="top" wrapText="1"/>
      <protection locked="0"/>
    </xf>
    <xf numFmtId="3" fontId="28" fillId="2" borderId="6" xfId="4" applyNumberFormat="1" applyFont="1" applyFill="1" applyBorder="1" applyAlignment="1">
      <alignment horizontal="right" vertical="center" wrapText="1"/>
    </xf>
    <xf numFmtId="3" fontId="28" fillId="2" borderId="1" xfId="4" applyNumberFormat="1" applyFont="1" applyFill="1" applyBorder="1" applyAlignment="1">
      <alignment horizontal="right" vertical="center" wrapText="1"/>
    </xf>
    <xf numFmtId="0" fontId="0" fillId="0" borderId="0" xfId="0" applyBorder="1"/>
    <xf numFmtId="0" fontId="97" fillId="0" borderId="20" xfId="4" applyFont="1" applyFill="1" applyBorder="1" applyAlignment="1">
      <alignment horizontal="center" vertical="center" wrapText="1"/>
    </xf>
    <xf numFmtId="49" fontId="107" fillId="0" borderId="20" xfId="26" applyNumberFormat="1" applyFont="1" applyFill="1" applyBorder="1" applyAlignment="1">
      <alignment horizontal="left" vertical="center" wrapText="1"/>
    </xf>
    <xf numFmtId="49" fontId="107" fillId="0" borderId="0" xfId="26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/>
      <protection locked="0"/>
    </xf>
    <xf numFmtId="0" fontId="97" fillId="3" borderId="1" xfId="36" applyFont="1" applyFill="1" applyBorder="1" applyAlignment="1">
      <alignment horizontal="center" vertical="center" wrapText="1"/>
    </xf>
    <xf numFmtId="0" fontId="97" fillId="0" borderId="1" xfId="36" applyFont="1" applyFill="1" applyBorder="1" applyAlignment="1">
      <alignment horizontal="center" vertical="center" wrapText="1"/>
    </xf>
    <xf numFmtId="0" fontId="114" fillId="3" borderId="6" xfId="36" applyFont="1" applyFill="1" applyBorder="1"/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Protection="1">
      <protection locked="0"/>
    </xf>
    <xf numFmtId="0" fontId="29" fillId="0" borderId="0" xfId="4" applyFont="1" applyFill="1" applyBorder="1"/>
    <xf numFmtId="0" fontId="28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protection locked="0"/>
    </xf>
    <xf numFmtId="0" fontId="107" fillId="0" borderId="6" xfId="4" applyFont="1" applyFill="1" applyBorder="1" applyAlignment="1">
      <alignment horizontal="center" vertical="center" wrapText="1"/>
    </xf>
    <xf numFmtId="0" fontId="107" fillId="0" borderId="1" xfId="4" applyFont="1" applyFill="1" applyBorder="1" applyAlignment="1">
      <alignment horizontal="center" vertical="center" wrapText="1"/>
    </xf>
    <xf numFmtId="0" fontId="107" fillId="0" borderId="12" xfId="4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/>
    </xf>
    <xf numFmtId="0" fontId="98" fillId="3" borderId="8" xfId="35" applyFont="1" applyFill="1" applyBorder="1" applyAlignment="1" applyProtection="1">
      <alignment horizontal="center" vertical="center" wrapText="1"/>
    </xf>
    <xf numFmtId="0" fontId="98" fillId="3" borderId="22" xfId="35" applyFont="1" applyFill="1" applyBorder="1" applyAlignment="1" applyProtection="1">
      <alignment horizontal="center" vertical="center" wrapText="1"/>
    </xf>
    <xf numFmtId="0" fontId="66" fillId="3" borderId="23" xfId="35" applyFont="1" applyFill="1" applyBorder="1" applyAlignment="1" applyProtection="1">
      <alignment horizontal="center" vertical="center" textRotation="90" wrapText="1"/>
    </xf>
    <xf numFmtId="0" fontId="66" fillId="3" borderId="23" xfId="35" applyFont="1" applyFill="1" applyBorder="1" applyAlignment="1" applyProtection="1">
      <alignment vertical="center" textRotation="90" wrapText="1"/>
    </xf>
    <xf numFmtId="0" fontId="97" fillId="3" borderId="24" xfId="35" applyFont="1" applyFill="1" applyBorder="1" applyAlignment="1" applyProtection="1">
      <alignment horizontal="center" vertical="center" wrapText="1"/>
    </xf>
    <xf numFmtId="3" fontId="59" fillId="2" borderId="25" xfId="0" applyNumberFormat="1" applyFont="1" applyFill="1" applyBorder="1" applyAlignment="1" applyProtection="1">
      <alignment horizontal="right" vertical="center"/>
      <protection locked="0"/>
    </xf>
    <xf numFmtId="3" fontId="59" fillId="4" borderId="25" xfId="0" applyNumberFormat="1" applyFont="1" applyFill="1" applyBorder="1" applyAlignment="1" applyProtection="1">
      <alignment horizontal="right" vertical="center"/>
      <protection locked="0"/>
    </xf>
    <xf numFmtId="0" fontId="98" fillId="3" borderId="26" xfId="35" applyFont="1" applyFill="1" applyBorder="1" applyAlignment="1" applyProtection="1">
      <alignment horizontal="center" vertical="center" wrapText="1"/>
    </xf>
    <xf numFmtId="0" fontId="98" fillId="3" borderId="27" xfId="35" applyFont="1" applyFill="1" applyBorder="1" applyAlignment="1" applyProtection="1">
      <alignment horizontal="center" vertical="center" wrapText="1"/>
    </xf>
    <xf numFmtId="0" fontId="102" fillId="3" borderId="28" xfId="35" applyFont="1" applyFill="1" applyBorder="1" applyAlignment="1" applyProtection="1">
      <alignment horizontal="center" vertical="center" wrapText="1"/>
    </xf>
    <xf numFmtId="0" fontId="102" fillId="3" borderId="26" xfId="35" applyFont="1" applyFill="1" applyBorder="1" applyAlignment="1" applyProtection="1">
      <alignment horizontal="center" vertical="center" wrapText="1"/>
    </xf>
    <xf numFmtId="0" fontId="32" fillId="3" borderId="26" xfId="35" applyFont="1" applyFill="1" applyBorder="1" applyAlignment="1" applyProtection="1">
      <alignment horizontal="center" vertical="center" wrapText="1"/>
    </xf>
    <xf numFmtId="0" fontId="103" fillId="3" borderId="26" xfId="35" applyFont="1" applyFill="1" applyBorder="1" applyAlignment="1" applyProtection="1">
      <alignment wrapText="1"/>
    </xf>
    <xf numFmtId="0" fontId="103" fillId="3" borderId="26" xfId="35" applyFont="1" applyFill="1" applyBorder="1" applyAlignment="1" applyProtection="1">
      <alignment horizontal="left" wrapText="1"/>
    </xf>
    <xf numFmtId="0" fontId="102" fillId="3" borderId="27" xfId="35" applyFont="1" applyFill="1" applyBorder="1" applyAlignment="1" applyProtection="1">
      <alignment horizontal="center" vertical="center" wrapText="1"/>
    </xf>
    <xf numFmtId="0" fontId="46" fillId="0" borderId="1" xfId="35" applyFont="1" applyFill="1" applyBorder="1" applyAlignment="1">
      <alignment horizontal="center" vertical="center" wrapText="1"/>
    </xf>
    <xf numFmtId="0" fontId="0" fillId="0" borderId="0" xfId="0" applyAlignment="1"/>
    <xf numFmtId="0" fontId="29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29" fillId="0" borderId="0" xfId="0" applyFont="1" applyFill="1" applyBorder="1" applyAlignment="1" applyProtection="1">
      <alignment horizontal="left"/>
      <protection locked="0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3" fillId="0" borderId="1" xfId="35" applyNumberFormat="1" applyFont="1" applyFill="1" applyBorder="1" applyAlignment="1">
      <alignment horizontal="center" vertical="center" textRotation="90" wrapText="1"/>
    </xf>
    <xf numFmtId="49" fontId="23" fillId="3" borderId="1" xfId="35" applyNumberFormat="1" applyFont="1" applyFill="1" applyBorder="1" applyAlignment="1">
      <alignment horizontal="center" vertical="center" textRotation="90" wrapText="1"/>
    </xf>
    <xf numFmtId="0" fontId="78" fillId="3" borderId="0" xfId="35" applyFont="1" applyFill="1"/>
    <xf numFmtId="3" fontId="39" fillId="5" borderId="1" xfId="0" applyNumberFormat="1" applyFont="1" applyFill="1" applyBorder="1" applyAlignment="1" applyProtection="1">
      <alignment horizontal="right" vertical="center"/>
      <protection locked="0"/>
    </xf>
    <xf numFmtId="3" fontId="39" fillId="5" borderId="25" xfId="0" applyNumberFormat="1" applyFont="1" applyFill="1" applyBorder="1" applyAlignment="1" applyProtection="1">
      <alignment horizontal="right" vertical="center"/>
      <protection locked="0"/>
    </xf>
    <xf numFmtId="3" fontId="39" fillId="2" borderId="25" xfId="0" applyNumberFormat="1" applyFont="1" applyFill="1" applyBorder="1" applyAlignment="1" applyProtection="1">
      <alignment horizontal="right" vertical="center"/>
      <protection locked="0"/>
    </xf>
    <xf numFmtId="3" fontId="39" fillId="2" borderId="1" xfId="0" applyNumberFormat="1" applyFont="1" applyFill="1" applyBorder="1" applyAlignment="1" applyProtection="1">
      <alignment horizontal="right" vertical="center"/>
      <protection locked="0"/>
    </xf>
    <xf numFmtId="3" fontId="39" fillId="2" borderId="1" xfId="35" applyNumberFormat="1" applyFont="1" applyFill="1" applyBorder="1" applyAlignment="1" applyProtection="1">
      <alignment horizontal="right" vertical="center"/>
      <protection locked="0"/>
    </xf>
    <xf numFmtId="3" fontId="39" fillId="5" borderId="1" xfId="35" applyNumberFormat="1" applyFont="1" applyFill="1" applyBorder="1" applyAlignment="1" applyProtection="1">
      <alignment horizontal="right" vertical="center"/>
      <protection locked="0"/>
    </xf>
    <xf numFmtId="0" fontId="59" fillId="4" borderId="1" xfId="35" applyFont="1" applyFill="1" applyBorder="1" applyAlignment="1" applyProtection="1">
      <alignment horizontal="right" vertical="center"/>
    </xf>
    <xf numFmtId="0" fontId="59" fillId="2" borderId="1" xfId="35" applyFont="1" applyFill="1" applyBorder="1" applyAlignment="1" applyProtection="1">
      <alignment horizontal="right" vertical="center"/>
    </xf>
    <xf numFmtId="0" fontId="59" fillId="2" borderId="16" xfId="35" applyFont="1" applyFill="1" applyBorder="1" applyAlignment="1">
      <alignment horizontal="right" vertical="center"/>
    </xf>
    <xf numFmtId="0" fontId="59" fillId="4" borderId="16" xfId="35" applyFont="1" applyFill="1" applyBorder="1" applyAlignment="1">
      <alignment horizontal="right" vertical="center"/>
    </xf>
    <xf numFmtId="0" fontId="59" fillId="2" borderId="25" xfId="35" applyFont="1" applyFill="1" applyBorder="1" applyAlignment="1" applyProtection="1">
      <alignment horizontal="right" vertical="center" wrapText="1"/>
    </xf>
    <xf numFmtId="0" fontId="59" fillId="2" borderId="1" xfId="35" applyFont="1" applyFill="1" applyBorder="1" applyAlignment="1" applyProtection="1">
      <alignment horizontal="right" vertical="center" wrapText="1"/>
    </xf>
    <xf numFmtId="0" fontId="59" fillId="2" borderId="29" xfId="35" applyFont="1" applyFill="1" applyBorder="1" applyAlignment="1" applyProtection="1">
      <alignment horizontal="right" vertical="center" wrapText="1"/>
    </xf>
    <xf numFmtId="0" fontId="59" fillId="2" borderId="23" xfId="35" applyFont="1" applyFill="1" applyBorder="1" applyAlignment="1" applyProtection="1">
      <alignment horizontal="right" vertical="center" wrapText="1"/>
    </xf>
    <xf numFmtId="0" fontId="59" fillId="2" borderId="23" xfId="35" applyFont="1" applyFill="1" applyBorder="1" applyAlignment="1" applyProtection="1">
      <alignment horizontal="right" vertical="center"/>
    </xf>
    <xf numFmtId="0" fontId="59" fillId="2" borderId="30" xfId="35" applyFont="1" applyFill="1" applyBorder="1" applyAlignment="1">
      <alignment horizontal="right" vertical="center"/>
    </xf>
    <xf numFmtId="0" fontId="25" fillId="3" borderId="10" xfId="35" applyFont="1" applyFill="1" applyBorder="1" applyAlignment="1">
      <alignment vertical="center"/>
    </xf>
    <xf numFmtId="0" fontId="13" fillId="0" borderId="0" xfId="36" applyFont="1" applyFill="1" applyBorder="1"/>
    <xf numFmtId="1" fontId="130" fillId="0" borderId="1" xfId="36" applyNumberFormat="1" applyFont="1" applyFill="1" applyBorder="1" applyAlignment="1">
      <alignment horizontal="center" vertical="center"/>
    </xf>
    <xf numFmtId="0" fontId="15" fillId="0" borderId="1" xfId="36" applyFont="1" applyFill="1" applyBorder="1" applyAlignment="1" applyProtection="1">
      <alignment horizontal="center" vertical="center" wrapText="1"/>
    </xf>
    <xf numFmtId="0" fontId="121" fillId="0" borderId="0" xfId="36" applyFont="1" applyFill="1" applyAlignment="1" applyProtection="1">
      <alignment vertical="top"/>
    </xf>
    <xf numFmtId="0" fontId="122" fillId="0" borderId="0" xfId="0" applyFont="1" applyFill="1"/>
    <xf numFmtId="0" fontId="59" fillId="0" borderId="0" xfId="36" applyFont="1" applyFill="1" applyAlignment="1" applyProtection="1">
      <alignment vertical="top"/>
    </xf>
    <xf numFmtId="0" fontId="121" fillId="0" borderId="0" xfId="36" applyFont="1" applyFill="1" applyAlignment="1" applyProtection="1">
      <alignment horizontal="left" vertical="top"/>
    </xf>
    <xf numFmtId="0" fontId="59" fillId="0" borderId="0" xfId="36" applyFont="1" applyFill="1" applyAlignment="1" applyProtection="1">
      <alignment horizontal="left" vertical="top"/>
    </xf>
    <xf numFmtId="0" fontId="78" fillId="0" borderId="0" xfId="36" applyFont="1" applyFill="1" applyAlignment="1">
      <alignment horizontal="left" vertical="top" wrapText="1"/>
    </xf>
    <xf numFmtId="0" fontId="25" fillId="0" borderId="0" xfId="36" applyFont="1" applyFill="1" applyBorder="1" applyAlignment="1"/>
    <xf numFmtId="0" fontId="22" fillId="0" borderId="0" xfId="36" applyFont="1" applyFill="1"/>
    <xf numFmtId="0" fontId="123" fillId="0" borderId="0" xfId="36" applyFont="1" applyFill="1" applyAlignment="1">
      <alignment vertical="center"/>
    </xf>
    <xf numFmtId="0" fontId="10" fillId="0" borderId="0" xfId="4" applyFont="1" applyFill="1" applyAlignment="1">
      <alignment horizontal="left"/>
    </xf>
    <xf numFmtId="0" fontId="10" fillId="0" borderId="0" xfId="4" applyFont="1" applyFill="1"/>
    <xf numFmtId="0" fontId="125" fillId="0" borderId="0" xfId="4" applyFont="1" applyFill="1"/>
    <xf numFmtId="0" fontId="10" fillId="0" borderId="0" xfId="4" applyFont="1" applyFill="1" applyAlignment="1">
      <alignment vertical="top"/>
    </xf>
    <xf numFmtId="3" fontId="28" fillId="7" borderId="1" xfId="0" applyNumberFormat="1" applyFont="1" applyFill="1" applyBorder="1" applyAlignment="1">
      <alignment horizontal="right" vertical="center" wrapText="1"/>
    </xf>
    <xf numFmtId="3" fontId="28" fillId="8" borderId="1" xfId="0" applyNumberFormat="1" applyFont="1" applyFill="1" applyBorder="1" applyAlignment="1">
      <alignment horizontal="right" vertical="center" wrapText="1"/>
    </xf>
    <xf numFmtId="3" fontId="28" fillId="7" borderId="21" xfId="4" applyNumberFormat="1" applyFont="1" applyFill="1" applyBorder="1" applyAlignment="1">
      <alignment horizontal="right" vertical="center" wrapText="1"/>
    </xf>
    <xf numFmtId="3" fontId="59" fillId="2" borderId="12" xfId="0" applyNumberFormat="1" applyFont="1" applyFill="1" applyBorder="1" applyAlignment="1" applyProtection="1">
      <alignment horizontal="right" vertical="center"/>
      <protection locked="0"/>
    </xf>
    <xf numFmtId="0" fontId="98" fillId="3" borderId="31" xfId="35" applyFont="1" applyFill="1" applyBorder="1" applyAlignment="1" applyProtection="1">
      <alignment horizontal="center" vertical="center" wrapText="1"/>
    </xf>
    <xf numFmtId="0" fontId="98" fillId="3" borderId="32" xfId="35" applyFont="1" applyFill="1" applyBorder="1" applyAlignment="1" applyProtection="1">
      <alignment horizontal="center" vertical="center" wrapText="1"/>
    </xf>
    <xf numFmtId="0" fontId="98" fillId="3" borderId="33" xfId="35" applyFont="1" applyFill="1" applyBorder="1" applyAlignment="1" applyProtection="1">
      <alignment horizontal="center" vertical="center" wrapText="1"/>
    </xf>
    <xf numFmtId="0" fontId="127" fillId="0" borderId="1" xfId="14" applyNumberFormat="1" applyBorder="1"/>
    <xf numFmtId="3" fontId="59" fillId="9" borderId="8" xfId="0" applyNumberFormat="1" applyFont="1" applyFill="1" applyBorder="1" applyAlignment="1" applyProtection="1">
      <alignment horizontal="right" vertical="center"/>
      <protection locked="0"/>
    </xf>
    <xf numFmtId="0" fontId="77" fillId="0" borderId="34" xfId="35" applyFont="1" applyFill="1" applyBorder="1" applyAlignment="1" applyProtection="1">
      <alignment horizontal="center" vertical="center" wrapText="1"/>
    </xf>
    <xf numFmtId="0" fontId="77" fillId="3" borderId="34" xfId="35" applyFont="1" applyFill="1" applyBorder="1" applyAlignment="1" applyProtection="1">
      <alignment horizontal="center" vertical="center" wrapText="1"/>
    </xf>
    <xf numFmtId="0" fontId="98" fillId="3" borderId="34" xfId="35" applyFont="1" applyFill="1" applyBorder="1" applyAlignment="1" applyProtection="1">
      <alignment horizontal="center" vertical="center" wrapText="1"/>
    </xf>
    <xf numFmtId="0" fontId="98" fillId="3" borderId="35" xfId="35" applyFont="1" applyFill="1" applyBorder="1" applyAlignment="1" applyProtection="1">
      <alignment horizontal="center" vertical="center" wrapText="1"/>
    </xf>
    <xf numFmtId="3" fontId="59" fillId="2" borderId="36" xfId="0" applyNumberFormat="1" applyFont="1" applyFill="1" applyBorder="1" applyAlignment="1" applyProtection="1">
      <alignment horizontal="right" vertical="center"/>
      <protection locked="0"/>
    </xf>
    <xf numFmtId="3" fontId="59" fillId="2" borderId="18" xfId="0" applyNumberFormat="1" applyFont="1" applyFill="1" applyBorder="1" applyAlignment="1" applyProtection="1">
      <alignment horizontal="right" vertical="center"/>
      <protection locked="0"/>
    </xf>
    <xf numFmtId="3" fontId="39" fillId="4" borderId="18" xfId="0" applyNumberFormat="1" applyFont="1" applyFill="1" applyBorder="1" applyAlignment="1" applyProtection="1">
      <alignment horizontal="right" vertical="center"/>
      <protection locked="0"/>
    </xf>
    <xf numFmtId="3" fontId="39" fillId="5" borderId="18" xfId="0" applyNumberFormat="1" applyFont="1" applyFill="1" applyBorder="1" applyAlignment="1" applyProtection="1">
      <alignment horizontal="right" vertical="center"/>
      <protection locked="0"/>
    </xf>
    <xf numFmtId="3" fontId="28" fillId="9" borderId="1" xfId="0" applyNumberFormat="1" applyFont="1" applyFill="1" applyBorder="1" applyAlignment="1">
      <alignment horizontal="right" vertical="center" wrapText="1"/>
    </xf>
    <xf numFmtId="3" fontId="12" fillId="9" borderId="1" xfId="36" applyNumberFormat="1" applyFont="1" applyFill="1" applyBorder="1" applyAlignment="1" applyProtection="1">
      <alignment horizontal="right" vertical="center"/>
      <protection locked="0"/>
    </xf>
    <xf numFmtId="3" fontId="28" fillId="9" borderId="12" xfId="4" applyNumberFormat="1" applyFont="1" applyFill="1" applyBorder="1" applyAlignment="1">
      <alignment horizontal="right" vertical="center" wrapText="1"/>
    </xf>
    <xf numFmtId="3" fontId="28" fillId="9" borderId="21" xfId="4" applyNumberFormat="1" applyFont="1" applyFill="1" applyBorder="1" applyAlignment="1">
      <alignment horizontal="right" vertical="center" wrapText="1"/>
    </xf>
    <xf numFmtId="0" fontId="4" fillId="0" borderId="0" xfId="0" applyFont="1" applyBorder="1"/>
    <xf numFmtId="0" fontId="131" fillId="0" borderId="0" xfId="6" applyNumberFormat="1" applyFont="1" applyBorder="1" applyAlignment="1">
      <alignment horizontal="center" vertical="center" wrapText="1"/>
    </xf>
    <xf numFmtId="0" fontId="27" fillId="0" borderId="0" xfId="6" applyNumberFormat="1" applyBorder="1" applyAlignment="1">
      <alignment horizontal="center" vertical="center" wrapText="1"/>
    </xf>
    <xf numFmtId="0" fontId="13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27" fillId="0" borderId="1" xfId="6" applyNumberFormat="1" applyBorder="1"/>
    <xf numFmtId="3" fontId="12" fillId="6" borderId="1" xfId="35" applyNumberFormat="1" applyFont="1" applyFill="1" applyBorder="1" applyAlignment="1" applyProtection="1">
      <alignment horizontal="center" vertical="center" wrapText="1"/>
      <protection locked="0"/>
    </xf>
    <xf numFmtId="0" fontId="131" fillId="0" borderId="1" xfId="6" applyNumberFormat="1" applyFont="1" applyBorder="1" applyAlignment="1">
      <alignment horizont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3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33" fillId="0" borderId="1" xfId="6" applyNumberFormat="1" applyFont="1" applyBorder="1"/>
    <xf numFmtId="0" fontId="131" fillId="0" borderId="0" xfId="15" applyNumberFormat="1" applyFont="1" applyBorder="1" applyAlignment="1">
      <alignment horizontal="center"/>
    </xf>
    <xf numFmtId="0" fontId="128" fillId="0" borderId="0" xfId="15" applyNumberFormat="1" applyBorder="1"/>
    <xf numFmtId="0" fontId="127" fillId="0" borderId="0" xfId="14" applyNumberFormat="1" applyBorder="1"/>
    <xf numFmtId="0" fontId="131" fillId="0" borderId="0" xfId="6" applyNumberFormat="1" applyFont="1" applyBorder="1" applyAlignment="1">
      <alignment horizontal="center"/>
    </xf>
    <xf numFmtId="0" fontId="27" fillId="0" borderId="0" xfId="6" applyNumberFormat="1" applyBorder="1"/>
    <xf numFmtId="0" fontId="131" fillId="0" borderId="0" xfId="14" applyNumberFormat="1" applyFont="1" applyBorder="1" applyAlignment="1">
      <alignment horizontal="center"/>
    </xf>
    <xf numFmtId="0" fontId="127" fillId="0" borderId="0" xfId="14" applyNumberFormat="1" applyBorder="1" applyAlignment="1">
      <alignment wrapText="1"/>
    </xf>
    <xf numFmtId="0" fontId="133" fillId="0" borderId="0" xfId="15" applyNumberFormat="1" applyFont="1" applyBorder="1"/>
    <xf numFmtId="0" fontId="133" fillId="0" borderId="0" xfId="6" applyNumberFormat="1" applyFont="1" applyBorder="1"/>
    <xf numFmtId="0" fontId="131" fillId="0" borderId="0" xfId="14" applyNumberFormat="1" applyFont="1" applyBorder="1"/>
    <xf numFmtId="3" fontId="12" fillId="6" borderId="12" xfId="35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59" fillId="0" borderId="1" xfId="35" applyFont="1" applyFill="1" applyBorder="1" applyAlignment="1">
      <alignment horizontal="center" vertical="center"/>
    </xf>
    <xf numFmtId="3" fontId="23" fillId="9" borderId="1" xfId="35" applyNumberFormat="1" applyFont="1" applyFill="1" applyBorder="1" applyAlignment="1" applyProtection="1">
      <alignment horizontal="right" vertical="center"/>
      <protection locked="0"/>
    </xf>
    <xf numFmtId="3" fontId="23" fillId="2" borderId="1" xfId="35" applyNumberFormat="1" applyFont="1" applyFill="1" applyBorder="1" applyAlignment="1" applyProtection="1">
      <alignment horizontal="right" vertical="center"/>
      <protection locked="0"/>
    </xf>
    <xf numFmtId="3" fontId="23" fillId="8" borderId="1" xfId="35" applyNumberFormat="1" applyFont="1" applyFill="1" applyBorder="1" applyAlignment="1" applyProtection="1">
      <alignment horizontal="right" vertical="center"/>
      <protection locked="0"/>
    </xf>
    <xf numFmtId="3" fontId="23" fillId="5" borderId="1" xfId="35" applyNumberFormat="1" applyFont="1" applyFill="1" applyBorder="1" applyAlignment="1" applyProtection="1">
      <alignment horizontal="right" vertical="center"/>
      <protection locked="0"/>
    </xf>
    <xf numFmtId="0" fontId="23" fillId="8" borderId="1" xfId="35" applyFont="1" applyFill="1" applyBorder="1" applyAlignment="1">
      <alignment horizontal="right" vertical="center"/>
    </xf>
    <xf numFmtId="0" fontId="23" fillId="2" borderId="1" xfId="35" applyFont="1" applyFill="1" applyBorder="1" applyAlignment="1">
      <alignment horizontal="right" vertical="center"/>
    </xf>
    <xf numFmtId="3" fontId="23" fillId="7" borderId="1" xfId="35" applyNumberFormat="1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33" fillId="0" borderId="1" xfId="6" applyNumberFormat="1" applyFont="1" applyBorder="1" applyAlignment="1">
      <alignment wrapText="1"/>
    </xf>
    <xf numFmtId="0" fontId="131" fillId="0" borderId="1" xfId="6" applyNumberFormat="1" applyFont="1" applyBorder="1" applyAlignment="1">
      <alignment horizontal="center" wrapText="1"/>
    </xf>
    <xf numFmtId="0" fontId="27" fillId="0" borderId="1" xfId="6" applyNumberFormat="1" applyBorder="1" applyAlignment="1">
      <alignment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3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 applyProtection="1">
      <alignment horizontal="center"/>
    </xf>
    <xf numFmtId="0" fontId="12" fillId="0" borderId="14" xfId="0" applyFont="1" applyFill="1" applyBorder="1" applyAlignment="1" applyProtection="1">
      <alignment horizontal="center"/>
    </xf>
    <xf numFmtId="0" fontId="12" fillId="0" borderId="15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>
      <alignment horizontal="center" wrapText="1"/>
    </xf>
    <xf numFmtId="0" fontId="52" fillId="0" borderId="13" xfId="0" applyFont="1" applyFill="1" applyBorder="1" applyAlignment="1" applyProtection="1">
      <alignment horizontal="center" vertical="top"/>
    </xf>
    <xf numFmtId="0" fontId="52" fillId="0" borderId="14" xfId="0" applyFont="1" applyFill="1" applyBorder="1" applyAlignment="1" applyProtection="1">
      <alignment horizontal="center" vertical="top"/>
    </xf>
    <xf numFmtId="0" fontId="52" fillId="0" borderId="15" xfId="0" applyFont="1" applyFill="1" applyBorder="1" applyAlignment="1" applyProtection="1">
      <alignment horizontal="center" vertical="top"/>
    </xf>
    <xf numFmtId="0" fontId="55" fillId="0" borderId="13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center" vertical="center"/>
    </xf>
    <xf numFmtId="0" fontId="55" fillId="0" borderId="15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wrapText="1"/>
    </xf>
    <xf numFmtId="0" fontId="14" fillId="0" borderId="14" xfId="0" applyFont="1" applyFill="1" applyBorder="1" applyAlignment="1" applyProtection="1">
      <alignment horizontal="center" wrapText="1"/>
    </xf>
    <xf numFmtId="0" fontId="14" fillId="0" borderId="15" xfId="0" applyFont="1" applyFill="1" applyBorder="1" applyAlignment="1" applyProtection="1">
      <alignment horizontal="center" wrapText="1"/>
    </xf>
    <xf numFmtId="0" fontId="5" fillId="0" borderId="38" xfId="35" applyFont="1" applyFill="1" applyBorder="1" applyAlignment="1" applyProtection="1">
      <alignment horizontal="center" vertical="center" wrapText="1"/>
    </xf>
    <xf numFmtId="0" fontId="5" fillId="0" borderId="39" xfId="35" applyFont="1" applyFill="1" applyBorder="1" applyAlignment="1" applyProtection="1">
      <alignment horizontal="center" vertical="center" wrapText="1"/>
    </xf>
    <xf numFmtId="0" fontId="5" fillId="0" borderId="40" xfId="35" applyFont="1" applyFill="1" applyBorder="1" applyAlignment="1" applyProtection="1">
      <alignment horizontal="center" vertical="center" wrapText="1"/>
    </xf>
    <xf numFmtId="0" fontId="5" fillId="0" borderId="5" xfId="35" applyFont="1" applyFill="1" applyBorder="1" applyAlignment="1" applyProtection="1">
      <alignment horizontal="center" vertical="center" wrapText="1"/>
    </xf>
    <xf numFmtId="0" fontId="5" fillId="0" borderId="0" xfId="35" applyFont="1" applyFill="1" applyBorder="1" applyAlignment="1" applyProtection="1">
      <alignment horizontal="center" vertical="center" wrapText="1"/>
    </xf>
    <xf numFmtId="0" fontId="5" fillId="0" borderId="41" xfId="35" applyFont="1" applyFill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/>
    </xf>
    <xf numFmtId="0" fontId="19" fillId="0" borderId="0" xfId="0" applyFont="1" applyAlignment="1" applyProtection="1">
      <alignment horizontal="center"/>
    </xf>
    <xf numFmtId="0" fontId="38" fillId="0" borderId="14" xfId="0" applyFont="1" applyFill="1" applyBorder="1" applyAlignment="1" applyProtection="1">
      <alignment horizontal="center"/>
    </xf>
    <xf numFmtId="0" fontId="38" fillId="0" borderId="15" xfId="0" applyFont="1" applyFill="1" applyBorder="1" applyAlignment="1" applyProtection="1">
      <alignment horizontal="center"/>
    </xf>
    <xf numFmtId="0" fontId="40" fillId="2" borderId="13" xfId="0" applyFont="1" applyFill="1" applyBorder="1" applyAlignment="1" applyProtection="1">
      <alignment horizontal="center" vertical="center" wrapText="1"/>
      <protection locked="0"/>
    </xf>
    <xf numFmtId="0" fontId="40" fillId="2" borderId="14" xfId="0" applyFont="1" applyFill="1" applyBorder="1" applyAlignment="1" applyProtection="1">
      <alignment horizontal="center" vertical="center" wrapText="1"/>
      <protection locked="0"/>
    </xf>
    <xf numFmtId="0" fontId="40" fillId="2" borderId="15" xfId="0" applyFont="1" applyFill="1" applyBorder="1" applyAlignment="1" applyProtection="1">
      <alignment horizontal="center" vertical="center" wrapText="1"/>
      <protection locked="0"/>
    </xf>
    <xf numFmtId="0" fontId="37" fillId="0" borderId="13" xfId="0" applyFont="1" applyFill="1" applyBorder="1" applyAlignment="1" applyProtection="1">
      <alignment horizontal="center"/>
    </xf>
    <xf numFmtId="0" fontId="37" fillId="0" borderId="14" xfId="0" applyFont="1" applyFill="1" applyBorder="1" applyAlignment="1" applyProtection="1">
      <alignment horizontal="center"/>
    </xf>
    <xf numFmtId="0" fontId="37" fillId="0" borderId="15" xfId="0" applyFont="1" applyFill="1" applyBorder="1" applyAlignment="1" applyProtection="1">
      <alignment horizontal="center"/>
    </xf>
    <xf numFmtId="0" fontId="55" fillId="0" borderId="13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Fill="1" applyBorder="1" applyAlignment="1" applyProtection="1">
      <alignment horizontal="center" vertical="center" wrapText="1"/>
      <protection locked="0"/>
    </xf>
    <xf numFmtId="0" fontId="38" fillId="0" borderId="13" xfId="0" applyFont="1" applyFill="1" applyBorder="1" applyAlignment="1" applyProtection="1">
      <alignment horizontal="center" vertical="center"/>
    </xf>
    <xf numFmtId="0" fontId="37" fillId="0" borderId="14" xfId="0" applyFont="1" applyFill="1" applyBorder="1" applyAlignment="1" applyProtection="1">
      <alignment horizontal="center" vertical="center"/>
    </xf>
    <xf numFmtId="0" fontId="37" fillId="0" borderId="15" xfId="0" applyFont="1" applyFill="1" applyBorder="1" applyAlignment="1" applyProtection="1">
      <alignment horizontal="center" vertical="center"/>
    </xf>
    <xf numFmtId="0" fontId="37" fillId="0" borderId="37" xfId="0" applyFont="1" applyFill="1" applyBorder="1" applyAlignment="1" applyProtection="1">
      <alignment horizontal="center"/>
    </xf>
    <xf numFmtId="0" fontId="28" fillId="0" borderId="13" xfId="0" applyFont="1" applyFill="1" applyBorder="1" applyAlignment="1" applyProtection="1">
      <alignment horizontal="center" vertical="center" wrapText="1"/>
      <protection locked="0"/>
    </xf>
    <xf numFmtId="0" fontId="40" fillId="0" borderId="14" xfId="0" applyFont="1" applyFill="1" applyBorder="1" applyAlignment="1" applyProtection="1">
      <alignment horizontal="center" vertical="center" wrapText="1"/>
      <protection locked="0"/>
    </xf>
    <xf numFmtId="0" fontId="40" fillId="0" borderId="15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Fill="1" applyBorder="1" applyAlignment="1" applyProtection="1">
      <alignment horizontal="center" vertical="center" wrapText="1"/>
      <protection locked="0"/>
    </xf>
    <xf numFmtId="0" fontId="38" fillId="0" borderId="14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49" fontId="96" fillId="3" borderId="26" xfId="35" applyNumberFormat="1" applyFont="1" applyFill="1" applyBorder="1" applyAlignment="1" applyProtection="1">
      <alignment horizontal="left" vertical="center" wrapText="1"/>
    </xf>
    <xf numFmtId="49" fontId="96" fillId="3" borderId="10" xfId="35" applyNumberFormat="1" applyFont="1" applyFill="1" applyBorder="1" applyAlignment="1" applyProtection="1">
      <alignment horizontal="left" vertical="center" wrapText="1"/>
    </xf>
    <xf numFmtId="49" fontId="96" fillId="3" borderId="25" xfId="35" applyNumberFormat="1" applyFont="1" applyFill="1" applyBorder="1" applyAlignment="1" applyProtection="1">
      <alignment horizontal="left" vertical="center" wrapText="1"/>
    </xf>
    <xf numFmtId="49" fontId="96" fillId="3" borderId="1" xfId="35" applyNumberFormat="1" applyFont="1" applyFill="1" applyBorder="1" applyAlignment="1" applyProtection="1">
      <alignment horizontal="left" vertical="center" wrapText="1"/>
    </xf>
    <xf numFmtId="49" fontId="96" fillId="3" borderId="17" xfId="35" applyNumberFormat="1" applyFont="1" applyFill="1" applyBorder="1" applyAlignment="1" applyProtection="1">
      <alignment horizontal="left" vertical="center" wrapText="1"/>
    </xf>
    <xf numFmtId="0" fontId="66" fillId="3" borderId="1" xfId="35" applyFont="1" applyFill="1" applyBorder="1" applyAlignment="1" applyProtection="1">
      <alignment horizontal="center" vertical="center" textRotation="90" wrapText="1"/>
    </xf>
    <xf numFmtId="0" fontId="66" fillId="3" borderId="23" xfId="35" applyFont="1" applyFill="1" applyBorder="1" applyAlignment="1" applyProtection="1">
      <alignment horizontal="center" vertical="center" textRotation="90" wrapText="1"/>
    </xf>
    <xf numFmtId="49" fontId="96" fillId="3" borderId="44" xfId="35" applyNumberFormat="1" applyFont="1" applyFill="1" applyBorder="1" applyAlignment="1" applyProtection="1">
      <alignment horizontal="left" vertical="center" wrapText="1"/>
    </xf>
    <xf numFmtId="49" fontId="96" fillId="3" borderId="45" xfId="35" applyNumberFormat="1" applyFont="1" applyFill="1" applyBorder="1" applyAlignment="1" applyProtection="1">
      <alignment horizontal="left" vertical="center" wrapText="1"/>
    </xf>
    <xf numFmtId="49" fontId="96" fillId="3" borderId="46" xfId="35" applyNumberFormat="1" applyFont="1" applyFill="1" applyBorder="1" applyAlignment="1" applyProtection="1">
      <alignment horizontal="left" vertical="center" wrapText="1"/>
    </xf>
    <xf numFmtId="0" fontId="32" fillId="0" borderId="17" xfId="35" quotePrefix="1" applyFont="1" applyFill="1" applyBorder="1" applyAlignment="1">
      <alignment horizontal="center" vertical="center" wrapText="1"/>
    </xf>
    <xf numFmtId="0" fontId="32" fillId="0" borderId="10" xfId="35" applyFont="1" applyFill="1" applyBorder="1" applyAlignment="1">
      <alignment horizontal="center" vertical="center" wrapText="1"/>
    </xf>
    <xf numFmtId="0" fontId="32" fillId="0" borderId="12" xfId="35" applyFont="1" applyFill="1" applyBorder="1" applyAlignment="1">
      <alignment horizontal="center" vertical="center" wrapText="1"/>
    </xf>
    <xf numFmtId="0" fontId="58" fillId="0" borderId="0" xfId="35" applyFont="1" applyFill="1" applyAlignment="1">
      <alignment horizontal="left" vertical="top" wrapText="1"/>
    </xf>
    <xf numFmtId="0" fontId="66" fillId="3" borderId="45" xfId="35" applyFont="1" applyFill="1" applyBorder="1" applyAlignment="1" applyProtection="1">
      <alignment horizontal="center" vertical="center" textRotation="90" wrapText="1"/>
    </xf>
    <xf numFmtId="0" fontId="96" fillId="3" borderId="43" xfId="35" applyFont="1" applyFill="1" applyBorder="1" applyAlignment="1" applyProtection="1">
      <alignment horizontal="center" vertical="center" wrapText="1"/>
    </xf>
    <xf numFmtId="0" fontId="96" fillId="3" borderId="34" xfId="35" applyFont="1" applyFill="1" applyBorder="1" applyAlignment="1" applyProtection="1">
      <alignment horizontal="center" vertical="center" wrapText="1"/>
    </xf>
    <xf numFmtId="0" fontId="96" fillId="3" borderId="24" xfId="35" applyFont="1" applyFill="1" applyBorder="1" applyAlignment="1" applyProtection="1">
      <alignment horizontal="center" vertical="center" wrapText="1"/>
    </xf>
    <xf numFmtId="49" fontId="96" fillId="3" borderId="8" xfId="35" applyNumberFormat="1" applyFont="1" applyFill="1" applyBorder="1" applyAlignment="1" applyProtection="1">
      <alignment horizontal="left" vertical="center" wrapText="1"/>
    </xf>
    <xf numFmtId="49" fontId="96" fillId="3" borderId="42" xfId="35" applyNumberFormat="1" applyFont="1" applyFill="1" applyBorder="1" applyAlignment="1" applyProtection="1">
      <alignment horizontal="left" vertical="center" wrapText="1"/>
    </xf>
    <xf numFmtId="49" fontId="96" fillId="3" borderId="9" xfId="35" applyNumberFormat="1" applyFont="1" applyFill="1" applyBorder="1" applyAlignment="1" applyProtection="1">
      <alignment horizontal="left" vertical="center" wrapText="1"/>
    </xf>
    <xf numFmtId="49" fontId="108" fillId="0" borderId="44" xfId="35" applyNumberFormat="1" applyFont="1" applyFill="1" applyBorder="1" applyAlignment="1" applyProtection="1">
      <alignment horizontal="center" vertical="center" wrapText="1"/>
    </xf>
    <xf numFmtId="49" fontId="108" fillId="0" borderId="45" xfId="35" applyNumberFormat="1" applyFont="1" applyFill="1" applyBorder="1" applyAlignment="1" applyProtection="1">
      <alignment horizontal="center" vertical="center" wrapText="1"/>
    </xf>
    <xf numFmtId="49" fontId="108" fillId="0" borderId="25" xfId="35" applyNumberFormat="1" applyFont="1" applyFill="1" applyBorder="1" applyAlignment="1" applyProtection="1">
      <alignment horizontal="center" vertical="center" wrapText="1"/>
    </xf>
    <xf numFmtId="49" fontId="108" fillId="0" borderId="1" xfId="35" applyNumberFormat="1" applyFont="1" applyFill="1" applyBorder="1" applyAlignment="1" applyProtection="1">
      <alignment horizontal="center" vertical="center" wrapText="1"/>
    </xf>
    <xf numFmtId="49" fontId="108" fillId="0" borderId="29" xfId="35" applyNumberFormat="1" applyFont="1" applyFill="1" applyBorder="1" applyAlignment="1" applyProtection="1">
      <alignment horizontal="center" vertical="center" wrapText="1"/>
    </xf>
    <xf numFmtId="49" fontId="108" fillId="0" borderId="23" xfId="35" applyNumberFormat="1" applyFont="1" applyFill="1" applyBorder="1" applyAlignment="1" applyProtection="1">
      <alignment horizontal="center" vertical="center" wrapText="1"/>
    </xf>
    <xf numFmtId="0" fontId="66" fillId="3" borderId="45" xfId="35" applyFont="1" applyFill="1" applyBorder="1" applyAlignment="1" applyProtection="1">
      <alignment horizontal="center" vertical="center" wrapText="1"/>
    </xf>
    <xf numFmtId="0" fontId="66" fillId="3" borderId="1" xfId="35" applyFont="1" applyFill="1" applyBorder="1" applyAlignment="1" applyProtection="1">
      <alignment horizontal="center" vertical="center" wrapText="1"/>
    </xf>
    <xf numFmtId="0" fontId="101" fillId="3" borderId="45" xfId="35" applyFont="1" applyFill="1" applyBorder="1" applyAlignment="1" applyProtection="1">
      <alignment horizontal="center" vertical="center" wrapText="1"/>
    </xf>
    <xf numFmtId="0" fontId="101" fillId="3" borderId="1" xfId="35" applyFont="1" applyFill="1" applyBorder="1" applyAlignment="1" applyProtection="1">
      <alignment horizontal="center" vertical="center" wrapText="1"/>
    </xf>
    <xf numFmtId="0" fontId="101" fillId="3" borderId="23" xfId="35" applyFont="1" applyFill="1" applyBorder="1" applyAlignment="1" applyProtection="1">
      <alignment horizontal="center" vertical="center" wrapText="1"/>
    </xf>
    <xf numFmtId="0" fontId="44" fillId="3" borderId="0" xfId="35" applyFont="1" applyFill="1" applyBorder="1" applyAlignment="1" applyProtection="1">
      <alignment horizontal="left" wrapText="1"/>
    </xf>
    <xf numFmtId="0" fontId="97" fillId="0" borderId="49" xfId="35" applyFont="1" applyFill="1" applyBorder="1" applyAlignment="1" applyProtection="1">
      <alignment horizontal="center" vertical="top" wrapText="1"/>
    </xf>
    <xf numFmtId="0" fontId="97" fillId="0" borderId="24" xfId="35" applyFont="1" applyFill="1" applyBorder="1" applyAlignment="1" applyProtection="1">
      <alignment horizontal="center" vertical="top" wrapText="1"/>
    </xf>
    <xf numFmtId="0" fontId="66" fillId="3" borderId="46" xfId="35" applyFont="1" applyFill="1" applyBorder="1" applyAlignment="1" applyProtection="1">
      <alignment horizontal="center" vertical="center" wrapText="1"/>
    </xf>
    <xf numFmtId="0" fontId="66" fillId="3" borderId="47" xfId="35" applyFont="1" applyFill="1" applyBorder="1" applyAlignment="1" applyProtection="1">
      <alignment horizontal="center" vertical="center"/>
    </xf>
    <xf numFmtId="0" fontId="66" fillId="3" borderId="48" xfId="35" applyFont="1" applyFill="1" applyBorder="1" applyAlignment="1" applyProtection="1">
      <alignment horizontal="center" vertical="center"/>
    </xf>
    <xf numFmtId="0" fontId="66" fillId="3" borderId="17" xfId="35" applyFont="1" applyFill="1" applyBorder="1" applyAlignment="1" applyProtection="1">
      <alignment horizontal="center" vertical="center" wrapText="1"/>
    </xf>
    <xf numFmtId="0" fontId="66" fillId="3" borderId="10" xfId="35" applyFont="1" applyFill="1" applyBorder="1" applyAlignment="1" applyProtection="1">
      <alignment horizontal="center" vertical="center" wrapText="1"/>
    </xf>
    <xf numFmtId="0" fontId="66" fillId="3" borderId="12" xfId="35" applyFont="1" applyFill="1" applyBorder="1" applyAlignment="1" applyProtection="1">
      <alignment horizontal="center" vertical="center" wrapText="1"/>
    </xf>
    <xf numFmtId="0" fontId="66" fillId="3" borderId="43" xfId="35" applyFont="1" applyFill="1" applyBorder="1" applyAlignment="1" applyProtection="1">
      <alignment horizontal="center" vertical="center" textRotation="90" wrapText="1"/>
    </xf>
    <xf numFmtId="0" fontId="66" fillId="3" borderId="34" xfId="35" applyFont="1" applyFill="1" applyBorder="1" applyAlignment="1" applyProtection="1">
      <alignment horizontal="center" vertical="center" textRotation="90" wrapText="1"/>
    </xf>
    <xf numFmtId="0" fontId="66" fillId="3" borderId="24" xfId="35" applyFont="1" applyFill="1" applyBorder="1" applyAlignment="1" applyProtection="1">
      <alignment horizontal="center" vertical="center" textRotation="90" wrapText="1"/>
    </xf>
    <xf numFmtId="49" fontId="96" fillId="3" borderId="25" xfId="35" applyNumberFormat="1" applyFont="1" applyFill="1" applyBorder="1" applyAlignment="1" applyProtection="1">
      <alignment horizontal="center" vertical="center" textRotation="90" wrapText="1"/>
    </xf>
    <xf numFmtId="49" fontId="96" fillId="3" borderId="6" xfId="35" applyNumberFormat="1" applyFont="1" applyFill="1" applyBorder="1" applyAlignment="1" applyProtection="1">
      <alignment horizontal="left" vertical="center" textRotation="90" wrapText="1"/>
    </xf>
    <xf numFmtId="0" fontId="96" fillId="3" borderId="34" xfId="3" applyFont="1" applyFill="1" applyBorder="1" applyAlignment="1" applyProtection="1">
      <alignment horizontal="left" textRotation="90"/>
    </xf>
    <xf numFmtId="0" fontId="96" fillId="3" borderId="18" xfId="3" applyFont="1" applyFill="1" applyBorder="1" applyAlignment="1" applyProtection="1">
      <alignment horizontal="left" textRotation="90"/>
    </xf>
    <xf numFmtId="0" fontId="96" fillId="3" borderId="25" xfId="35" applyFont="1" applyFill="1" applyBorder="1" applyAlignment="1" applyProtection="1">
      <alignment horizontal="center" vertical="center" textRotation="90" wrapText="1"/>
    </xf>
    <xf numFmtId="0" fontId="96" fillId="3" borderId="10" xfId="35" applyFont="1" applyFill="1" applyBorder="1" applyAlignment="1" applyProtection="1">
      <alignment horizontal="left" vertical="center" wrapText="1"/>
    </xf>
    <xf numFmtId="0" fontId="32" fillId="3" borderId="50" xfId="35" applyFont="1" applyFill="1" applyBorder="1" applyAlignment="1" applyProtection="1">
      <alignment horizontal="center" vertical="center" wrapText="1"/>
    </xf>
    <xf numFmtId="0" fontId="102" fillId="3" borderId="32" xfId="35" applyFont="1" applyFill="1" applyBorder="1" applyAlignment="1" applyProtection="1">
      <alignment horizontal="center" vertical="center" wrapText="1"/>
    </xf>
    <xf numFmtId="0" fontId="32" fillId="3" borderId="0" xfId="35" applyFont="1" applyFill="1" applyAlignment="1" applyProtection="1">
      <alignment horizontal="left" vertical="top"/>
    </xf>
    <xf numFmtId="0" fontId="59" fillId="0" borderId="20" xfId="36" applyFont="1" applyFill="1" applyBorder="1" applyAlignment="1" applyProtection="1">
      <alignment horizontal="left" wrapText="1"/>
    </xf>
    <xf numFmtId="0" fontId="96" fillId="3" borderId="52" xfId="35" applyFont="1" applyFill="1" applyBorder="1" applyAlignment="1" applyProtection="1">
      <alignment horizontal="center" vertical="center" wrapText="1"/>
    </xf>
    <xf numFmtId="49" fontId="96" fillId="3" borderId="53" xfId="35" applyNumberFormat="1" applyFont="1" applyFill="1" applyBorder="1" applyAlignment="1" applyProtection="1">
      <alignment horizontal="center" vertical="center" textRotation="90" wrapText="1"/>
    </xf>
    <xf numFmtId="49" fontId="96" fillId="3" borderId="54" xfId="35" applyNumberFormat="1" applyFont="1" applyFill="1" applyBorder="1" applyAlignment="1" applyProtection="1">
      <alignment horizontal="center" vertical="center" textRotation="90" wrapText="1"/>
    </xf>
    <xf numFmtId="49" fontId="96" fillId="3" borderId="49" xfId="35" applyNumberFormat="1" applyFont="1" applyFill="1" applyBorder="1" applyAlignment="1" applyProtection="1">
      <alignment horizontal="center" vertical="center" textRotation="90" wrapText="1"/>
    </xf>
    <xf numFmtId="0" fontId="96" fillId="3" borderId="10" xfId="35" applyFont="1" applyFill="1" applyBorder="1" applyAlignment="1" applyProtection="1">
      <alignment horizontal="center" vertical="center" wrapText="1"/>
    </xf>
    <xf numFmtId="0" fontId="39" fillId="3" borderId="10" xfId="35" applyFont="1" applyFill="1" applyBorder="1" applyAlignment="1" applyProtection="1">
      <alignment horizontal="left" vertical="center" wrapText="1"/>
    </xf>
    <xf numFmtId="0" fontId="109" fillId="3" borderId="10" xfId="0" applyFont="1" applyFill="1" applyBorder="1" applyAlignment="1">
      <alignment horizontal="left" vertical="center" wrapText="1"/>
    </xf>
    <xf numFmtId="0" fontId="99" fillId="3" borderId="51" xfId="35" applyFont="1" applyFill="1" applyBorder="1" applyAlignment="1" applyProtection="1">
      <alignment horizontal="center" vertical="center" textRotation="90" wrapText="1"/>
    </xf>
    <xf numFmtId="0" fontId="99" fillId="3" borderId="16" xfId="35" applyFont="1" applyFill="1" applyBorder="1" applyAlignment="1" applyProtection="1">
      <alignment horizontal="center" vertical="center" textRotation="90" wrapText="1"/>
    </xf>
    <xf numFmtId="0" fontId="99" fillId="3" borderId="30" xfId="35" applyFont="1" applyFill="1" applyBorder="1" applyAlignment="1" applyProtection="1">
      <alignment horizontal="center" vertical="center" textRotation="90" wrapText="1"/>
    </xf>
    <xf numFmtId="0" fontId="66" fillId="3" borderId="47" xfId="35" applyFont="1" applyFill="1" applyBorder="1" applyAlignment="1" applyProtection="1">
      <alignment horizontal="center" vertical="center" wrapText="1"/>
    </xf>
    <xf numFmtId="0" fontId="66" fillId="3" borderId="48" xfId="35" applyFont="1" applyFill="1" applyBorder="1" applyAlignment="1" applyProtection="1">
      <alignment horizontal="center" vertical="center" wrapText="1"/>
    </xf>
    <xf numFmtId="0" fontId="87" fillId="3" borderId="43" xfId="35" applyFont="1" applyFill="1" applyBorder="1" applyAlignment="1" applyProtection="1">
      <alignment horizontal="center" vertical="center" textRotation="90" wrapText="1"/>
    </xf>
    <xf numFmtId="0" fontId="99" fillId="3" borderId="34" xfId="35" applyFont="1" applyFill="1" applyBorder="1" applyAlignment="1" applyProtection="1">
      <alignment horizontal="center" vertical="center" textRotation="90" wrapText="1"/>
    </xf>
    <xf numFmtId="0" fontId="99" fillId="3" borderId="24" xfId="35" applyFont="1" applyFill="1" applyBorder="1" applyAlignment="1" applyProtection="1">
      <alignment horizontal="center" vertical="center" textRotation="90" wrapText="1"/>
    </xf>
    <xf numFmtId="0" fontId="99" fillId="3" borderId="43" xfId="35" applyFont="1" applyFill="1" applyBorder="1" applyAlignment="1" applyProtection="1">
      <alignment horizontal="center" vertical="center" textRotation="90" wrapText="1"/>
    </xf>
    <xf numFmtId="0" fontId="66" fillId="3" borderId="6" xfId="35" applyFont="1" applyFill="1" applyBorder="1" applyAlignment="1" applyProtection="1">
      <alignment horizontal="center" vertical="center" textRotation="90" wrapText="1"/>
    </xf>
    <xf numFmtId="0" fontId="97" fillId="0" borderId="17" xfId="35" applyFont="1" applyFill="1" applyBorder="1" applyAlignment="1">
      <alignment horizontal="left" vertical="center" wrapText="1"/>
    </xf>
    <xf numFmtId="0" fontId="97" fillId="0" borderId="12" xfId="35" applyFont="1" applyFill="1" applyBorder="1" applyAlignment="1">
      <alignment horizontal="left" vertical="center" wrapText="1"/>
    </xf>
    <xf numFmtId="0" fontId="97" fillId="0" borderId="17" xfId="35" applyFont="1" applyFill="1" applyBorder="1" applyAlignment="1">
      <alignment horizontal="left" vertical="center"/>
    </xf>
    <xf numFmtId="0" fontId="97" fillId="0" borderId="10" xfId="35" applyFont="1" applyFill="1" applyBorder="1" applyAlignment="1">
      <alignment horizontal="left" vertical="center"/>
    </xf>
    <xf numFmtId="0" fontId="97" fillId="0" borderId="12" xfId="35" applyFont="1" applyFill="1" applyBorder="1" applyAlignment="1">
      <alignment horizontal="left" vertical="center"/>
    </xf>
    <xf numFmtId="49" fontId="97" fillId="0" borderId="17" xfId="35" applyNumberFormat="1" applyFont="1" applyFill="1" applyBorder="1" applyAlignment="1">
      <alignment vertical="center" wrapText="1"/>
    </xf>
    <xf numFmtId="49" fontId="97" fillId="0" borderId="10" xfId="35" applyNumberFormat="1" applyFont="1" applyFill="1" applyBorder="1" applyAlignment="1">
      <alignment vertical="center" wrapText="1"/>
    </xf>
    <xf numFmtId="49" fontId="97" fillId="0" borderId="12" xfId="35" applyNumberFormat="1" applyFont="1" applyFill="1" applyBorder="1" applyAlignment="1">
      <alignment vertical="center" wrapText="1"/>
    </xf>
    <xf numFmtId="0" fontId="97" fillId="0" borderId="6" xfId="35" applyFont="1" applyFill="1" applyBorder="1" applyAlignment="1">
      <alignment horizontal="center" vertical="center" wrapText="1"/>
    </xf>
    <xf numFmtId="0" fontId="97" fillId="0" borderId="34" xfId="35" applyFont="1" applyFill="1" applyBorder="1" applyAlignment="1">
      <alignment horizontal="center" vertical="center" wrapText="1"/>
    </xf>
    <xf numFmtId="0" fontId="97" fillId="0" borderId="1" xfId="35" applyFont="1" applyFill="1" applyBorder="1" applyAlignment="1">
      <alignment horizontal="left" vertical="top" wrapText="1"/>
    </xf>
    <xf numFmtId="0" fontId="97" fillId="0" borderId="1" xfId="0" applyFont="1" applyFill="1" applyBorder="1" applyAlignment="1">
      <alignment horizontal="left" vertical="top" wrapText="1"/>
    </xf>
    <xf numFmtId="49" fontId="97" fillId="0" borderId="17" xfId="35" applyNumberFormat="1" applyFont="1" applyFill="1" applyBorder="1" applyAlignment="1">
      <alignment horizontal="left" vertical="center" wrapText="1"/>
    </xf>
    <xf numFmtId="49" fontId="97" fillId="0" borderId="10" xfId="35" applyNumberFormat="1" applyFont="1" applyFill="1" applyBorder="1" applyAlignment="1">
      <alignment horizontal="left" vertical="center" wrapText="1"/>
    </xf>
    <xf numFmtId="49" fontId="97" fillId="0" borderId="12" xfId="35" applyNumberFormat="1" applyFont="1" applyFill="1" applyBorder="1" applyAlignment="1">
      <alignment horizontal="left" vertical="center" wrapText="1"/>
    </xf>
    <xf numFmtId="0" fontId="97" fillId="0" borderId="6" xfId="35" applyNumberFormat="1" applyFont="1" applyFill="1" applyBorder="1" applyAlignment="1">
      <alignment horizontal="center" vertical="center" wrapText="1"/>
    </xf>
    <xf numFmtId="0" fontId="97" fillId="0" borderId="34" xfId="35" applyNumberFormat="1" applyFont="1" applyFill="1" applyBorder="1" applyAlignment="1">
      <alignment horizontal="center" vertical="center" wrapText="1"/>
    </xf>
    <xf numFmtId="0" fontId="97" fillId="0" borderId="18" xfId="35" applyNumberFormat="1" applyFont="1" applyFill="1" applyBorder="1" applyAlignment="1">
      <alignment horizontal="center" vertical="center" wrapText="1"/>
    </xf>
    <xf numFmtId="0" fontId="46" fillId="0" borderId="6" xfId="35" applyFont="1" applyFill="1" applyBorder="1" applyAlignment="1">
      <alignment horizontal="center" vertical="center" wrapText="1"/>
    </xf>
    <xf numFmtId="0" fontId="97" fillId="0" borderId="18" xfId="35" applyFont="1" applyFill="1" applyBorder="1" applyAlignment="1">
      <alignment horizontal="center" vertical="center" wrapText="1"/>
    </xf>
    <xf numFmtId="0" fontId="46" fillId="0" borderId="0" xfId="35" applyFont="1" applyFill="1" applyBorder="1" applyAlignment="1">
      <alignment horizontal="left" vertical="top"/>
    </xf>
    <xf numFmtId="0" fontId="97" fillId="0" borderId="1" xfId="35" applyFont="1" applyFill="1" applyBorder="1" applyAlignment="1">
      <alignment horizontal="center" vertical="center" wrapText="1"/>
    </xf>
    <xf numFmtId="49" fontId="46" fillId="0" borderId="1" xfId="35" applyNumberFormat="1" applyFont="1" applyFill="1" applyBorder="1" applyAlignment="1">
      <alignment horizontal="center" vertical="center" wrapText="1"/>
    </xf>
    <xf numFmtId="49" fontId="97" fillId="0" borderId="1" xfId="35" applyNumberFormat="1" applyFont="1" applyFill="1" applyBorder="1" applyAlignment="1">
      <alignment horizontal="center" vertical="center" wrapText="1"/>
    </xf>
    <xf numFmtId="49" fontId="97" fillId="0" borderId="1" xfId="35" applyNumberFormat="1" applyFont="1" applyFill="1" applyBorder="1" applyAlignment="1">
      <alignment vertical="center" wrapText="1"/>
    </xf>
    <xf numFmtId="49" fontId="97" fillId="0" borderId="1" xfId="35" applyNumberFormat="1" applyFont="1" applyFill="1" applyBorder="1" applyAlignment="1">
      <alignment horizontal="left" vertical="center" wrapText="1"/>
    </xf>
    <xf numFmtId="0" fontId="45" fillId="0" borderId="0" xfId="35" applyFont="1" applyFill="1" applyBorder="1"/>
    <xf numFmtId="0" fontId="35" fillId="0" borderId="0" xfId="35" applyFont="1" applyFill="1" applyBorder="1" applyAlignment="1">
      <alignment wrapText="1"/>
    </xf>
    <xf numFmtId="0" fontId="35" fillId="0" borderId="11" xfId="35" applyFont="1" applyFill="1" applyBorder="1" applyAlignment="1">
      <alignment wrapText="1"/>
    </xf>
    <xf numFmtId="49" fontId="42" fillId="0" borderId="17" xfId="35" applyNumberFormat="1" applyFont="1" applyFill="1" applyBorder="1" applyAlignment="1">
      <alignment horizontal="center" vertical="center" wrapText="1"/>
    </xf>
    <xf numFmtId="49" fontId="42" fillId="0" borderId="10" xfId="35" applyNumberFormat="1" applyFont="1" applyFill="1" applyBorder="1" applyAlignment="1">
      <alignment horizontal="center" vertical="center" wrapText="1"/>
    </xf>
    <xf numFmtId="49" fontId="42" fillId="0" borderId="12" xfId="35" applyNumberFormat="1" applyFont="1" applyFill="1" applyBorder="1" applyAlignment="1">
      <alignment horizontal="center" vertical="center" wrapText="1"/>
    </xf>
    <xf numFmtId="49" fontId="110" fillId="0" borderId="17" xfId="35" applyNumberFormat="1" applyFont="1" applyFill="1" applyBorder="1" applyAlignment="1">
      <alignment horizontal="center" vertical="center" wrapText="1"/>
    </xf>
    <xf numFmtId="49" fontId="110" fillId="0" borderId="10" xfId="35" applyNumberFormat="1" applyFont="1" applyFill="1" applyBorder="1" applyAlignment="1">
      <alignment horizontal="center" vertical="center" wrapText="1"/>
    </xf>
    <xf numFmtId="49" fontId="110" fillId="0" borderId="12" xfId="35" applyNumberFormat="1" applyFont="1" applyFill="1" applyBorder="1" applyAlignment="1">
      <alignment horizontal="center" vertical="center" wrapText="1"/>
    </xf>
    <xf numFmtId="49" fontId="103" fillId="0" borderId="6" xfId="35" applyNumberFormat="1" applyFont="1" applyFill="1" applyBorder="1" applyAlignment="1">
      <alignment horizontal="center" vertical="center" wrapText="1"/>
    </xf>
    <xf numFmtId="49" fontId="103" fillId="0" borderId="18" xfId="35" applyNumberFormat="1" applyFont="1" applyFill="1" applyBorder="1" applyAlignment="1">
      <alignment horizontal="center" vertical="center" wrapText="1"/>
    </xf>
    <xf numFmtId="0" fontId="97" fillId="0" borderId="1" xfId="35" applyFont="1" applyFill="1" applyBorder="1" applyAlignment="1">
      <alignment horizontal="left" vertical="center"/>
    </xf>
    <xf numFmtId="0" fontId="97" fillId="0" borderId="17" xfId="35" applyFont="1" applyFill="1" applyBorder="1" applyAlignment="1">
      <alignment horizontal="left" vertical="top" wrapText="1"/>
    </xf>
    <xf numFmtId="0" fontId="97" fillId="0" borderId="10" xfId="35" applyFont="1" applyFill="1" applyBorder="1" applyAlignment="1">
      <alignment horizontal="left" vertical="top" wrapText="1"/>
    </xf>
    <xf numFmtId="0" fontId="97" fillId="0" borderId="12" xfId="35" applyFont="1" applyFill="1" applyBorder="1" applyAlignment="1">
      <alignment horizontal="left" vertical="top" wrapText="1"/>
    </xf>
    <xf numFmtId="0" fontId="97" fillId="0" borderId="10" xfId="35" applyFont="1" applyFill="1" applyBorder="1" applyAlignment="1">
      <alignment horizontal="left" vertical="center" wrapText="1"/>
    </xf>
    <xf numFmtId="0" fontId="46" fillId="0" borderId="17" xfId="35" applyFont="1" applyFill="1" applyBorder="1" applyAlignment="1">
      <alignment horizontal="justify" vertical="center" wrapText="1"/>
    </xf>
    <xf numFmtId="0" fontId="97" fillId="0" borderId="10" xfId="35" applyFont="1" applyFill="1" applyBorder="1" applyAlignment="1">
      <alignment horizontal="justify" vertical="center" wrapText="1"/>
    </xf>
    <xf numFmtId="0" fontId="97" fillId="0" borderId="12" xfId="35" applyFont="1" applyFill="1" applyBorder="1" applyAlignment="1">
      <alignment horizontal="justify" vertical="center" wrapText="1"/>
    </xf>
    <xf numFmtId="0" fontId="97" fillId="0" borderId="17" xfId="35" applyFont="1" applyFill="1" applyBorder="1" applyAlignment="1">
      <alignment horizontal="justify" vertical="center" wrapText="1"/>
    </xf>
    <xf numFmtId="0" fontId="97" fillId="0" borderId="1" xfId="35" applyFont="1" applyFill="1" applyBorder="1" applyAlignment="1">
      <alignment horizontal="center" vertical="center"/>
    </xf>
    <xf numFmtId="0" fontId="3" fillId="3" borderId="13" xfId="35" applyFont="1" applyFill="1" applyBorder="1" applyAlignment="1">
      <alignment horizontal="center" vertical="center" wrapText="1"/>
    </xf>
    <xf numFmtId="0" fontId="3" fillId="3" borderId="14" xfId="35" applyFont="1" applyFill="1" applyBorder="1" applyAlignment="1">
      <alignment horizontal="center" vertical="center" wrapText="1"/>
    </xf>
    <xf numFmtId="0" fontId="3" fillId="3" borderId="15" xfId="35" applyFont="1" applyFill="1" applyBorder="1" applyAlignment="1">
      <alignment horizontal="center" vertical="center" wrapText="1"/>
    </xf>
    <xf numFmtId="0" fontId="107" fillId="0" borderId="1" xfId="35" applyFont="1" applyFill="1" applyBorder="1" applyAlignment="1">
      <alignment horizontal="left" vertical="top" wrapText="1"/>
    </xf>
    <xf numFmtId="0" fontId="4" fillId="3" borderId="11" xfId="35" applyFont="1" applyFill="1" applyBorder="1" applyAlignment="1">
      <alignment horizontal="left" wrapText="1"/>
    </xf>
    <xf numFmtId="49" fontId="107" fillId="3" borderId="17" xfId="35" applyNumberFormat="1" applyFont="1" applyFill="1" applyBorder="1" applyAlignment="1">
      <alignment horizontal="center" vertical="center" wrapText="1"/>
    </xf>
    <xf numFmtId="49" fontId="107" fillId="3" borderId="12" xfId="35" applyNumberFormat="1" applyFont="1" applyFill="1" applyBorder="1" applyAlignment="1">
      <alignment horizontal="center" vertical="center" wrapText="1"/>
    </xf>
    <xf numFmtId="0" fontId="107" fillId="3" borderId="17" xfId="35" applyFont="1" applyFill="1" applyBorder="1" applyAlignment="1">
      <alignment horizontal="center" vertical="center"/>
    </xf>
    <xf numFmtId="0" fontId="107" fillId="3" borderId="12" xfId="35" applyFont="1" applyFill="1" applyBorder="1" applyAlignment="1">
      <alignment horizontal="center" vertical="center"/>
    </xf>
    <xf numFmtId="1" fontId="107" fillId="3" borderId="6" xfId="35" applyNumberFormat="1" applyFont="1" applyFill="1" applyBorder="1" applyAlignment="1" applyProtection="1">
      <alignment horizontal="center" vertical="center" textRotation="90"/>
      <protection locked="0"/>
    </xf>
    <xf numFmtId="1" fontId="107" fillId="3" borderId="34" xfId="35" applyNumberFormat="1" applyFont="1" applyFill="1" applyBorder="1" applyAlignment="1" applyProtection="1">
      <alignment horizontal="center" vertical="center" textRotation="90"/>
      <protection locked="0"/>
    </xf>
    <xf numFmtId="1" fontId="107" fillId="3" borderId="6" xfId="35" applyNumberFormat="1" applyFont="1" applyFill="1" applyBorder="1" applyAlignment="1" applyProtection="1">
      <alignment horizontal="center" vertical="center" textRotation="90" wrapText="1"/>
      <protection locked="0"/>
    </xf>
    <xf numFmtId="1" fontId="107" fillId="3" borderId="34" xfId="35" applyNumberFormat="1" applyFont="1" applyFill="1" applyBorder="1" applyAlignment="1" applyProtection="1">
      <alignment horizontal="center" vertical="center" textRotation="90" wrapText="1"/>
      <protection locked="0"/>
    </xf>
    <xf numFmtId="0" fontId="107" fillId="3" borderId="17" xfId="35" applyFont="1" applyFill="1" applyBorder="1" applyAlignment="1">
      <alignment horizontal="left" vertical="center" wrapText="1"/>
    </xf>
    <xf numFmtId="0" fontId="107" fillId="3" borderId="12" xfId="35" applyFont="1" applyFill="1" applyBorder="1" applyAlignment="1">
      <alignment horizontal="left" vertical="center" wrapText="1"/>
    </xf>
    <xf numFmtId="0" fontId="107" fillId="0" borderId="17" xfId="35" applyFont="1" applyFill="1" applyBorder="1" applyAlignment="1">
      <alignment horizontal="justify" vertical="center" wrapText="1"/>
    </xf>
    <xf numFmtId="0" fontId="107" fillId="0" borderId="12" xfId="35" applyFont="1" applyFill="1" applyBorder="1" applyAlignment="1">
      <alignment horizontal="justify" vertical="center" wrapText="1"/>
    </xf>
    <xf numFmtId="0" fontId="112" fillId="3" borderId="1" xfId="0" applyFont="1" applyFill="1" applyBorder="1" applyAlignment="1">
      <alignment horizontal="left" vertical="center" wrapText="1"/>
    </xf>
    <xf numFmtId="49" fontId="112" fillId="3" borderId="1" xfId="35" applyNumberFormat="1" applyFont="1" applyFill="1" applyBorder="1" applyAlignment="1">
      <alignment horizontal="left" vertical="center" wrapText="1"/>
    </xf>
    <xf numFmtId="0" fontId="112" fillId="3" borderId="1" xfId="0" applyFont="1" applyFill="1" applyBorder="1" applyAlignment="1">
      <alignment horizontal="left" vertical="center"/>
    </xf>
    <xf numFmtId="49" fontId="134" fillId="0" borderId="17" xfId="36" applyNumberFormat="1" applyFont="1" applyFill="1" applyBorder="1" applyAlignment="1">
      <alignment horizontal="left" vertical="center" wrapText="1"/>
    </xf>
    <xf numFmtId="49" fontId="134" fillId="0" borderId="10" xfId="36" applyNumberFormat="1" applyFont="1" applyFill="1" applyBorder="1" applyAlignment="1">
      <alignment horizontal="left" vertical="center" wrapText="1"/>
    </xf>
    <xf numFmtId="49" fontId="134" fillId="0" borderId="12" xfId="36" applyNumberFormat="1" applyFont="1" applyFill="1" applyBorder="1" applyAlignment="1">
      <alignment horizontal="left" vertical="center" wrapText="1"/>
    </xf>
    <xf numFmtId="0" fontId="112" fillId="3" borderId="17" xfId="35" applyNumberFormat="1" applyFont="1" applyFill="1" applyBorder="1" applyAlignment="1">
      <alignment horizontal="left" vertical="center" wrapText="1"/>
    </xf>
    <xf numFmtId="0" fontId="112" fillId="3" borderId="12" xfId="35" applyNumberFormat="1" applyFont="1" applyFill="1" applyBorder="1" applyAlignment="1">
      <alignment horizontal="left" vertical="center" wrapText="1"/>
    </xf>
    <xf numFmtId="49" fontId="112" fillId="3" borderId="17" xfId="35" applyNumberFormat="1" applyFont="1" applyFill="1" applyBorder="1" applyAlignment="1">
      <alignment horizontal="left" vertical="center" wrapText="1"/>
    </xf>
    <xf numFmtId="49" fontId="112" fillId="3" borderId="10" xfId="35" applyNumberFormat="1" applyFont="1" applyFill="1" applyBorder="1" applyAlignment="1">
      <alignment horizontal="left" vertical="center" wrapText="1"/>
    </xf>
    <xf numFmtId="49" fontId="112" fillId="3" borderId="12" xfId="35" applyNumberFormat="1" applyFont="1" applyFill="1" applyBorder="1" applyAlignment="1">
      <alignment horizontal="left" vertical="center" wrapText="1"/>
    </xf>
    <xf numFmtId="0" fontId="112" fillId="3" borderId="1" xfId="35" applyFont="1" applyFill="1" applyBorder="1" applyAlignment="1">
      <alignment horizontal="center" vertical="center" wrapText="1"/>
    </xf>
    <xf numFmtId="0" fontId="112" fillId="3" borderId="1" xfId="35" applyFont="1" applyFill="1" applyBorder="1" applyAlignment="1">
      <alignment horizontal="left" vertical="center" wrapText="1"/>
    </xf>
    <xf numFmtId="49" fontId="48" fillId="3" borderId="1" xfId="35" applyNumberFormat="1" applyFont="1" applyFill="1" applyBorder="1" applyAlignment="1">
      <alignment horizontal="center" vertical="center" wrapText="1"/>
    </xf>
    <xf numFmtId="0" fontId="25" fillId="3" borderId="0" xfId="35" applyFont="1" applyFill="1" applyBorder="1" applyAlignment="1">
      <alignment vertical="center"/>
    </xf>
    <xf numFmtId="0" fontId="25" fillId="3" borderId="55" xfId="35" applyFont="1" applyFill="1" applyBorder="1" applyAlignment="1">
      <alignment vertical="center"/>
    </xf>
    <xf numFmtId="49" fontId="112" fillId="3" borderId="17" xfId="35" applyNumberFormat="1" applyFont="1" applyFill="1" applyBorder="1" applyAlignment="1">
      <alignment vertical="center" wrapText="1"/>
    </xf>
    <xf numFmtId="49" fontId="112" fillId="3" borderId="10" xfId="35" applyNumberFormat="1" applyFont="1" applyFill="1" applyBorder="1" applyAlignment="1">
      <alignment vertical="center" wrapText="1"/>
    </xf>
    <xf numFmtId="49" fontId="112" fillId="3" borderId="12" xfId="35" applyNumberFormat="1" applyFont="1" applyFill="1" applyBorder="1" applyAlignment="1">
      <alignment vertical="center" wrapText="1"/>
    </xf>
    <xf numFmtId="49" fontId="25" fillId="0" borderId="1" xfId="35" applyNumberFormat="1" applyFont="1" applyFill="1" applyBorder="1" applyAlignment="1">
      <alignment horizontal="center" vertical="center"/>
    </xf>
    <xf numFmtId="49" fontId="79" fillId="0" borderId="1" xfId="35" applyNumberFormat="1" applyFont="1" applyFill="1" applyBorder="1" applyAlignment="1">
      <alignment horizontal="center" vertical="center" wrapText="1"/>
    </xf>
    <xf numFmtId="0" fontId="118" fillId="3" borderId="11" xfId="35" applyFont="1" applyFill="1" applyBorder="1" applyAlignment="1">
      <alignment horizontal="left" vertical="center" wrapText="1"/>
    </xf>
    <xf numFmtId="0" fontId="25" fillId="0" borderId="6" xfId="35" applyFont="1" applyFill="1" applyBorder="1" applyAlignment="1">
      <alignment horizontal="center" vertical="center" wrapText="1"/>
    </xf>
    <xf numFmtId="0" fontId="25" fillId="0" borderId="18" xfId="35" applyFont="1" applyFill="1" applyBorder="1" applyAlignment="1">
      <alignment horizontal="center" vertical="center" wrapText="1"/>
    </xf>
    <xf numFmtId="49" fontId="134" fillId="0" borderId="6" xfId="36" applyNumberFormat="1" applyFont="1" applyFill="1" applyBorder="1" applyAlignment="1">
      <alignment horizontal="center" vertical="center" wrapText="1"/>
    </xf>
    <xf numFmtId="49" fontId="134" fillId="0" borderId="18" xfId="36" applyNumberFormat="1" applyFont="1" applyFill="1" applyBorder="1" applyAlignment="1">
      <alignment horizontal="center" vertical="center" wrapText="1"/>
    </xf>
    <xf numFmtId="49" fontId="23" fillId="3" borderId="1" xfId="35" applyNumberFormat="1" applyFont="1" applyFill="1" applyBorder="1" applyAlignment="1">
      <alignment horizontal="center" vertical="center" textRotation="90" wrapText="1"/>
    </xf>
    <xf numFmtId="49" fontId="15" fillId="0" borderId="1" xfId="35" applyNumberFormat="1" applyFont="1" applyFill="1" applyBorder="1" applyAlignment="1">
      <alignment horizontal="center" vertical="center" wrapText="1"/>
    </xf>
    <xf numFmtId="49" fontId="74" fillId="0" borderId="1" xfId="35" applyNumberFormat="1" applyFont="1" applyFill="1" applyBorder="1" applyAlignment="1">
      <alignment horizontal="center" vertical="center" wrapText="1"/>
    </xf>
    <xf numFmtId="0" fontId="74" fillId="0" borderId="1" xfId="35" applyFont="1" applyFill="1" applyBorder="1" applyAlignment="1">
      <alignment horizontal="center" vertical="center"/>
    </xf>
    <xf numFmtId="49" fontId="23" fillId="0" borderId="1" xfId="35" applyNumberFormat="1" applyFont="1" applyFill="1" applyBorder="1" applyAlignment="1">
      <alignment horizontal="center" vertical="center" textRotation="90" wrapText="1"/>
    </xf>
    <xf numFmtId="0" fontId="45" fillId="3" borderId="6" xfId="35" applyNumberFormat="1" applyFont="1" applyFill="1" applyBorder="1" applyAlignment="1">
      <alignment horizontal="center" vertical="center" wrapText="1"/>
    </xf>
    <xf numFmtId="0" fontId="45" fillId="3" borderId="34" xfId="35" applyNumberFormat="1" applyFont="1" applyFill="1" applyBorder="1" applyAlignment="1">
      <alignment horizontal="center" vertical="center" wrapText="1"/>
    </xf>
    <xf numFmtId="0" fontId="45" fillId="3" borderId="18" xfId="35" applyNumberFormat="1" applyFont="1" applyFill="1" applyBorder="1" applyAlignment="1">
      <alignment horizontal="center" vertical="center" wrapText="1"/>
    </xf>
    <xf numFmtId="0" fontId="112" fillId="3" borderId="1" xfId="35" applyNumberFormat="1" applyFont="1" applyFill="1" applyBorder="1" applyAlignment="1">
      <alignment horizontal="left" vertical="center" wrapText="1"/>
    </xf>
    <xf numFmtId="0" fontId="112" fillId="3" borderId="1" xfId="0" applyNumberFormat="1" applyFont="1" applyFill="1" applyBorder="1" applyAlignment="1">
      <alignment horizontal="left" vertical="center" wrapText="1"/>
    </xf>
    <xf numFmtId="49" fontId="112" fillId="3" borderId="1" xfId="3" applyNumberFormat="1" applyFont="1" applyFill="1" applyBorder="1" applyAlignment="1">
      <alignment horizontal="left" vertical="center" wrapText="1"/>
    </xf>
    <xf numFmtId="0" fontId="124" fillId="0" borderId="0" xfId="36" applyFont="1" applyFill="1" applyAlignment="1">
      <alignment horizontal="left" vertical="center"/>
    </xf>
    <xf numFmtId="0" fontId="112" fillId="3" borderId="1" xfId="35" applyFont="1" applyFill="1" applyBorder="1" applyAlignment="1">
      <alignment horizontal="left" vertical="center"/>
    </xf>
    <xf numFmtId="0" fontId="112" fillId="3" borderId="17" xfId="0" applyFont="1" applyFill="1" applyBorder="1" applyAlignment="1">
      <alignment horizontal="left" vertical="center" wrapText="1"/>
    </xf>
    <xf numFmtId="0" fontId="113" fillId="3" borderId="10" xfId="0" applyFont="1" applyFill="1" applyBorder="1" applyAlignment="1">
      <alignment horizontal="left"/>
    </xf>
    <xf numFmtId="0" fontId="113" fillId="3" borderId="12" xfId="0" applyFont="1" applyFill="1" applyBorder="1" applyAlignment="1">
      <alignment horizontal="left"/>
    </xf>
    <xf numFmtId="0" fontId="112" fillId="3" borderId="10" xfId="0" applyFont="1" applyFill="1" applyBorder="1" applyAlignment="1">
      <alignment horizontal="left" vertical="center" wrapText="1"/>
    </xf>
    <xf numFmtId="0" fontId="112" fillId="3" borderId="12" xfId="0" applyFont="1" applyFill="1" applyBorder="1" applyAlignment="1">
      <alignment horizontal="left" vertical="center" wrapText="1"/>
    </xf>
    <xf numFmtId="0" fontId="124" fillId="0" borderId="0" xfId="36" applyFont="1" applyFill="1" applyBorder="1" applyAlignment="1">
      <alignment horizontal="left" vertical="center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top" wrapText="1"/>
    </xf>
    <xf numFmtId="0" fontId="38" fillId="0" borderId="20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left" wrapText="1"/>
    </xf>
    <xf numFmtId="0" fontId="42" fillId="0" borderId="11" xfId="0" applyFont="1" applyFill="1" applyBorder="1" applyAlignment="1">
      <alignment horizontal="left" wrapText="1"/>
    </xf>
    <xf numFmtId="0" fontId="57" fillId="0" borderId="0" xfId="0" applyFont="1" applyFill="1" applyAlignment="1">
      <alignment horizontal="left" wrapText="1"/>
    </xf>
    <xf numFmtId="0" fontId="73" fillId="3" borderId="1" xfId="35" applyFont="1" applyFill="1" applyBorder="1" applyAlignment="1">
      <alignment horizontal="left" vertical="center" wrapText="1"/>
    </xf>
    <xf numFmtId="0" fontId="11" fillId="3" borderId="0" xfId="35" applyFont="1" applyFill="1" applyBorder="1" applyAlignment="1">
      <alignment horizontal="left" vertical="center" wrapText="1"/>
    </xf>
    <xf numFmtId="0" fontId="73" fillId="3" borderId="1" xfId="35" applyFont="1" applyFill="1" applyBorder="1" applyAlignment="1">
      <alignment horizontal="center" vertical="center"/>
    </xf>
    <xf numFmtId="0" fontId="73" fillId="0" borderId="1" xfId="35" applyFont="1" applyFill="1" applyBorder="1" applyAlignment="1">
      <alignment horizontal="left" vertical="center" wrapText="1"/>
    </xf>
    <xf numFmtId="0" fontId="11" fillId="0" borderId="20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textRotation="90"/>
    </xf>
    <xf numFmtId="0" fontId="81" fillId="0" borderId="6" xfId="4" applyFont="1" applyFill="1" applyBorder="1" applyAlignment="1">
      <alignment horizontal="center" vertical="center" textRotation="90" wrapText="1"/>
    </xf>
    <xf numFmtId="0" fontId="81" fillId="0" borderId="18" xfId="4" applyFont="1" applyFill="1" applyBorder="1" applyAlignment="1">
      <alignment horizontal="center" vertical="center" textRotation="90" wrapText="1"/>
    </xf>
    <xf numFmtId="0" fontId="11" fillId="0" borderId="56" xfId="4" applyFont="1" applyFill="1" applyBorder="1" applyAlignment="1">
      <alignment horizontal="center" vertical="center" wrapText="1"/>
    </xf>
    <xf numFmtId="0" fontId="11" fillId="0" borderId="11" xfId="4" applyFont="1" applyFill="1" applyBorder="1" applyAlignment="1">
      <alignment horizontal="center" vertical="center" wrapText="1"/>
    </xf>
    <xf numFmtId="0" fontId="11" fillId="0" borderId="36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 textRotation="90" wrapText="1"/>
    </xf>
    <xf numFmtId="0" fontId="11" fillId="0" borderId="18" xfId="4" applyFont="1" applyFill="1" applyBorder="1" applyAlignment="1">
      <alignment horizontal="center" vertical="center" textRotation="90" wrapText="1"/>
    </xf>
    <xf numFmtId="0" fontId="73" fillId="0" borderId="6" xfId="4" applyFont="1" applyFill="1" applyBorder="1" applyAlignment="1">
      <alignment horizontal="center" vertical="center" textRotation="90" wrapText="1"/>
    </xf>
    <xf numFmtId="0" fontId="73" fillId="0" borderId="18" xfId="4" applyFont="1" applyFill="1" applyBorder="1" applyAlignment="1">
      <alignment horizontal="center" vertical="center" textRotation="90" wrapText="1"/>
    </xf>
    <xf numFmtId="0" fontId="11" fillId="0" borderId="17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20" xfId="4" applyFont="1" applyFill="1" applyBorder="1" applyAlignment="1">
      <alignment horizontal="center" vertical="center" wrapText="1"/>
    </xf>
    <xf numFmtId="0" fontId="11" fillId="0" borderId="21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textRotation="90" wrapText="1"/>
    </xf>
    <xf numFmtId="0" fontId="12" fillId="0" borderId="34" xfId="4" applyFont="1" applyFill="1" applyBorder="1" applyAlignment="1">
      <alignment horizontal="center" vertical="center" textRotation="90"/>
    </xf>
    <xf numFmtId="0" fontId="12" fillId="0" borderId="18" xfId="4" applyFont="1" applyFill="1" applyBorder="1" applyAlignment="1">
      <alignment horizontal="center" vertical="center" textRotation="90"/>
    </xf>
    <xf numFmtId="0" fontId="5" fillId="0" borderId="17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top" wrapText="1"/>
    </xf>
    <xf numFmtId="0" fontId="12" fillId="0" borderId="34" xfId="4" applyFont="1" applyFill="1" applyBorder="1" applyAlignment="1">
      <alignment horizontal="center" vertical="center" textRotation="90" wrapText="1"/>
    </xf>
    <xf numFmtId="0" fontId="12" fillId="0" borderId="18" xfId="4" applyFont="1" applyFill="1" applyBorder="1" applyAlignment="1">
      <alignment horizontal="center" vertical="center" textRotation="90" wrapText="1"/>
    </xf>
    <xf numFmtId="0" fontId="11" fillId="0" borderId="57" xfId="4" applyFont="1" applyFill="1" applyBorder="1" applyAlignment="1">
      <alignment horizontal="center" vertical="center" wrapText="1"/>
    </xf>
    <xf numFmtId="0" fontId="11" fillId="0" borderId="58" xfId="4" applyFont="1" applyFill="1" applyBorder="1" applyAlignment="1">
      <alignment horizontal="center" vertical="center" wrapText="1"/>
    </xf>
    <xf numFmtId="0" fontId="11" fillId="0" borderId="55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34" xfId="4" applyFont="1" applyFill="1" applyBorder="1" applyAlignment="1">
      <alignment horizontal="center" vertical="center" wrapText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horizontal="center" vertical="center" wrapText="1"/>
    </xf>
    <xf numFmtId="0" fontId="40" fillId="3" borderId="0" xfId="4" applyFont="1" applyFill="1" applyBorder="1" applyAlignment="1">
      <alignment horizontal="left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0" xfId="4" applyFont="1" applyFill="1" applyBorder="1" applyAlignment="1">
      <alignment horizontal="center" vertical="center" wrapText="1"/>
    </xf>
    <xf numFmtId="0" fontId="12" fillId="0" borderId="12" xfId="4" applyFont="1" applyFill="1" applyBorder="1" applyAlignment="1">
      <alignment horizontal="center" vertical="center" wrapText="1"/>
    </xf>
    <xf numFmtId="0" fontId="12" fillId="0" borderId="5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36" xfId="4" applyFont="1" applyFill="1" applyBorder="1" applyAlignment="1">
      <alignment horizontal="center" vertical="center" wrapText="1"/>
    </xf>
    <xf numFmtId="0" fontId="125" fillId="0" borderId="0" xfId="4" applyFont="1" applyFill="1" applyAlignment="1">
      <alignment horizontal="left"/>
    </xf>
    <xf numFmtId="0" fontId="10" fillId="0" borderId="0" xfId="4" applyFont="1" applyFill="1" applyAlignment="1">
      <alignment horizontal="left"/>
    </xf>
    <xf numFmtId="0" fontId="2" fillId="0" borderId="17" xfId="4" applyFont="1" applyFill="1" applyBorder="1" applyAlignment="1">
      <alignment horizontal="center" vertical="center"/>
    </xf>
    <xf numFmtId="0" fontId="2" fillId="0" borderId="12" xfId="4" applyFont="1" applyFill="1" applyBorder="1" applyAlignment="1">
      <alignment horizontal="center" vertical="center"/>
    </xf>
    <xf numFmtId="0" fontId="12" fillId="0" borderId="57" xfId="4" applyFont="1" applyFill="1" applyBorder="1" applyAlignment="1">
      <alignment horizontal="center" vertical="center" wrapText="1"/>
    </xf>
    <xf numFmtId="0" fontId="12" fillId="0" borderId="21" xfId="4" applyFont="1" applyFill="1" applyBorder="1" applyAlignment="1">
      <alignment horizontal="center" vertical="center" wrapText="1"/>
    </xf>
    <xf numFmtId="0" fontId="12" fillId="0" borderId="58" xfId="4" applyFont="1" applyFill="1" applyBorder="1" applyAlignment="1">
      <alignment horizontal="center" vertical="center" wrapText="1"/>
    </xf>
    <xf numFmtId="0" fontId="12" fillId="0" borderId="55" xfId="4" applyFont="1" applyFill="1" applyBorder="1" applyAlignment="1">
      <alignment horizontal="center" vertical="center" wrapText="1"/>
    </xf>
    <xf numFmtId="0" fontId="11" fillId="0" borderId="34" xfId="4" applyFont="1" applyFill="1" applyBorder="1" applyAlignment="1">
      <alignment horizontal="center" vertical="center" textRotation="90" wrapText="1"/>
    </xf>
    <xf numFmtId="0" fontId="12" fillId="0" borderId="1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34" xfId="4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 wrapText="1"/>
    </xf>
    <xf numFmtId="0" fontId="115" fillId="3" borderId="17" xfId="19" applyFont="1" applyFill="1" applyBorder="1" applyAlignment="1">
      <alignment horizontal="center" vertical="center"/>
    </xf>
    <xf numFmtId="0" fontId="115" fillId="3" borderId="10" xfId="19" applyFont="1" applyFill="1" applyBorder="1" applyAlignment="1">
      <alignment horizontal="center" vertical="center"/>
    </xf>
    <xf numFmtId="0" fontId="115" fillId="3" borderId="12" xfId="19" applyFont="1" applyFill="1" applyBorder="1" applyAlignment="1">
      <alignment horizontal="center" vertical="center"/>
    </xf>
    <xf numFmtId="0" fontId="97" fillId="0" borderId="6" xfId="19" applyFont="1" applyBorder="1" applyAlignment="1">
      <alignment horizontal="center" vertical="center" textRotation="90"/>
    </xf>
    <xf numFmtId="0" fontId="97" fillId="0" borderId="18" xfId="19" applyFont="1" applyBorder="1" applyAlignment="1">
      <alignment horizontal="center" vertical="center" textRotation="90"/>
    </xf>
    <xf numFmtId="0" fontId="97" fillId="3" borderId="17" xfId="36" applyFont="1" applyFill="1" applyBorder="1" applyAlignment="1">
      <alignment horizontal="center" vertical="center" wrapText="1"/>
    </xf>
    <xf numFmtId="0" fontId="97" fillId="3" borderId="10" xfId="36" applyFont="1" applyFill="1" applyBorder="1" applyAlignment="1">
      <alignment horizontal="center" vertical="center" wrapText="1"/>
    </xf>
    <xf numFmtId="0" fontId="97" fillId="3" borderId="12" xfId="36" applyFont="1" applyFill="1" applyBorder="1" applyAlignment="1">
      <alignment horizontal="center" vertical="center" wrapText="1"/>
    </xf>
    <xf numFmtId="0" fontId="97" fillId="0" borderId="17" xfId="36" applyFont="1" applyFill="1" applyBorder="1" applyAlignment="1">
      <alignment horizontal="left" vertical="center" wrapText="1"/>
    </xf>
    <xf numFmtId="0" fontId="97" fillId="0" borderId="10" xfId="36" applyFont="1" applyFill="1" applyBorder="1" applyAlignment="1">
      <alignment horizontal="left" vertical="center" wrapText="1"/>
    </xf>
    <xf numFmtId="0" fontId="97" fillId="0" borderId="12" xfId="36" applyFont="1" applyFill="1" applyBorder="1" applyAlignment="1">
      <alignment horizontal="left" vertical="center" wrapText="1"/>
    </xf>
    <xf numFmtId="0" fontId="28" fillId="0" borderId="0" xfId="0" applyFont="1" applyFill="1" applyBorder="1" applyAlignment="1" applyProtection="1">
      <alignment horizontal="center" vertical="top" wrapText="1"/>
      <protection locked="0"/>
    </xf>
    <xf numFmtId="0" fontId="29" fillId="0" borderId="20" xfId="0" applyFont="1" applyFill="1" applyBorder="1" applyAlignment="1" applyProtection="1">
      <alignment horizontal="center" vertical="top"/>
      <protection locked="0"/>
    </xf>
    <xf numFmtId="0" fontId="35" fillId="0" borderId="0" xfId="0" applyFont="1" applyFill="1" applyBorder="1" applyAlignment="1" applyProtection="1">
      <alignment horizontal="right" vertical="top" wrapText="1"/>
      <protection locked="0"/>
    </xf>
    <xf numFmtId="0" fontId="97" fillId="0" borderId="6" xfId="19" applyFont="1" applyBorder="1" applyAlignment="1">
      <alignment horizontal="center" vertical="center" textRotation="90" wrapText="1"/>
    </xf>
    <xf numFmtId="0" fontId="97" fillId="0" borderId="18" xfId="19" applyFont="1" applyBorder="1" applyAlignment="1">
      <alignment horizontal="center" vertical="center" textRotation="90" wrapText="1"/>
    </xf>
    <xf numFmtId="0" fontId="107" fillId="0" borderId="1" xfId="4" applyFont="1" applyFill="1" applyBorder="1" applyAlignment="1">
      <alignment horizontal="center" vertical="center" wrapText="1"/>
    </xf>
    <xf numFmtId="0" fontId="107" fillId="0" borderId="6" xfId="4" applyFont="1" applyFill="1" applyBorder="1" applyAlignment="1">
      <alignment horizontal="center" vertical="center" textRotation="90" wrapText="1"/>
    </xf>
    <xf numFmtId="0" fontId="107" fillId="0" borderId="18" xfId="4" applyFont="1" applyFill="1" applyBorder="1" applyAlignment="1">
      <alignment horizontal="center" vertical="center" textRotation="90" wrapText="1"/>
    </xf>
    <xf numFmtId="0" fontId="97" fillId="3" borderId="17" xfId="36" applyFont="1" applyFill="1" applyBorder="1" applyAlignment="1">
      <alignment horizontal="center" vertical="top" wrapText="1"/>
    </xf>
    <xf numFmtId="0" fontId="97" fillId="3" borderId="10" xfId="36" applyFont="1" applyFill="1" applyBorder="1" applyAlignment="1">
      <alignment horizontal="center" vertical="top" wrapText="1"/>
    </xf>
    <xf numFmtId="0" fontId="97" fillId="3" borderId="12" xfId="36" applyFont="1" applyFill="1" applyBorder="1" applyAlignment="1">
      <alignment horizontal="center" vertical="top" wrapText="1"/>
    </xf>
    <xf numFmtId="0" fontId="97" fillId="3" borderId="1" xfId="36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left" vertical="center" wrapText="1"/>
    </xf>
    <xf numFmtId="0" fontId="57" fillId="3" borderId="0" xfId="36" applyFont="1" applyFill="1" applyBorder="1" applyAlignment="1">
      <alignment horizontal="left" vertical="center" wrapText="1"/>
    </xf>
    <xf numFmtId="0" fontId="12" fillId="0" borderId="6" xfId="35" applyFont="1" applyFill="1" applyBorder="1" applyAlignment="1">
      <alignment horizontal="center" vertical="center" textRotation="90" wrapText="1"/>
    </xf>
    <xf numFmtId="0" fontId="12" fillId="0" borderId="18" xfId="35" applyFont="1" applyFill="1" applyBorder="1" applyAlignment="1">
      <alignment horizontal="center" vertical="center" textRotation="90" wrapText="1"/>
    </xf>
    <xf numFmtId="0" fontId="97" fillId="0" borderId="6" xfId="36" applyFont="1" applyFill="1" applyBorder="1" applyAlignment="1">
      <alignment horizontal="center" vertical="center" textRotation="90" wrapText="1"/>
    </xf>
    <xf numFmtId="0" fontId="97" fillId="0" borderId="18" xfId="36" applyFont="1" applyFill="1" applyBorder="1" applyAlignment="1">
      <alignment horizontal="center" vertical="center" textRotation="90" wrapText="1"/>
    </xf>
    <xf numFmtId="0" fontId="47" fillId="3" borderId="11" xfId="36" applyFont="1" applyFill="1" applyBorder="1" applyAlignment="1">
      <alignment horizontal="left" wrapText="1"/>
    </xf>
    <xf numFmtId="0" fontId="57" fillId="0" borderId="0" xfId="35" applyFont="1" applyFill="1" applyBorder="1" applyAlignment="1">
      <alignment horizontal="center" wrapText="1"/>
    </xf>
    <xf numFmtId="0" fontId="5" fillId="0" borderId="11" xfId="36" applyFont="1" applyFill="1" applyBorder="1" applyAlignment="1">
      <alignment horizontal="left" wrapText="1"/>
    </xf>
    <xf numFmtId="0" fontId="12" fillId="0" borderId="1" xfId="35" applyFont="1" applyFill="1" applyBorder="1" applyAlignment="1">
      <alignment horizontal="center" vertical="center" wrapText="1"/>
    </xf>
    <xf numFmtId="0" fontId="12" fillId="0" borderId="6" xfId="35" applyFont="1" applyFill="1" applyBorder="1" applyAlignment="1">
      <alignment horizontal="center" vertical="center" wrapText="1"/>
    </xf>
    <xf numFmtId="0" fontId="12" fillId="0" borderId="18" xfId="35" applyFont="1" applyFill="1" applyBorder="1" applyAlignment="1">
      <alignment horizontal="center" vertical="center" wrapText="1"/>
    </xf>
    <xf numFmtId="0" fontId="4" fillId="0" borderId="6" xfId="4" applyFont="1" applyFill="1" applyBorder="1" applyAlignment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114" fillId="3" borderId="1" xfId="36" applyFont="1" applyFill="1" applyBorder="1" applyAlignment="1">
      <alignment horizontal="center" vertical="center" wrapText="1"/>
    </xf>
    <xf numFmtId="0" fontId="114" fillId="0" borderId="6" xfId="4" applyFont="1" applyFill="1" applyBorder="1" applyAlignment="1">
      <alignment horizontal="center" vertical="center" wrapText="1"/>
    </xf>
    <xf numFmtId="0" fontId="114" fillId="0" borderId="18" xfId="4" applyFont="1" applyFill="1" applyBorder="1" applyAlignment="1">
      <alignment horizontal="center" vertical="center" wrapText="1"/>
    </xf>
    <xf numFmtId="0" fontId="107" fillId="0" borderId="17" xfId="36" applyFont="1" applyFill="1" applyBorder="1" applyAlignment="1">
      <alignment horizontal="center" vertical="center" wrapText="1"/>
    </xf>
    <xf numFmtId="0" fontId="107" fillId="0" borderId="10" xfId="36" applyFont="1" applyFill="1" applyBorder="1" applyAlignment="1">
      <alignment horizontal="center" vertical="center" wrapText="1"/>
    </xf>
    <xf numFmtId="0" fontId="107" fillId="0" borderId="12" xfId="36" applyFont="1" applyFill="1" applyBorder="1" applyAlignment="1">
      <alignment horizontal="center" vertical="center" wrapText="1"/>
    </xf>
    <xf numFmtId="0" fontId="107" fillId="0" borderId="57" xfId="36" applyFont="1" applyFill="1" applyBorder="1" applyAlignment="1">
      <alignment horizontal="center" vertical="center" wrapText="1"/>
    </xf>
    <xf numFmtId="0" fontId="107" fillId="0" borderId="20" xfId="36" applyFont="1" applyFill="1" applyBorder="1" applyAlignment="1">
      <alignment horizontal="center" vertical="center" wrapText="1"/>
    </xf>
    <xf numFmtId="0" fontId="107" fillId="0" borderId="21" xfId="36" applyFont="1" applyFill="1" applyBorder="1" applyAlignment="1">
      <alignment horizontal="center" vertical="center" wrapText="1"/>
    </xf>
    <xf numFmtId="0" fontId="107" fillId="0" borderId="56" xfId="36" applyFont="1" applyFill="1" applyBorder="1" applyAlignment="1">
      <alignment horizontal="center" vertical="center" wrapText="1"/>
    </xf>
    <xf numFmtId="0" fontId="107" fillId="0" borderId="11" xfId="36" applyFont="1" applyFill="1" applyBorder="1" applyAlignment="1">
      <alignment horizontal="center" vertical="center" wrapText="1"/>
    </xf>
    <xf numFmtId="0" fontId="107" fillId="0" borderId="36" xfId="36" applyFont="1" applyFill="1" applyBorder="1" applyAlignment="1">
      <alignment horizontal="center" vertical="center" wrapText="1"/>
    </xf>
    <xf numFmtId="0" fontId="107" fillId="0" borderId="17" xfId="36" applyFont="1" applyFill="1" applyBorder="1" applyAlignment="1">
      <alignment horizontal="left" vertical="center" wrapText="1"/>
    </xf>
    <xf numFmtId="0" fontId="107" fillId="0" borderId="10" xfId="36" applyFont="1" applyFill="1" applyBorder="1" applyAlignment="1">
      <alignment horizontal="left" vertical="center" wrapText="1"/>
    </xf>
    <xf numFmtId="0" fontId="107" fillId="0" borderId="12" xfId="36" applyFont="1" applyFill="1" applyBorder="1" applyAlignment="1">
      <alignment horizontal="left" vertical="center" wrapText="1"/>
    </xf>
    <xf numFmtId="0" fontId="37" fillId="0" borderId="0" xfId="0" applyFont="1" applyFill="1" applyBorder="1" applyAlignment="1" applyProtection="1">
      <alignment horizontal="center" vertical="top"/>
      <protection locked="0"/>
    </xf>
    <xf numFmtId="164" fontId="29" fillId="0" borderId="0" xfId="0" applyNumberFormat="1" applyFont="1" applyFill="1" applyBorder="1" applyAlignment="1" applyProtection="1">
      <alignment horizontal="center"/>
      <protection locked="0"/>
    </xf>
    <xf numFmtId="0" fontId="107" fillId="0" borderId="34" xfId="4" applyFont="1" applyFill="1" applyBorder="1" applyAlignment="1">
      <alignment horizontal="center" vertical="center" textRotation="90" wrapText="1"/>
    </xf>
    <xf numFmtId="14" fontId="29" fillId="0" borderId="11" xfId="0" applyNumberFormat="1" applyFont="1" applyFill="1" applyBorder="1" applyAlignment="1" applyProtection="1">
      <alignment horizontal="center"/>
      <protection locked="0"/>
    </xf>
    <xf numFmtId="0" fontId="29" fillId="0" borderId="11" xfId="0" applyFont="1" applyFill="1" applyBorder="1" applyAlignment="1" applyProtection="1">
      <alignment horizontal="center"/>
      <protection locked="0"/>
    </xf>
    <xf numFmtId="164" fontId="29" fillId="0" borderId="11" xfId="0" applyNumberFormat="1" applyFont="1" applyFill="1" applyBorder="1" applyAlignment="1" applyProtection="1">
      <alignment horizontal="center"/>
      <protection locked="0"/>
    </xf>
    <xf numFmtId="0" fontId="12" fillId="0" borderId="17" xfId="35" applyFont="1" applyFill="1" applyBorder="1" applyAlignment="1">
      <alignment horizontal="center" vertical="center" wrapText="1"/>
    </xf>
    <xf numFmtId="0" fontId="12" fillId="0" borderId="10" xfId="35" applyFont="1" applyFill="1" applyBorder="1" applyAlignment="1">
      <alignment horizontal="center" vertical="center" wrapText="1"/>
    </xf>
    <xf numFmtId="0" fontId="12" fillId="0" borderId="12" xfId="35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9" fillId="0" borderId="11" xfId="4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11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3" fontId="57" fillId="0" borderId="1" xfId="4" applyNumberFormat="1" applyFont="1" applyFill="1" applyBorder="1" applyAlignment="1">
      <alignment horizontal="center" vertical="center" wrapText="1"/>
    </xf>
    <xf numFmtId="49" fontId="107" fillId="0" borderId="6" xfId="26" applyNumberFormat="1" applyFont="1" applyFill="1" applyBorder="1" applyAlignment="1">
      <alignment horizontal="center" vertical="center" wrapText="1"/>
    </xf>
    <xf numFmtId="49" fontId="107" fillId="0" borderId="34" xfId="26" applyNumberFormat="1" applyFont="1" applyFill="1" applyBorder="1" applyAlignment="1">
      <alignment horizontal="center" vertical="center" wrapText="1"/>
    </xf>
    <xf numFmtId="49" fontId="107" fillId="0" borderId="18" xfId="26" applyNumberFormat="1" applyFont="1" applyFill="1" applyBorder="1" applyAlignment="1">
      <alignment horizontal="center" vertical="center" wrapText="1"/>
    </xf>
    <xf numFmtId="49" fontId="107" fillId="0" borderId="17" xfId="26" applyNumberFormat="1" applyFont="1" applyFill="1" applyBorder="1" applyAlignment="1">
      <alignment horizontal="left" vertical="center" wrapText="1"/>
    </xf>
    <xf numFmtId="49" fontId="107" fillId="0" borderId="10" xfId="26" applyNumberFormat="1" applyFont="1" applyFill="1" applyBorder="1" applyAlignment="1">
      <alignment horizontal="left" vertical="center" wrapText="1"/>
    </xf>
    <xf numFmtId="49" fontId="107" fillId="0" borderId="12" xfId="26" applyNumberFormat="1" applyFont="1" applyFill="1" applyBorder="1" applyAlignment="1">
      <alignment horizontal="left" vertical="center" wrapText="1"/>
    </xf>
  </cellXfs>
  <cellStyles count="37">
    <cellStyle name="Normal 3" xfId="1"/>
    <cellStyle name="Normal 4" xfId="2"/>
    <cellStyle name="Normal_Copy of f1s_Шаблон ф" xfId="3"/>
    <cellStyle name="Normal_Таблица ВС РФ" xfId="4"/>
    <cellStyle name="Обычный" xfId="0" builtinId="0"/>
    <cellStyle name="Обычный 10" xfId="5"/>
    <cellStyle name="Обычный 10 2" xfId="6"/>
    <cellStyle name="Обычный 11" xfId="7"/>
    <cellStyle name="Обычный 11 2" xfId="8"/>
    <cellStyle name="Обычный 12" xfId="9"/>
    <cellStyle name="Обычный 13" xfId="10"/>
    <cellStyle name="Обычный 14" xfId="11"/>
    <cellStyle name="Обычный 15" xfId="12"/>
    <cellStyle name="Обычный 16" xfId="13"/>
    <cellStyle name="Обычный 17" xfId="14"/>
    <cellStyle name="Обычный 18" xfId="15"/>
    <cellStyle name="Обычный 19" xfId="16"/>
    <cellStyle name="Обычный 2" xfId="17"/>
    <cellStyle name="Обычный 2 2" xfId="18"/>
    <cellStyle name="Обычный 2 2 2" xfId="19"/>
    <cellStyle name="Обычный 2 3" xfId="20"/>
    <cellStyle name="Обычный 3" xfId="21"/>
    <cellStyle name="Обычный 3 2" xfId="22"/>
    <cellStyle name="Обычный 4" xfId="23"/>
    <cellStyle name="Обычный 4 2" xfId="24"/>
    <cellStyle name="Обычный 5" xfId="25"/>
    <cellStyle name="Обычный 5 2" xfId="26"/>
    <cellStyle name="Обычный 6" xfId="27"/>
    <cellStyle name="Обычный 6 2" xfId="28"/>
    <cellStyle name="Обычный 7" xfId="29"/>
    <cellStyle name="Обычный 7 2" xfId="30"/>
    <cellStyle name="Обычный 8" xfId="31"/>
    <cellStyle name="Обычный 8 2" xfId="32"/>
    <cellStyle name="Обычный 9" xfId="33"/>
    <cellStyle name="Обычный 9 2" xfId="34"/>
    <cellStyle name="Обычный_Шаблон формы 1 (исправления на 2003)" xfId="35"/>
    <cellStyle name="Обычный_Шаблон формы 1 (исправления на 2003) 2" xfId="36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0</xdr:row>
          <xdr:rowOff>180975</xdr:rowOff>
        </xdr:from>
        <xdr:to>
          <xdr:col>16</xdr:col>
          <xdr:colOff>0</xdr:colOff>
          <xdr:row>4</xdr:row>
          <xdr:rowOff>142875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Сохранить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104775</xdr:colOff>
      <xdr:row>5</xdr:row>
      <xdr:rowOff>295275</xdr:rowOff>
    </xdr:to>
    <xdr:sp macro="" textlink="">
      <xdr:nvSpPr>
        <xdr:cNvPr id="1325006" name="Text Box 8"/>
        <xdr:cNvSpPr txBox="1">
          <a:spLocks noChangeArrowheads="1"/>
        </xdr:cNvSpPr>
      </xdr:nvSpPr>
      <xdr:spPr bwMode="auto">
        <a:xfrm>
          <a:off x="23241000" y="1104900"/>
          <a:ext cx="10477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104775</xdr:colOff>
      <xdr:row>5</xdr:row>
      <xdr:rowOff>276225</xdr:rowOff>
    </xdr:to>
    <xdr:sp macro="" textlink="">
      <xdr:nvSpPr>
        <xdr:cNvPr id="1325007" name="Text Box 9"/>
        <xdr:cNvSpPr txBox="1">
          <a:spLocks noChangeArrowheads="1"/>
        </xdr:cNvSpPr>
      </xdr:nvSpPr>
      <xdr:spPr bwMode="auto">
        <a:xfrm>
          <a:off x="23241000" y="1104900"/>
          <a:ext cx="1047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104775</xdr:colOff>
      <xdr:row>5</xdr:row>
      <xdr:rowOff>276225</xdr:rowOff>
    </xdr:to>
    <xdr:sp macro="" textlink="">
      <xdr:nvSpPr>
        <xdr:cNvPr id="1325008" name="Text Box 10"/>
        <xdr:cNvSpPr txBox="1">
          <a:spLocks noChangeArrowheads="1"/>
        </xdr:cNvSpPr>
      </xdr:nvSpPr>
      <xdr:spPr bwMode="auto">
        <a:xfrm>
          <a:off x="23241000" y="1104900"/>
          <a:ext cx="1047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0</xdr:colOff>
      <xdr:row>5</xdr:row>
      <xdr:rowOff>76200</xdr:rowOff>
    </xdr:from>
    <xdr:to>
      <xdr:col>7</xdr:col>
      <xdr:colOff>104775</xdr:colOff>
      <xdr:row>5</xdr:row>
      <xdr:rowOff>352425</xdr:rowOff>
    </xdr:to>
    <xdr:sp macro="" textlink="">
      <xdr:nvSpPr>
        <xdr:cNvPr id="1325009" name="Text Box 11"/>
        <xdr:cNvSpPr txBox="1">
          <a:spLocks noChangeArrowheads="1"/>
        </xdr:cNvSpPr>
      </xdr:nvSpPr>
      <xdr:spPr bwMode="auto">
        <a:xfrm>
          <a:off x="23241000" y="1181100"/>
          <a:ext cx="10477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114300</xdr:colOff>
      <xdr:row>9</xdr:row>
      <xdr:rowOff>47625</xdr:rowOff>
    </xdr:to>
    <xdr:sp macro="" textlink="">
      <xdr:nvSpPr>
        <xdr:cNvPr id="1325010" name="Text Box 12"/>
        <xdr:cNvSpPr txBox="1">
          <a:spLocks noChangeArrowheads="1"/>
        </xdr:cNvSpPr>
      </xdr:nvSpPr>
      <xdr:spPr bwMode="auto">
        <a:xfrm>
          <a:off x="23241000" y="2533650"/>
          <a:ext cx="11430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19050</xdr:rowOff>
    </xdr:to>
    <xdr:sp macro="" textlink="">
      <xdr:nvSpPr>
        <xdr:cNvPr id="1325011" name="Text Box 8"/>
        <xdr:cNvSpPr txBox="1">
          <a:spLocks noChangeArrowheads="1"/>
        </xdr:cNvSpPr>
      </xdr:nvSpPr>
      <xdr:spPr bwMode="auto">
        <a:xfrm>
          <a:off x="24041100" y="15754350"/>
          <a:ext cx="1143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25012" name="Text Box 9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57</xdr:row>
      <xdr:rowOff>209550</xdr:rowOff>
    </xdr:to>
    <xdr:sp macro="" textlink="">
      <xdr:nvSpPr>
        <xdr:cNvPr id="1325013" name="Text Box 10"/>
        <xdr:cNvSpPr txBox="1">
          <a:spLocks noChangeArrowheads="1"/>
        </xdr:cNvSpPr>
      </xdr:nvSpPr>
      <xdr:spPr bwMode="auto">
        <a:xfrm>
          <a:off x="24041100" y="15687675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28575</xdr:rowOff>
    </xdr:to>
    <xdr:sp macro="" textlink="">
      <xdr:nvSpPr>
        <xdr:cNvPr id="1325014" name="Text Box 11"/>
        <xdr:cNvSpPr txBox="1">
          <a:spLocks noChangeArrowheads="1"/>
        </xdr:cNvSpPr>
      </xdr:nvSpPr>
      <xdr:spPr bwMode="auto">
        <a:xfrm>
          <a:off x="24041100" y="15754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104775</xdr:colOff>
      <xdr:row>58</xdr:row>
      <xdr:rowOff>190500</xdr:rowOff>
    </xdr:to>
    <xdr:sp macro="" textlink="">
      <xdr:nvSpPr>
        <xdr:cNvPr id="1325015" name="Text Box 12"/>
        <xdr:cNvSpPr txBox="1">
          <a:spLocks noChangeArrowheads="1"/>
        </xdr:cNvSpPr>
      </xdr:nvSpPr>
      <xdr:spPr bwMode="auto">
        <a:xfrm>
          <a:off x="24041100" y="15935325"/>
          <a:ext cx="10477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104775</xdr:colOff>
      <xdr:row>54</xdr:row>
      <xdr:rowOff>161925</xdr:rowOff>
    </xdr:to>
    <xdr:sp macro="" textlink="">
      <xdr:nvSpPr>
        <xdr:cNvPr id="1325016" name="Text Box 8"/>
        <xdr:cNvSpPr txBox="1">
          <a:spLocks noChangeArrowheads="1"/>
        </xdr:cNvSpPr>
      </xdr:nvSpPr>
      <xdr:spPr bwMode="auto">
        <a:xfrm>
          <a:off x="24041100" y="14811375"/>
          <a:ext cx="10477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28575</xdr:rowOff>
    </xdr:to>
    <xdr:sp macro="" textlink="">
      <xdr:nvSpPr>
        <xdr:cNvPr id="1325017" name="Text Box 9"/>
        <xdr:cNvSpPr txBox="1">
          <a:spLocks noChangeArrowheads="1"/>
        </xdr:cNvSpPr>
      </xdr:nvSpPr>
      <xdr:spPr bwMode="auto">
        <a:xfrm>
          <a:off x="24041100" y="15754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104775</xdr:colOff>
      <xdr:row>54</xdr:row>
      <xdr:rowOff>171450</xdr:rowOff>
    </xdr:to>
    <xdr:sp macro="" textlink="">
      <xdr:nvSpPr>
        <xdr:cNvPr id="1325018" name="Text Box 10"/>
        <xdr:cNvSpPr txBox="1">
          <a:spLocks noChangeArrowheads="1"/>
        </xdr:cNvSpPr>
      </xdr:nvSpPr>
      <xdr:spPr bwMode="auto">
        <a:xfrm>
          <a:off x="24041100" y="14735175"/>
          <a:ext cx="104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104775</xdr:colOff>
      <xdr:row>54</xdr:row>
      <xdr:rowOff>161925</xdr:rowOff>
    </xdr:to>
    <xdr:sp macro="" textlink="">
      <xdr:nvSpPr>
        <xdr:cNvPr id="1325019" name="Text Box 11"/>
        <xdr:cNvSpPr txBox="1">
          <a:spLocks noChangeArrowheads="1"/>
        </xdr:cNvSpPr>
      </xdr:nvSpPr>
      <xdr:spPr bwMode="auto">
        <a:xfrm>
          <a:off x="24041100" y="14811375"/>
          <a:ext cx="10477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76200</xdr:rowOff>
    </xdr:from>
    <xdr:to>
      <xdr:col>8</xdr:col>
      <xdr:colOff>104775</xdr:colOff>
      <xdr:row>59</xdr:row>
      <xdr:rowOff>38100</xdr:rowOff>
    </xdr:to>
    <xdr:sp macro="" textlink="">
      <xdr:nvSpPr>
        <xdr:cNvPr id="1325020" name="Text Box 9"/>
        <xdr:cNvSpPr txBox="1">
          <a:spLocks noChangeArrowheads="1"/>
        </xdr:cNvSpPr>
      </xdr:nvSpPr>
      <xdr:spPr bwMode="auto">
        <a:xfrm>
          <a:off x="24041100" y="16011525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152400</xdr:rowOff>
    </xdr:to>
    <xdr:sp macro="" textlink="">
      <xdr:nvSpPr>
        <xdr:cNvPr id="1325021" name="Text Box 8"/>
        <xdr:cNvSpPr txBox="1">
          <a:spLocks noChangeArrowheads="1"/>
        </xdr:cNvSpPr>
      </xdr:nvSpPr>
      <xdr:spPr bwMode="auto">
        <a:xfrm>
          <a:off x="24041100" y="155067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161925</xdr:rowOff>
    </xdr:to>
    <xdr:sp macro="" textlink="">
      <xdr:nvSpPr>
        <xdr:cNvPr id="1325022" name="Text Box 10"/>
        <xdr:cNvSpPr txBox="1">
          <a:spLocks noChangeArrowheads="1"/>
        </xdr:cNvSpPr>
      </xdr:nvSpPr>
      <xdr:spPr bwMode="auto">
        <a:xfrm>
          <a:off x="24041100" y="1544002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25023" name="Text Box 11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123825</xdr:colOff>
      <xdr:row>52</xdr:row>
      <xdr:rowOff>171450</xdr:rowOff>
    </xdr:to>
    <xdr:sp macro="" textlink="">
      <xdr:nvSpPr>
        <xdr:cNvPr id="1325024" name="Text Box 8"/>
        <xdr:cNvSpPr txBox="1">
          <a:spLocks noChangeArrowheads="1"/>
        </xdr:cNvSpPr>
      </xdr:nvSpPr>
      <xdr:spPr bwMode="auto">
        <a:xfrm>
          <a:off x="24041100" y="1356360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25025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25026" name="Text Box 9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25027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25028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25029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25030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25031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51</xdr:row>
      <xdr:rowOff>76200</xdr:rowOff>
    </xdr:from>
    <xdr:to>
      <xdr:col>8</xdr:col>
      <xdr:colOff>123825</xdr:colOff>
      <xdr:row>51</xdr:row>
      <xdr:rowOff>171450</xdr:rowOff>
    </xdr:to>
    <xdr:sp macro="" textlink="">
      <xdr:nvSpPr>
        <xdr:cNvPr id="1325032" name="Text Box 8"/>
        <xdr:cNvSpPr txBox="1">
          <a:spLocks noChangeArrowheads="1"/>
        </xdr:cNvSpPr>
      </xdr:nvSpPr>
      <xdr:spPr bwMode="auto">
        <a:xfrm>
          <a:off x="24041100" y="133159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161925</xdr:rowOff>
    </xdr:to>
    <xdr:sp macro="" textlink="">
      <xdr:nvSpPr>
        <xdr:cNvPr id="1325033" name="Text Box 9"/>
        <xdr:cNvSpPr txBox="1">
          <a:spLocks noChangeArrowheads="1"/>
        </xdr:cNvSpPr>
      </xdr:nvSpPr>
      <xdr:spPr bwMode="auto">
        <a:xfrm>
          <a:off x="24041100" y="1481137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161925</xdr:rowOff>
    </xdr:to>
    <xdr:sp macro="" textlink="">
      <xdr:nvSpPr>
        <xdr:cNvPr id="1325034" name="Text Box 10"/>
        <xdr:cNvSpPr txBox="1">
          <a:spLocks noChangeArrowheads="1"/>
        </xdr:cNvSpPr>
      </xdr:nvSpPr>
      <xdr:spPr bwMode="auto">
        <a:xfrm>
          <a:off x="24041100" y="151923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161925</xdr:rowOff>
    </xdr:to>
    <xdr:sp macro="" textlink="">
      <xdr:nvSpPr>
        <xdr:cNvPr id="1325035" name="Text Box 11"/>
        <xdr:cNvSpPr txBox="1">
          <a:spLocks noChangeArrowheads="1"/>
        </xdr:cNvSpPr>
      </xdr:nvSpPr>
      <xdr:spPr bwMode="auto">
        <a:xfrm>
          <a:off x="24041100" y="151923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161925</xdr:rowOff>
    </xdr:to>
    <xdr:sp macro="" textlink="">
      <xdr:nvSpPr>
        <xdr:cNvPr id="1325036" name="Text Box 12"/>
        <xdr:cNvSpPr txBox="1">
          <a:spLocks noChangeArrowheads="1"/>
        </xdr:cNvSpPr>
      </xdr:nvSpPr>
      <xdr:spPr bwMode="auto">
        <a:xfrm>
          <a:off x="24041100" y="151923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57</xdr:row>
      <xdr:rowOff>0</xdr:rowOff>
    </xdr:from>
    <xdr:to>
      <xdr:col>8</xdr:col>
      <xdr:colOff>123825</xdr:colOff>
      <xdr:row>57</xdr:row>
      <xdr:rowOff>190500</xdr:rowOff>
    </xdr:to>
    <xdr:sp macro="" textlink="">
      <xdr:nvSpPr>
        <xdr:cNvPr id="1325037" name="Text Box 10"/>
        <xdr:cNvSpPr txBox="1">
          <a:spLocks noChangeArrowheads="1"/>
        </xdr:cNvSpPr>
      </xdr:nvSpPr>
      <xdr:spPr bwMode="auto">
        <a:xfrm>
          <a:off x="24041100" y="15687675"/>
          <a:ext cx="123825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57</xdr:row>
      <xdr:rowOff>66675</xdr:rowOff>
    </xdr:from>
    <xdr:to>
      <xdr:col>8</xdr:col>
      <xdr:colOff>123825</xdr:colOff>
      <xdr:row>58</xdr:row>
      <xdr:rowOff>19050</xdr:rowOff>
    </xdr:to>
    <xdr:sp macro="" textlink="">
      <xdr:nvSpPr>
        <xdr:cNvPr id="1325038" name="Text Box 11"/>
        <xdr:cNvSpPr txBox="1">
          <a:spLocks noChangeArrowheads="1"/>
        </xdr:cNvSpPr>
      </xdr:nvSpPr>
      <xdr:spPr bwMode="auto">
        <a:xfrm>
          <a:off x="24041100" y="15754350"/>
          <a:ext cx="1238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57</xdr:row>
      <xdr:rowOff>66675</xdr:rowOff>
    </xdr:from>
    <xdr:to>
      <xdr:col>8</xdr:col>
      <xdr:colOff>123825</xdr:colOff>
      <xdr:row>58</xdr:row>
      <xdr:rowOff>19050</xdr:rowOff>
    </xdr:to>
    <xdr:sp macro="" textlink="">
      <xdr:nvSpPr>
        <xdr:cNvPr id="1325039" name="Text Box 9"/>
        <xdr:cNvSpPr txBox="1">
          <a:spLocks noChangeArrowheads="1"/>
        </xdr:cNvSpPr>
      </xdr:nvSpPr>
      <xdr:spPr bwMode="auto">
        <a:xfrm>
          <a:off x="24041100" y="15754350"/>
          <a:ext cx="1238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161925</xdr:rowOff>
    </xdr:to>
    <xdr:sp macro="" textlink="">
      <xdr:nvSpPr>
        <xdr:cNvPr id="1325040" name="Text Box 10"/>
        <xdr:cNvSpPr txBox="1">
          <a:spLocks noChangeArrowheads="1"/>
        </xdr:cNvSpPr>
      </xdr:nvSpPr>
      <xdr:spPr bwMode="auto">
        <a:xfrm>
          <a:off x="24041100" y="151923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25041" name="Text Box 11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25042" name="Text Box 9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161925</xdr:rowOff>
    </xdr:to>
    <xdr:sp macro="" textlink="">
      <xdr:nvSpPr>
        <xdr:cNvPr id="1325043" name="Text Box 10"/>
        <xdr:cNvSpPr txBox="1">
          <a:spLocks noChangeArrowheads="1"/>
        </xdr:cNvSpPr>
      </xdr:nvSpPr>
      <xdr:spPr bwMode="auto">
        <a:xfrm>
          <a:off x="24041100" y="151923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25044" name="Text Box 11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25045" name="Text Box 9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152400</xdr:rowOff>
    </xdr:to>
    <xdr:sp macro="" textlink="">
      <xdr:nvSpPr>
        <xdr:cNvPr id="1325046" name="Text Box 8"/>
        <xdr:cNvSpPr txBox="1">
          <a:spLocks noChangeArrowheads="1"/>
        </xdr:cNvSpPr>
      </xdr:nvSpPr>
      <xdr:spPr bwMode="auto">
        <a:xfrm>
          <a:off x="24041100" y="155067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25047" name="Text Box 9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123825</xdr:colOff>
      <xdr:row>58</xdr:row>
      <xdr:rowOff>219075</xdr:rowOff>
    </xdr:to>
    <xdr:sp macro="" textlink="">
      <xdr:nvSpPr>
        <xdr:cNvPr id="1325048" name="Text Box 12"/>
        <xdr:cNvSpPr txBox="1">
          <a:spLocks noChangeArrowheads="1"/>
        </xdr:cNvSpPr>
      </xdr:nvSpPr>
      <xdr:spPr bwMode="auto">
        <a:xfrm>
          <a:off x="24041100" y="15935325"/>
          <a:ext cx="12382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19050</xdr:rowOff>
    </xdr:to>
    <xdr:sp macro="" textlink="">
      <xdr:nvSpPr>
        <xdr:cNvPr id="1325049" name="Text Box 8"/>
        <xdr:cNvSpPr txBox="1">
          <a:spLocks noChangeArrowheads="1"/>
        </xdr:cNvSpPr>
      </xdr:nvSpPr>
      <xdr:spPr bwMode="auto">
        <a:xfrm>
          <a:off x="24041100" y="15754350"/>
          <a:ext cx="1143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19050</xdr:rowOff>
    </xdr:to>
    <xdr:sp macro="" textlink="">
      <xdr:nvSpPr>
        <xdr:cNvPr id="1325050" name="Text Box 8"/>
        <xdr:cNvSpPr txBox="1">
          <a:spLocks noChangeArrowheads="1"/>
        </xdr:cNvSpPr>
      </xdr:nvSpPr>
      <xdr:spPr bwMode="auto">
        <a:xfrm>
          <a:off x="24041100" y="15754350"/>
          <a:ext cx="1143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123825</xdr:colOff>
      <xdr:row>58</xdr:row>
      <xdr:rowOff>219075</xdr:rowOff>
    </xdr:to>
    <xdr:sp macro="" textlink="">
      <xdr:nvSpPr>
        <xdr:cNvPr id="1325051" name="Text Box 10"/>
        <xdr:cNvSpPr txBox="1">
          <a:spLocks noChangeArrowheads="1"/>
        </xdr:cNvSpPr>
      </xdr:nvSpPr>
      <xdr:spPr bwMode="auto">
        <a:xfrm>
          <a:off x="24041100" y="15935325"/>
          <a:ext cx="12382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50</xdr:row>
      <xdr:rowOff>76200</xdr:rowOff>
    </xdr:from>
    <xdr:to>
      <xdr:col>8</xdr:col>
      <xdr:colOff>123825</xdr:colOff>
      <xdr:row>50</xdr:row>
      <xdr:rowOff>228600</xdr:rowOff>
    </xdr:to>
    <xdr:sp macro="" textlink="">
      <xdr:nvSpPr>
        <xdr:cNvPr id="1325052" name="Text Box 8"/>
        <xdr:cNvSpPr txBox="1">
          <a:spLocks noChangeArrowheads="1"/>
        </xdr:cNvSpPr>
      </xdr:nvSpPr>
      <xdr:spPr bwMode="auto">
        <a:xfrm>
          <a:off x="24041100" y="13068300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51</xdr:row>
      <xdr:rowOff>76200</xdr:rowOff>
    </xdr:from>
    <xdr:to>
      <xdr:col>8</xdr:col>
      <xdr:colOff>123825</xdr:colOff>
      <xdr:row>51</xdr:row>
      <xdr:rowOff>171450</xdr:rowOff>
    </xdr:to>
    <xdr:sp macro="" textlink="">
      <xdr:nvSpPr>
        <xdr:cNvPr id="1325053" name="Text Box 9"/>
        <xdr:cNvSpPr txBox="1">
          <a:spLocks noChangeArrowheads="1"/>
        </xdr:cNvSpPr>
      </xdr:nvSpPr>
      <xdr:spPr bwMode="auto">
        <a:xfrm>
          <a:off x="24041100" y="133159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123825</xdr:colOff>
      <xdr:row>54</xdr:row>
      <xdr:rowOff>171450</xdr:rowOff>
    </xdr:to>
    <xdr:sp macro="" textlink="">
      <xdr:nvSpPr>
        <xdr:cNvPr id="1325054" name="Text Box 10"/>
        <xdr:cNvSpPr txBox="1">
          <a:spLocks noChangeArrowheads="1"/>
        </xdr:cNvSpPr>
      </xdr:nvSpPr>
      <xdr:spPr bwMode="auto">
        <a:xfrm>
          <a:off x="24041100" y="147351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123825</xdr:colOff>
      <xdr:row>54</xdr:row>
      <xdr:rowOff>171450</xdr:rowOff>
    </xdr:to>
    <xdr:sp macro="" textlink="">
      <xdr:nvSpPr>
        <xdr:cNvPr id="1325055" name="Text Box 11"/>
        <xdr:cNvSpPr txBox="1">
          <a:spLocks noChangeArrowheads="1"/>
        </xdr:cNvSpPr>
      </xdr:nvSpPr>
      <xdr:spPr bwMode="auto">
        <a:xfrm>
          <a:off x="24041100" y="147351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123825</xdr:colOff>
      <xdr:row>54</xdr:row>
      <xdr:rowOff>171450</xdr:rowOff>
    </xdr:to>
    <xdr:sp macro="" textlink="">
      <xdr:nvSpPr>
        <xdr:cNvPr id="1354752" name="Text Box 12"/>
        <xdr:cNvSpPr txBox="1">
          <a:spLocks noChangeArrowheads="1"/>
        </xdr:cNvSpPr>
      </xdr:nvSpPr>
      <xdr:spPr bwMode="auto">
        <a:xfrm>
          <a:off x="24041100" y="147351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58</xdr:row>
      <xdr:rowOff>0</xdr:rowOff>
    </xdr:from>
    <xdr:to>
      <xdr:col>8</xdr:col>
      <xdr:colOff>123825</xdr:colOff>
      <xdr:row>58</xdr:row>
      <xdr:rowOff>200025</xdr:rowOff>
    </xdr:to>
    <xdr:sp macro="" textlink="">
      <xdr:nvSpPr>
        <xdr:cNvPr id="1354753" name="Text Box 10"/>
        <xdr:cNvSpPr txBox="1">
          <a:spLocks noChangeArrowheads="1"/>
        </xdr:cNvSpPr>
      </xdr:nvSpPr>
      <xdr:spPr bwMode="auto">
        <a:xfrm>
          <a:off x="24041100" y="15935325"/>
          <a:ext cx="1238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58</xdr:row>
      <xdr:rowOff>76200</xdr:rowOff>
    </xdr:from>
    <xdr:to>
      <xdr:col>8</xdr:col>
      <xdr:colOff>123825</xdr:colOff>
      <xdr:row>59</xdr:row>
      <xdr:rowOff>38100</xdr:rowOff>
    </xdr:to>
    <xdr:sp macro="" textlink="">
      <xdr:nvSpPr>
        <xdr:cNvPr id="1354754" name="Text Box 11"/>
        <xdr:cNvSpPr txBox="1">
          <a:spLocks noChangeArrowheads="1"/>
        </xdr:cNvSpPr>
      </xdr:nvSpPr>
      <xdr:spPr bwMode="auto">
        <a:xfrm>
          <a:off x="24041100" y="16011525"/>
          <a:ext cx="1238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58</xdr:row>
      <xdr:rowOff>76200</xdr:rowOff>
    </xdr:from>
    <xdr:to>
      <xdr:col>8</xdr:col>
      <xdr:colOff>123825</xdr:colOff>
      <xdr:row>59</xdr:row>
      <xdr:rowOff>38100</xdr:rowOff>
    </xdr:to>
    <xdr:sp macro="" textlink="">
      <xdr:nvSpPr>
        <xdr:cNvPr id="1354755" name="Text Box 9"/>
        <xdr:cNvSpPr txBox="1">
          <a:spLocks noChangeArrowheads="1"/>
        </xdr:cNvSpPr>
      </xdr:nvSpPr>
      <xdr:spPr bwMode="auto">
        <a:xfrm>
          <a:off x="24041100" y="16011525"/>
          <a:ext cx="1238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123825</xdr:colOff>
      <xdr:row>54</xdr:row>
      <xdr:rowOff>171450</xdr:rowOff>
    </xdr:to>
    <xdr:sp macro="" textlink="">
      <xdr:nvSpPr>
        <xdr:cNvPr id="1354756" name="Text Box 10"/>
        <xdr:cNvSpPr txBox="1">
          <a:spLocks noChangeArrowheads="1"/>
        </xdr:cNvSpPr>
      </xdr:nvSpPr>
      <xdr:spPr bwMode="auto">
        <a:xfrm>
          <a:off x="24041100" y="147351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161925</xdr:rowOff>
    </xdr:to>
    <xdr:sp macro="" textlink="">
      <xdr:nvSpPr>
        <xdr:cNvPr id="1354757" name="Text Box 11"/>
        <xdr:cNvSpPr txBox="1">
          <a:spLocks noChangeArrowheads="1"/>
        </xdr:cNvSpPr>
      </xdr:nvSpPr>
      <xdr:spPr bwMode="auto">
        <a:xfrm>
          <a:off x="24041100" y="1481137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161925</xdr:rowOff>
    </xdr:to>
    <xdr:sp macro="" textlink="">
      <xdr:nvSpPr>
        <xdr:cNvPr id="1354758" name="Text Box 9"/>
        <xdr:cNvSpPr txBox="1">
          <a:spLocks noChangeArrowheads="1"/>
        </xdr:cNvSpPr>
      </xdr:nvSpPr>
      <xdr:spPr bwMode="auto">
        <a:xfrm>
          <a:off x="24041100" y="1481137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123825</xdr:colOff>
      <xdr:row>54</xdr:row>
      <xdr:rowOff>171450</xdr:rowOff>
    </xdr:to>
    <xdr:sp macro="" textlink="">
      <xdr:nvSpPr>
        <xdr:cNvPr id="1354759" name="Text Box 10"/>
        <xdr:cNvSpPr txBox="1">
          <a:spLocks noChangeArrowheads="1"/>
        </xdr:cNvSpPr>
      </xdr:nvSpPr>
      <xdr:spPr bwMode="auto">
        <a:xfrm>
          <a:off x="24041100" y="147351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161925</xdr:rowOff>
    </xdr:to>
    <xdr:sp macro="" textlink="">
      <xdr:nvSpPr>
        <xdr:cNvPr id="1354760" name="Text Box 11"/>
        <xdr:cNvSpPr txBox="1">
          <a:spLocks noChangeArrowheads="1"/>
        </xdr:cNvSpPr>
      </xdr:nvSpPr>
      <xdr:spPr bwMode="auto">
        <a:xfrm>
          <a:off x="24041100" y="1481137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161925</xdr:rowOff>
    </xdr:to>
    <xdr:sp macro="" textlink="">
      <xdr:nvSpPr>
        <xdr:cNvPr id="1354761" name="Text Box 9"/>
        <xdr:cNvSpPr txBox="1">
          <a:spLocks noChangeArrowheads="1"/>
        </xdr:cNvSpPr>
      </xdr:nvSpPr>
      <xdr:spPr bwMode="auto">
        <a:xfrm>
          <a:off x="24041100" y="1481137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54762" name="Text Box 8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66675</xdr:rowOff>
    </xdr:from>
    <xdr:to>
      <xdr:col>8</xdr:col>
      <xdr:colOff>123825</xdr:colOff>
      <xdr:row>55</xdr:row>
      <xdr:rowOff>152400</xdr:rowOff>
    </xdr:to>
    <xdr:sp macro="" textlink="">
      <xdr:nvSpPr>
        <xdr:cNvPr id="1354763" name="Text Box 9"/>
        <xdr:cNvSpPr txBox="1">
          <a:spLocks noChangeArrowheads="1"/>
        </xdr:cNvSpPr>
      </xdr:nvSpPr>
      <xdr:spPr bwMode="auto">
        <a:xfrm>
          <a:off x="24041100" y="152590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209550</xdr:rowOff>
    </xdr:to>
    <xdr:sp macro="" textlink="">
      <xdr:nvSpPr>
        <xdr:cNvPr id="1354764" name="Text Box 12"/>
        <xdr:cNvSpPr txBox="1">
          <a:spLocks noChangeArrowheads="1"/>
        </xdr:cNvSpPr>
      </xdr:nvSpPr>
      <xdr:spPr bwMode="auto">
        <a:xfrm>
          <a:off x="24041100" y="15687675"/>
          <a:ext cx="1238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54765" name="Text Box 8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76200</xdr:rowOff>
    </xdr:from>
    <xdr:to>
      <xdr:col>8</xdr:col>
      <xdr:colOff>104775</xdr:colOff>
      <xdr:row>59</xdr:row>
      <xdr:rowOff>38100</xdr:rowOff>
    </xdr:to>
    <xdr:sp macro="" textlink="">
      <xdr:nvSpPr>
        <xdr:cNvPr id="1354766" name="Text Box 8"/>
        <xdr:cNvSpPr txBox="1">
          <a:spLocks noChangeArrowheads="1"/>
        </xdr:cNvSpPr>
      </xdr:nvSpPr>
      <xdr:spPr bwMode="auto">
        <a:xfrm>
          <a:off x="24041100" y="16011525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209550</xdr:rowOff>
    </xdr:to>
    <xdr:sp macro="" textlink="">
      <xdr:nvSpPr>
        <xdr:cNvPr id="1354767" name="Text Box 10"/>
        <xdr:cNvSpPr txBox="1">
          <a:spLocks noChangeArrowheads="1"/>
        </xdr:cNvSpPr>
      </xdr:nvSpPr>
      <xdr:spPr bwMode="auto">
        <a:xfrm>
          <a:off x="24041100" y="15687675"/>
          <a:ext cx="1238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28575</xdr:rowOff>
    </xdr:to>
    <xdr:sp macro="" textlink="">
      <xdr:nvSpPr>
        <xdr:cNvPr id="1354768" name="Text Box 11"/>
        <xdr:cNvSpPr txBox="1">
          <a:spLocks noChangeArrowheads="1"/>
        </xdr:cNvSpPr>
      </xdr:nvSpPr>
      <xdr:spPr bwMode="auto">
        <a:xfrm>
          <a:off x="24041100" y="15754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114300</xdr:colOff>
      <xdr:row>58</xdr:row>
      <xdr:rowOff>28575</xdr:rowOff>
    </xdr:to>
    <xdr:sp macro="" textlink="">
      <xdr:nvSpPr>
        <xdr:cNvPr id="1354769" name="Text Box 9"/>
        <xdr:cNvSpPr txBox="1">
          <a:spLocks noChangeArrowheads="1"/>
        </xdr:cNvSpPr>
      </xdr:nvSpPr>
      <xdr:spPr bwMode="auto">
        <a:xfrm>
          <a:off x="24041100" y="15754350"/>
          <a:ext cx="1143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123825</xdr:colOff>
      <xdr:row>52</xdr:row>
      <xdr:rowOff>171450</xdr:rowOff>
    </xdr:to>
    <xdr:sp macro="" textlink="">
      <xdr:nvSpPr>
        <xdr:cNvPr id="1354770" name="Text Box 8"/>
        <xdr:cNvSpPr txBox="1">
          <a:spLocks noChangeArrowheads="1"/>
        </xdr:cNvSpPr>
      </xdr:nvSpPr>
      <xdr:spPr bwMode="auto">
        <a:xfrm>
          <a:off x="24041100" y="1356360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771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772" name="Text Box 9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773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54774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54775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76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77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78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79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80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81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82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783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54784" name="Text Box 9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152400</xdr:rowOff>
    </xdr:to>
    <xdr:sp macro="" textlink="">
      <xdr:nvSpPr>
        <xdr:cNvPr id="1354785" name="Text Box 8"/>
        <xdr:cNvSpPr txBox="1">
          <a:spLocks noChangeArrowheads="1"/>
        </xdr:cNvSpPr>
      </xdr:nvSpPr>
      <xdr:spPr bwMode="auto">
        <a:xfrm>
          <a:off x="24041100" y="155067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161925</xdr:rowOff>
    </xdr:to>
    <xdr:sp macro="" textlink="">
      <xdr:nvSpPr>
        <xdr:cNvPr id="1354786" name="Text Box 10"/>
        <xdr:cNvSpPr txBox="1">
          <a:spLocks noChangeArrowheads="1"/>
        </xdr:cNvSpPr>
      </xdr:nvSpPr>
      <xdr:spPr bwMode="auto">
        <a:xfrm>
          <a:off x="24041100" y="1544002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54787" name="Text Box 11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171450</xdr:rowOff>
    </xdr:to>
    <xdr:sp macro="" textlink="">
      <xdr:nvSpPr>
        <xdr:cNvPr id="1354788" name="Text Box 10"/>
        <xdr:cNvSpPr txBox="1">
          <a:spLocks noChangeArrowheads="1"/>
        </xdr:cNvSpPr>
      </xdr:nvSpPr>
      <xdr:spPr bwMode="auto">
        <a:xfrm>
          <a:off x="24041100" y="151923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171450</xdr:rowOff>
    </xdr:to>
    <xdr:sp macro="" textlink="">
      <xdr:nvSpPr>
        <xdr:cNvPr id="1354789" name="Text Box 11"/>
        <xdr:cNvSpPr txBox="1">
          <a:spLocks noChangeArrowheads="1"/>
        </xdr:cNvSpPr>
      </xdr:nvSpPr>
      <xdr:spPr bwMode="auto">
        <a:xfrm>
          <a:off x="24041100" y="151923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171450</xdr:rowOff>
    </xdr:to>
    <xdr:sp macro="" textlink="">
      <xdr:nvSpPr>
        <xdr:cNvPr id="1354790" name="Text Box 12"/>
        <xdr:cNvSpPr txBox="1">
          <a:spLocks noChangeArrowheads="1"/>
        </xdr:cNvSpPr>
      </xdr:nvSpPr>
      <xdr:spPr bwMode="auto">
        <a:xfrm>
          <a:off x="24041100" y="151923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171450</xdr:rowOff>
    </xdr:to>
    <xdr:sp macro="" textlink="">
      <xdr:nvSpPr>
        <xdr:cNvPr id="1354791" name="Text Box 10"/>
        <xdr:cNvSpPr txBox="1">
          <a:spLocks noChangeArrowheads="1"/>
        </xdr:cNvSpPr>
      </xdr:nvSpPr>
      <xdr:spPr bwMode="auto">
        <a:xfrm>
          <a:off x="24041100" y="151923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792" name="Text Box 11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793" name="Text Box 9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123825</xdr:colOff>
      <xdr:row>55</xdr:row>
      <xdr:rowOff>171450</xdr:rowOff>
    </xdr:to>
    <xdr:sp macro="" textlink="">
      <xdr:nvSpPr>
        <xdr:cNvPr id="1354794" name="Text Box 10"/>
        <xdr:cNvSpPr txBox="1">
          <a:spLocks noChangeArrowheads="1"/>
        </xdr:cNvSpPr>
      </xdr:nvSpPr>
      <xdr:spPr bwMode="auto">
        <a:xfrm>
          <a:off x="24041100" y="151923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795" name="Text Box 11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796" name="Text Box 9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152400</xdr:rowOff>
    </xdr:to>
    <xdr:sp macro="" textlink="">
      <xdr:nvSpPr>
        <xdr:cNvPr id="1354797" name="Text Box 8"/>
        <xdr:cNvSpPr txBox="1">
          <a:spLocks noChangeArrowheads="1"/>
        </xdr:cNvSpPr>
      </xdr:nvSpPr>
      <xdr:spPr bwMode="auto">
        <a:xfrm>
          <a:off x="24041100" y="155067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54798" name="Text Box 9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799" name="Text Box 8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171450</xdr:rowOff>
    </xdr:to>
    <xdr:sp macro="" textlink="">
      <xdr:nvSpPr>
        <xdr:cNvPr id="1354800" name="Text Box 9"/>
        <xdr:cNvSpPr txBox="1">
          <a:spLocks noChangeArrowheads="1"/>
        </xdr:cNvSpPr>
      </xdr:nvSpPr>
      <xdr:spPr bwMode="auto">
        <a:xfrm>
          <a:off x="24041100" y="152685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66675</xdr:rowOff>
    </xdr:from>
    <xdr:to>
      <xdr:col>8</xdr:col>
      <xdr:colOff>123825</xdr:colOff>
      <xdr:row>56</xdr:row>
      <xdr:rowOff>171450</xdr:rowOff>
    </xdr:to>
    <xdr:sp macro="" textlink="">
      <xdr:nvSpPr>
        <xdr:cNvPr id="1354801" name="Text Box 8"/>
        <xdr:cNvSpPr txBox="1">
          <a:spLocks noChangeArrowheads="1"/>
        </xdr:cNvSpPr>
      </xdr:nvSpPr>
      <xdr:spPr bwMode="auto">
        <a:xfrm>
          <a:off x="24041100" y="155067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161925</xdr:rowOff>
    </xdr:to>
    <xdr:sp macro="" textlink="">
      <xdr:nvSpPr>
        <xdr:cNvPr id="1354802" name="Text Box 8"/>
        <xdr:cNvSpPr txBox="1">
          <a:spLocks noChangeArrowheads="1"/>
        </xdr:cNvSpPr>
      </xdr:nvSpPr>
      <xdr:spPr bwMode="auto">
        <a:xfrm>
          <a:off x="24041100" y="16249650"/>
          <a:ext cx="1143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03" name="Text Box 9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59</xdr:row>
      <xdr:rowOff>152400</xdr:rowOff>
    </xdr:to>
    <xdr:sp macro="" textlink="">
      <xdr:nvSpPr>
        <xdr:cNvPr id="1354804" name="Text Box 10"/>
        <xdr:cNvSpPr txBox="1">
          <a:spLocks noChangeArrowheads="1"/>
        </xdr:cNvSpPr>
      </xdr:nvSpPr>
      <xdr:spPr bwMode="auto">
        <a:xfrm>
          <a:off x="24041100" y="16182975"/>
          <a:ext cx="104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171450</xdr:rowOff>
    </xdr:to>
    <xdr:sp macro="" textlink="">
      <xdr:nvSpPr>
        <xdr:cNvPr id="1354805" name="Text Box 11"/>
        <xdr:cNvSpPr txBox="1">
          <a:spLocks noChangeArrowheads="1"/>
        </xdr:cNvSpPr>
      </xdr:nvSpPr>
      <xdr:spPr bwMode="auto">
        <a:xfrm>
          <a:off x="24041100" y="1624965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104775</xdr:colOff>
      <xdr:row>60</xdr:row>
      <xdr:rowOff>152400</xdr:rowOff>
    </xdr:to>
    <xdr:sp macro="" textlink="">
      <xdr:nvSpPr>
        <xdr:cNvPr id="1354806" name="Text Box 12"/>
        <xdr:cNvSpPr txBox="1">
          <a:spLocks noChangeArrowheads="1"/>
        </xdr:cNvSpPr>
      </xdr:nvSpPr>
      <xdr:spPr bwMode="auto">
        <a:xfrm>
          <a:off x="24041100" y="16430625"/>
          <a:ext cx="1047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104775</xdr:colOff>
      <xdr:row>56</xdr:row>
      <xdr:rowOff>161925</xdr:rowOff>
    </xdr:to>
    <xdr:sp macro="" textlink="">
      <xdr:nvSpPr>
        <xdr:cNvPr id="1354807" name="Text Box 8"/>
        <xdr:cNvSpPr txBox="1">
          <a:spLocks noChangeArrowheads="1"/>
        </xdr:cNvSpPr>
      </xdr:nvSpPr>
      <xdr:spPr bwMode="auto">
        <a:xfrm>
          <a:off x="24041100" y="15516225"/>
          <a:ext cx="10477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171450</xdr:rowOff>
    </xdr:to>
    <xdr:sp macro="" textlink="">
      <xdr:nvSpPr>
        <xdr:cNvPr id="1354808" name="Text Box 9"/>
        <xdr:cNvSpPr txBox="1">
          <a:spLocks noChangeArrowheads="1"/>
        </xdr:cNvSpPr>
      </xdr:nvSpPr>
      <xdr:spPr bwMode="auto">
        <a:xfrm>
          <a:off x="24041100" y="1624965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56</xdr:row>
      <xdr:rowOff>171450</xdr:rowOff>
    </xdr:to>
    <xdr:sp macro="" textlink="">
      <xdr:nvSpPr>
        <xdr:cNvPr id="1354809" name="Text Box 10"/>
        <xdr:cNvSpPr txBox="1">
          <a:spLocks noChangeArrowheads="1"/>
        </xdr:cNvSpPr>
      </xdr:nvSpPr>
      <xdr:spPr bwMode="auto">
        <a:xfrm>
          <a:off x="24041100" y="15440025"/>
          <a:ext cx="1047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104775</xdr:colOff>
      <xdr:row>56</xdr:row>
      <xdr:rowOff>161925</xdr:rowOff>
    </xdr:to>
    <xdr:sp macro="" textlink="">
      <xdr:nvSpPr>
        <xdr:cNvPr id="1354810" name="Text Box 11"/>
        <xdr:cNvSpPr txBox="1">
          <a:spLocks noChangeArrowheads="1"/>
        </xdr:cNvSpPr>
      </xdr:nvSpPr>
      <xdr:spPr bwMode="auto">
        <a:xfrm>
          <a:off x="24041100" y="15516225"/>
          <a:ext cx="10477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60</xdr:row>
      <xdr:rowOff>76200</xdr:rowOff>
    </xdr:from>
    <xdr:to>
      <xdr:col>8</xdr:col>
      <xdr:colOff>114300</xdr:colOff>
      <xdr:row>60</xdr:row>
      <xdr:rowOff>171450</xdr:rowOff>
    </xdr:to>
    <xdr:sp macro="" textlink="">
      <xdr:nvSpPr>
        <xdr:cNvPr id="1354811" name="Text Box 9"/>
        <xdr:cNvSpPr txBox="1">
          <a:spLocks noChangeArrowheads="1"/>
        </xdr:cNvSpPr>
      </xdr:nvSpPr>
      <xdr:spPr bwMode="auto">
        <a:xfrm>
          <a:off x="24041100" y="16506825"/>
          <a:ext cx="1143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152400</xdr:rowOff>
    </xdr:to>
    <xdr:sp macro="" textlink="">
      <xdr:nvSpPr>
        <xdr:cNvPr id="1354812" name="Text Box 8"/>
        <xdr:cNvSpPr txBox="1">
          <a:spLocks noChangeArrowheads="1"/>
        </xdr:cNvSpPr>
      </xdr:nvSpPr>
      <xdr:spPr bwMode="auto">
        <a:xfrm>
          <a:off x="24041100" y="160020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123825</xdr:colOff>
      <xdr:row>58</xdr:row>
      <xdr:rowOff>161925</xdr:rowOff>
    </xdr:to>
    <xdr:sp macro="" textlink="">
      <xdr:nvSpPr>
        <xdr:cNvPr id="1354813" name="Text Box 10"/>
        <xdr:cNvSpPr txBox="1">
          <a:spLocks noChangeArrowheads="1"/>
        </xdr:cNvSpPr>
      </xdr:nvSpPr>
      <xdr:spPr bwMode="auto">
        <a:xfrm>
          <a:off x="24041100" y="1593532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14" name="Text Box 11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123825</xdr:colOff>
      <xdr:row>52</xdr:row>
      <xdr:rowOff>171450</xdr:rowOff>
    </xdr:to>
    <xdr:sp macro="" textlink="">
      <xdr:nvSpPr>
        <xdr:cNvPr id="1354815" name="Text Box 8"/>
        <xdr:cNvSpPr txBox="1">
          <a:spLocks noChangeArrowheads="1"/>
        </xdr:cNvSpPr>
      </xdr:nvSpPr>
      <xdr:spPr bwMode="auto">
        <a:xfrm>
          <a:off x="24041100" y="1356360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16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17" name="Text Box 9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18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54819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20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21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22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51</xdr:row>
      <xdr:rowOff>76200</xdr:rowOff>
    </xdr:from>
    <xdr:to>
      <xdr:col>8</xdr:col>
      <xdr:colOff>123825</xdr:colOff>
      <xdr:row>51</xdr:row>
      <xdr:rowOff>171450</xdr:rowOff>
    </xdr:to>
    <xdr:sp macro="" textlink="">
      <xdr:nvSpPr>
        <xdr:cNvPr id="1354823" name="Text Box 8"/>
        <xdr:cNvSpPr txBox="1">
          <a:spLocks noChangeArrowheads="1"/>
        </xdr:cNvSpPr>
      </xdr:nvSpPr>
      <xdr:spPr bwMode="auto">
        <a:xfrm>
          <a:off x="24041100" y="133159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123825</xdr:colOff>
      <xdr:row>56</xdr:row>
      <xdr:rowOff>161925</xdr:rowOff>
    </xdr:to>
    <xdr:sp macro="" textlink="">
      <xdr:nvSpPr>
        <xdr:cNvPr id="1354824" name="Text Box 9"/>
        <xdr:cNvSpPr txBox="1">
          <a:spLocks noChangeArrowheads="1"/>
        </xdr:cNvSpPr>
      </xdr:nvSpPr>
      <xdr:spPr bwMode="auto">
        <a:xfrm>
          <a:off x="24041100" y="1551622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161925</xdr:rowOff>
    </xdr:to>
    <xdr:sp macro="" textlink="">
      <xdr:nvSpPr>
        <xdr:cNvPr id="1354825" name="Text Box 10"/>
        <xdr:cNvSpPr txBox="1">
          <a:spLocks noChangeArrowheads="1"/>
        </xdr:cNvSpPr>
      </xdr:nvSpPr>
      <xdr:spPr bwMode="auto">
        <a:xfrm>
          <a:off x="24041100" y="156876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161925</xdr:rowOff>
    </xdr:to>
    <xdr:sp macro="" textlink="">
      <xdr:nvSpPr>
        <xdr:cNvPr id="1354826" name="Text Box 11"/>
        <xdr:cNvSpPr txBox="1">
          <a:spLocks noChangeArrowheads="1"/>
        </xdr:cNvSpPr>
      </xdr:nvSpPr>
      <xdr:spPr bwMode="auto">
        <a:xfrm>
          <a:off x="24041100" y="156876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161925</xdr:rowOff>
    </xdr:to>
    <xdr:sp macro="" textlink="">
      <xdr:nvSpPr>
        <xdr:cNvPr id="1354827" name="Text Box 12"/>
        <xdr:cNvSpPr txBox="1">
          <a:spLocks noChangeArrowheads="1"/>
        </xdr:cNvSpPr>
      </xdr:nvSpPr>
      <xdr:spPr bwMode="auto">
        <a:xfrm>
          <a:off x="24041100" y="156876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59</xdr:row>
      <xdr:rowOff>0</xdr:rowOff>
    </xdr:from>
    <xdr:to>
      <xdr:col>8</xdr:col>
      <xdr:colOff>123825</xdr:colOff>
      <xdr:row>59</xdr:row>
      <xdr:rowOff>152400</xdr:rowOff>
    </xdr:to>
    <xdr:sp macro="" textlink="">
      <xdr:nvSpPr>
        <xdr:cNvPr id="1354828" name="Text Box 10"/>
        <xdr:cNvSpPr txBox="1">
          <a:spLocks noChangeArrowheads="1"/>
        </xdr:cNvSpPr>
      </xdr:nvSpPr>
      <xdr:spPr bwMode="auto">
        <a:xfrm>
          <a:off x="24041100" y="1618297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59</xdr:row>
      <xdr:rowOff>66675</xdr:rowOff>
    </xdr:from>
    <xdr:to>
      <xdr:col>8</xdr:col>
      <xdr:colOff>123825</xdr:colOff>
      <xdr:row>59</xdr:row>
      <xdr:rowOff>161925</xdr:rowOff>
    </xdr:to>
    <xdr:sp macro="" textlink="">
      <xdr:nvSpPr>
        <xdr:cNvPr id="1354829" name="Text Box 11"/>
        <xdr:cNvSpPr txBox="1">
          <a:spLocks noChangeArrowheads="1"/>
        </xdr:cNvSpPr>
      </xdr:nvSpPr>
      <xdr:spPr bwMode="auto">
        <a:xfrm>
          <a:off x="24041100" y="162496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59</xdr:row>
      <xdr:rowOff>66675</xdr:rowOff>
    </xdr:from>
    <xdr:to>
      <xdr:col>8</xdr:col>
      <xdr:colOff>123825</xdr:colOff>
      <xdr:row>59</xdr:row>
      <xdr:rowOff>161925</xdr:rowOff>
    </xdr:to>
    <xdr:sp macro="" textlink="">
      <xdr:nvSpPr>
        <xdr:cNvPr id="1354830" name="Text Box 9"/>
        <xdr:cNvSpPr txBox="1">
          <a:spLocks noChangeArrowheads="1"/>
        </xdr:cNvSpPr>
      </xdr:nvSpPr>
      <xdr:spPr bwMode="auto">
        <a:xfrm>
          <a:off x="24041100" y="162496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161925</xdr:rowOff>
    </xdr:to>
    <xdr:sp macro="" textlink="">
      <xdr:nvSpPr>
        <xdr:cNvPr id="1354831" name="Text Box 10"/>
        <xdr:cNvSpPr txBox="1">
          <a:spLocks noChangeArrowheads="1"/>
        </xdr:cNvSpPr>
      </xdr:nvSpPr>
      <xdr:spPr bwMode="auto">
        <a:xfrm>
          <a:off x="24041100" y="156876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32" name="Text Box 11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33" name="Text Box 9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161925</xdr:rowOff>
    </xdr:to>
    <xdr:sp macro="" textlink="">
      <xdr:nvSpPr>
        <xdr:cNvPr id="1354834" name="Text Box 10"/>
        <xdr:cNvSpPr txBox="1">
          <a:spLocks noChangeArrowheads="1"/>
        </xdr:cNvSpPr>
      </xdr:nvSpPr>
      <xdr:spPr bwMode="auto">
        <a:xfrm>
          <a:off x="24041100" y="1568767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35" name="Text Box 11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36" name="Text Box 9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152400</xdr:rowOff>
    </xdr:to>
    <xdr:sp macro="" textlink="">
      <xdr:nvSpPr>
        <xdr:cNvPr id="1354837" name="Text Box 8"/>
        <xdr:cNvSpPr txBox="1">
          <a:spLocks noChangeArrowheads="1"/>
        </xdr:cNvSpPr>
      </xdr:nvSpPr>
      <xdr:spPr bwMode="auto">
        <a:xfrm>
          <a:off x="24041100" y="160020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38" name="Text Box 9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123825</xdr:colOff>
      <xdr:row>60</xdr:row>
      <xdr:rowOff>152400</xdr:rowOff>
    </xdr:to>
    <xdr:sp macro="" textlink="">
      <xdr:nvSpPr>
        <xdr:cNvPr id="1354839" name="Text Box 12"/>
        <xdr:cNvSpPr txBox="1">
          <a:spLocks noChangeArrowheads="1"/>
        </xdr:cNvSpPr>
      </xdr:nvSpPr>
      <xdr:spPr bwMode="auto">
        <a:xfrm>
          <a:off x="24041100" y="1643062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161925</xdr:rowOff>
    </xdr:to>
    <xdr:sp macro="" textlink="">
      <xdr:nvSpPr>
        <xdr:cNvPr id="1354840" name="Text Box 8"/>
        <xdr:cNvSpPr txBox="1">
          <a:spLocks noChangeArrowheads="1"/>
        </xdr:cNvSpPr>
      </xdr:nvSpPr>
      <xdr:spPr bwMode="auto">
        <a:xfrm>
          <a:off x="24041100" y="16249650"/>
          <a:ext cx="1143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161925</xdr:rowOff>
    </xdr:to>
    <xdr:sp macro="" textlink="">
      <xdr:nvSpPr>
        <xdr:cNvPr id="1354841" name="Text Box 8"/>
        <xdr:cNvSpPr txBox="1">
          <a:spLocks noChangeArrowheads="1"/>
        </xdr:cNvSpPr>
      </xdr:nvSpPr>
      <xdr:spPr bwMode="auto">
        <a:xfrm>
          <a:off x="24041100" y="16249650"/>
          <a:ext cx="1143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123825</xdr:colOff>
      <xdr:row>60</xdr:row>
      <xdr:rowOff>152400</xdr:rowOff>
    </xdr:to>
    <xdr:sp macro="" textlink="">
      <xdr:nvSpPr>
        <xdr:cNvPr id="1354842" name="Text Box 10"/>
        <xdr:cNvSpPr txBox="1">
          <a:spLocks noChangeArrowheads="1"/>
        </xdr:cNvSpPr>
      </xdr:nvSpPr>
      <xdr:spPr bwMode="auto">
        <a:xfrm>
          <a:off x="24041100" y="1643062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50</xdr:row>
      <xdr:rowOff>76200</xdr:rowOff>
    </xdr:from>
    <xdr:to>
      <xdr:col>8</xdr:col>
      <xdr:colOff>123825</xdr:colOff>
      <xdr:row>50</xdr:row>
      <xdr:rowOff>228600</xdr:rowOff>
    </xdr:to>
    <xdr:sp macro="" textlink="">
      <xdr:nvSpPr>
        <xdr:cNvPr id="1354843" name="Text Box 8"/>
        <xdr:cNvSpPr txBox="1">
          <a:spLocks noChangeArrowheads="1"/>
        </xdr:cNvSpPr>
      </xdr:nvSpPr>
      <xdr:spPr bwMode="auto">
        <a:xfrm>
          <a:off x="24041100" y="13068300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51</xdr:row>
      <xdr:rowOff>76200</xdr:rowOff>
    </xdr:from>
    <xdr:to>
      <xdr:col>8</xdr:col>
      <xdr:colOff>123825</xdr:colOff>
      <xdr:row>51</xdr:row>
      <xdr:rowOff>171450</xdr:rowOff>
    </xdr:to>
    <xdr:sp macro="" textlink="">
      <xdr:nvSpPr>
        <xdr:cNvPr id="1354844" name="Text Box 9"/>
        <xdr:cNvSpPr txBox="1">
          <a:spLocks noChangeArrowheads="1"/>
        </xdr:cNvSpPr>
      </xdr:nvSpPr>
      <xdr:spPr bwMode="auto">
        <a:xfrm>
          <a:off x="24041100" y="1331595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171450</xdr:rowOff>
    </xdr:to>
    <xdr:sp macro="" textlink="">
      <xdr:nvSpPr>
        <xdr:cNvPr id="1354845" name="Text Box 10"/>
        <xdr:cNvSpPr txBox="1">
          <a:spLocks noChangeArrowheads="1"/>
        </xdr:cNvSpPr>
      </xdr:nvSpPr>
      <xdr:spPr bwMode="auto">
        <a:xfrm>
          <a:off x="24041100" y="1544002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171450</xdr:rowOff>
    </xdr:to>
    <xdr:sp macro="" textlink="">
      <xdr:nvSpPr>
        <xdr:cNvPr id="1354846" name="Text Box 11"/>
        <xdr:cNvSpPr txBox="1">
          <a:spLocks noChangeArrowheads="1"/>
        </xdr:cNvSpPr>
      </xdr:nvSpPr>
      <xdr:spPr bwMode="auto">
        <a:xfrm>
          <a:off x="24041100" y="1544002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171450</xdr:rowOff>
    </xdr:to>
    <xdr:sp macro="" textlink="">
      <xdr:nvSpPr>
        <xdr:cNvPr id="1354847" name="Text Box 12"/>
        <xdr:cNvSpPr txBox="1">
          <a:spLocks noChangeArrowheads="1"/>
        </xdr:cNvSpPr>
      </xdr:nvSpPr>
      <xdr:spPr bwMode="auto">
        <a:xfrm>
          <a:off x="24041100" y="1544002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60</xdr:row>
      <xdr:rowOff>0</xdr:rowOff>
    </xdr:from>
    <xdr:to>
      <xdr:col>8</xdr:col>
      <xdr:colOff>123825</xdr:colOff>
      <xdr:row>60</xdr:row>
      <xdr:rowOff>152400</xdr:rowOff>
    </xdr:to>
    <xdr:sp macro="" textlink="">
      <xdr:nvSpPr>
        <xdr:cNvPr id="1354848" name="Text Box 10"/>
        <xdr:cNvSpPr txBox="1">
          <a:spLocks noChangeArrowheads="1"/>
        </xdr:cNvSpPr>
      </xdr:nvSpPr>
      <xdr:spPr bwMode="auto">
        <a:xfrm>
          <a:off x="24041100" y="1643062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60</xdr:row>
      <xdr:rowOff>76200</xdr:rowOff>
    </xdr:from>
    <xdr:to>
      <xdr:col>8</xdr:col>
      <xdr:colOff>123825</xdr:colOff>
      <xdr:row>60</xdr:row>
      <xdr:rowOff>171450</xdr:rowOff>
    </xdr:to>
    <xdr:sp macro="" textlink="">
      <xdr:nvSpPr>
        <xdr:cNvPr id="1354849" name="Text Box 11"/>
        <xdr:cNvSpPr txBox="1">
          <a:spLocks noChangeArrowheads="1"/>
        </xdr:cNvSpPr>
      </xdr:nvSpPr>
      <xdr:spPr bwMode="auto">
        <a:xfrm>
          <a:off x="24041100" y="1650682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7</xdr:col>
      <xdr:colOff>3343275</xdr:colOff>
      <xdr:row>60</xdr:row>
      <xdr:rowOff>76200</xdr:rowOff>
    </xdr:from>
    <xdr:to>
      <xdr:col>8</xdr:col>
      <xdr:colOff>123825</xdr:colOff>
      <xdr:row>60</xdr:row>
      <xdr:rowOff>171450</xdr:rowOff>
    </xdr:to>
    <xdr:sp macro="" textlink="">
      <xdr:nvSpPr>
        <xdr:cNvPr id="1354850" name="Text Box 9"/>
        <xdr:cNvSpPr txBox="1">
          <a:spLocks noChangeArrowheads="1"/>
        </xdr:cNvSpPr>
      </xdr:nvSpPr>
      <xdr:spPr bwMode="auto">
        <a:xfrm>
          <a:off x="24041100" y="1650682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171450</xdr:rowOff>
    </xdr:to>
    <xdr:sp macro="" textlink="">
      <xdr:nvSpPr>
        <xdr:cNvPr id="1354851" name="Text Box 10"/>
        <xdr:cNvSpPr txBox="1">
          <a:spLocks noChangeArrowheads="1"/>
        </xdr:cNvSpPr>
      </xdr:nvSpPr>
      <xdr:spPr bwMode="auto">
        <a:xfrm>
          <a:off x="24041100" y="1544002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123825</xdr:colOff>
      <xdr:row>56</xdr:row>
      <xdr:rowOff>161925</xdr:rowOff>
    </xdr:to>
    <xdr:sp macro="" textlink="">
      <xdr:nvSpPr>
        <xdr:cNvPr id="1354852" name="Text Box 11"/>
        <xdr:cNvSpPr txBox="1">
          <a:spLocks noChangeArrowheads="1"/>
        </xdr:cNvSpPr>
      </xdr:nvSpPr>
      <xdr:spPr bwMode="auto">
        <a:xfrm>
          <a:off x="24041100" y="1551622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123825</xdr:colOff>
      <xdr:row>56</xdr:row>
      <xdr:rowOff>161925</xdr:rowOff>
    </xdr:to>
    <xdr:sp macro="" textlink="">
      <xdr:nvSpPr>
        <xdr:cNvPr id="1354853" name="Text Box 9"/>
        <xdr:cNvSpPr txBox="1">
          <a:spLocks noChangeArrowheads="1"/>
        </xdr:cNvSpPr>
      </xdr:nvSpPr>
      <xdr:spPr bwMode="auto">
        <a:xfrm>
          <a:off x="24041100" y="1551622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123825</xdr:colOff>
      <xdr:row>56</xdr:row>
      <xdr:rowOff>171450</xdr:rowOff>
    </xdr:to>
    <xdr:sp macro="" textlink="">
      <xdr:nvSpPr>
        <xdr:cNvPr id="1354854" name="Text Box 10"/>
        <xdr:cNvSpPr txBox="1">
          <a:spLocks noChangeArrowheads="1"/>
        </xdr:cNvSpPr>
      </xdr:nvSpPr>
      <xdr:spPr bwMode="auto">
        <a:xfrm>
          <a:off x="24041100" y="1544002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123825</xdr:colOff>
      <xdr:row>56</xdr:row>
      <xdr:rowOff>161925</xdr:rowOff>
    </xdr:to>
    <xdr:sp macro="" textlink="">
      <xdr:nvSpPr>
        <xdr:cNvPr id="1354855" name="Text Box 11"/>
        <xdr:cNvSpPr txBox="1">
          <a:spLocks noChangeArrowheads="1"/>
        </xdr:cNvSpPr>
      </xdr:nvSpPr>
      <xdr:spPr bwMode="auto">
        <a:xfrm>
          <a:off x="24041100" y="1551622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56</xdr:row>
      <xdr:rowOff>76200</xdr:rowOff>
    </xdr:from>
    <xdr:to>
      <xdr:col>8</xdr:col>
      <xdr:colOff>123825</xdr:colOff>
      <xdr:row>56</xdr:row>
      <xdr:rowOff>161925</xdr:rowOff>
    </xdr:to>
    <xdr:sp macro="" textlink="">
      <xdr:nvSpPr>
        <xdr:cNvPr id="1354856" name="Text Box 9"/>
        <xdr:cNvSpPr txBox="1">
          <a:spLocks noChangeArrowheads="1"/>
        </xdr:cNvSpPr>
      </xdr:nvSpPr>
      <xdr:spPr bwMode="auto">
        <a:xfrm>
          <a:off x="24041100" y="15516225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57" name="Text Box 8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66675</xdr:rowOff>
    </xdr:from>
    <xdr:to>
      <xdr:col>8</xdr:col>
      <xdr:colOff>123825</xdr:colOff>
      <xdr:row>57</xdr:row>
      <xdr:rowOff>152400</xdr:rowOff>
    </xdr:to>
    <xdr:sp macro="" textlink="">
      <xdr:nvSpPr>
        <xdr:cNvPr id="1354858" name="Text Box 9"/>
        <xdr:cNvSpPr txBox="1">
          <a:spLocks noChangeArrowheads="1"/>
        </xdr:cNvSpPr>
      </xdr:nvSpPr>
      <xdr:spPr bwMode="auto">
        <a:xfrm>
          <a:off x="24041100" y="157543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123825</xdr:colOff>
      <xdr:row>59</xdr:row>
      <xdr:rowOff>152400</xdr:rowOff>
    </xdr:to>
    <xdr:sp macro="" textlink="">
      <xdr:nvSpPr>
        <xdr:cNvPr id="1354859" name="Text Box 12"/>
        <xdr:cNvSpPr txBox="1">
          <a:spLocks noChangeArrowheads="1"/>
        </xdr:cNvSpPr>
      </xdr:nvSpPr>
      <xdr:spPr bwMode="auto">
        <a:xfrm>
          <a:off x="24041100" y="1618297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60" name="Text Box 8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60</xdr:row>
      <xdr:rowOff>76200</xdr:rowOff>
    </xdr:from>
    <xdr:to>
      <xdr:col>8</xdr:col>
      <xdr:colOff>114300</xdr:colOff>
      <xdr:row>60</xdr:row>
      <xdr:rowOff>171450</xdr:rowOff>
    </xdr:to>
    <xdr:sp macro="" textlink="">
      <xdr:nvSpPr>
        <xdr:cNvPr id="1354861" name="Text Box 8"/>
        <xdr:cNvSpPr txBox="1">
          <a:spLocks noChangeArrowheads="1"/>
        </xdr:cNvSpPr>
      </xdr:nvSpPr>
      <xdr:spPr bwMode="auto">
        <a:xfrm>
          <a:off x="24041100" y="16506825"/>
          <a:ext cx="11430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123825</xdr:colOff>
      <xdr:row>59</xdr:row>
      <xdr:rowOff>152400</xdr:rowOff>
    </xdr:to>
    <xdr:sp macro="" textlink="">
      <xdr:nvSpPr>
        <xdr:cNvPr id="1354862" name="Text Box 10"/>
        <xdr:cNvSpPr txBox="1">
          <a:spLocks noChangeArrowheads="1"/>
        </xdr:cNvSpPr>
      </xdr:nvSpPr>
      <xdr:spPr bwMode="auto">
        <a:xfrm>
          <a:off x="24041100" y="1618297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171450</xdr:rowOff>
    </xdr:to>
    <xdr:sp macro="" textlink="">
      <xdr:nvSpPr>
        <xdr:cNvPr id="1354863" name="Text Box 11"/>
        <xdr:cNvSpPr txBox="1">
          <a:spLocks noChangeArrowheads="1"/>
        </xdr:cNvSpPr>
      </xdr:nvSpPr>
      <xdr:spPr bwMode="auto">
        <a:xfrm>
          <a:off x="24041100" y="1624965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59</xdr:row>
      <xdr:rowOff>66675</xdr:rowOff>
    </xdr:from>
    <xdr:to>
      <xdr:col>8</xdr:col>
      <xdr:colOff>114300</xdr:colOff>
      <xdr:row>59</xdr:row>
      <xdr:rowOff>171450</xdr:rowOff>
    </xdr:to>
    <xdr:sp macro="" textlink="">
      <xdr:nvSpPr>
        <xdr:cNvPr id="1354864" name="Text Box 9"/>
        <xdr:cNvSpPr txBox="1">
          <a:spLocks noChangeArrowheads="1"/>
        </xdr:cNvSpPr>
      </xdr:nvSpPr>
      <xdr:spPr bwMode="auto">
        <a:xfrm>
          <a:off x="24041100" y="16249650"/>
          <a:ext cx="11430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123825</xdr:colOff>
      <xdr:row>52</xdr:row>
      <xdr:rowOff>171450</xdr:rowOff>
    </xdr:to>
    <xdr:sp macro="" textlink="">
      <xdr:nvSpPr>
        <xdr:cNvPr id="1354865" name="Text Box 8"/>
        <xdr:cNvSpPr txBox="1">
          <a:spLocks noChangeArrowheads="1"/>
        </xdr:cNvSpPr>
      </xdr:nvSpPr>
      <xdr:spPr bwMode="auto">
        <a:xfrm>
          <a:off x="24041100" y="13563600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66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67" name="Text Box 9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123825</xdr:colOff>
      <xdr:row>53</xdr:row>
      <xdr:rowOff>152400</xdr:rowOff>
    </xdr:to>
    <xdr:sp macro="" textlink="">
      <xdr:nvSpPr>
        <xdr:cNvPr id="1354868" name="Text Box 8"/>
        <xdr:cNvSpPr txBox="1">
          <a:spLocks noChangeArrowheads="1"/>
        </xdr:cNvSpPr>
      </xdr:nvSpPr>
      <xdr:spPr bwMode="auto">
        <a:xfrm>
          <a:off x="24041100" y="1381125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54869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52</xdr:row>
      <xdr:rowOff>76200</xdr:rowOff>
    </xdr:from>
    <xdr:to>
      <xdr:col>8</xdr:col>
      <xdr:colOff>133350</xdr:colOff>
      <xdr:row>52</xdr:row>
      <xdr:rowOff>171450</xdr:rowOff>
    </xdr:to>
    <xdr:sp macro="" textlink="">
      <xdr:nvSpPr>
        <xdr:cNvPr id="1354870" name="Text Box 8"/>
        <xdr:cNvSpPr txBox="1">
          <a:spLocks noChangeArrowheads="1"/>
        </xdr:cNvSpPr>
      </xdr:nvSpPr>
      <xdr:spPr bwMode="auto">
        <a:xfrm>
          <a:off x="24041100" y="13563600"/>
          <a:ext cx="133350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1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2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3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4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5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6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7" name="Text Box 9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53</xdr:row>
      <xdr:rowOff>66675</xdr:rowOff>
    </xdr:from>
    <xdr:to>
      <xdr:col>8</xdr:col>
      <xdr:colOff>133350</xdr:colOff>
      <xdr:row>53</xdr:row>
      <xdr:rowOff>152400</xdr:rowOff>
    </xdr:to>
    <xdr:sp macro="" textlink="">
      <xdr:nvSpPr>
        <xdr:cNvPr id="1354878" name="Text Box 8"/>
        <xdr:cNvSpPr txBox="1">
          <a:spLocks noChangeArrowheads="1"/>
        </xdr:cNvSpPr>
      </xdr:nvSpPr>
      <xdr:spPr bwMode="auto">
        <a:xfrm>
          <a:off x="24041100" y="13811250"/>
          <a:ext cx="133350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79" name="Text Box 9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152400</xdr:rowOff>
    </xdr:to>
    <xdr:sp macro="" textlink="">
      <xdr:nvSpPr>
        <xdr:cNvPr id="1354880" name="Text Box 8"/>
        <xdr:cNvSpPr txBox="1">
          <a:spLocks noChangeArrowheads="1"/>
        </xdr:cNvSpPr>
      </xdr:nvSpPr>
      <xdr:spPr bwMode="auto">
        <a:xfrm>
          <a:off x="24041100" y="160020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0</xdr:rowOff>
    </xdr:from>
    <xdr:to>
      <xdr:col>8</xdr:col>
      <xdr:colOff>123825</xdr:colOff>
      <xdr:row>58</xdr:row>
      <xdr:rowOff>161925</xdr:rowOff>
    </xdr:to>
    <xdr:sp macro="" textlink="">
      <xdr:nvSpPr>
        <xdr:cNvPr id="1354881" name="Text Box 10"/>
        <xdr:cNvSpPr txBox="1">
          <a:spLocks noChangeArrowheads="1"/>
        </xdr:cNvSpPr>
      </xdr:nvSpPr>
      <xdr:spPr bwMode="auto">
        <a:xfrm>
          <a:off x="24041100" y="15935325"/>
          <a:ext cx="123825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82" name="Text Box 11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171450</xdr:rowOff>
    </xdr:to>
    <xdr:sp macro="" textlink="">
      <xdr:nvSpPr>
        <xdr:cNvPr id="1354883" name="Text Box 10"/>
        <xdr:cNvSpPr txBox="1">
          <a:spLocks noChangeArrowheads="1"/>
        </xdr:cNvSpPr>
      </xdr:nvSpPr>
      <xdr:spPr bwMode="auto">
        <a:xfrm>
          <a:off x="24041100" y="156876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171450</xdr:rowOff>
    </xdr:to>
    <xdr:sp macro="" textlink="">
      <xdr:nvSpPr>
        <xdr:cNvPr id="1354884" name="Text Box 11"/>
        <xdr:cNvSpPr txBox="1">
          <a:spLocks noChangeArrowheads="1"/>
        </xdr:cNvSpPr>
      </xdr:nvSpPr>
      <xdr:spPr bwMode="auto">
        <a:xfrm>
          <a:off x="24041100" y="156876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171450</xdr:rowOff>
    </xdr:to>
    <xdr:sp macro="" textlink="">
      <xdr:nvSpPr>
        <xdr:cNvPr id="1354885" name="Text Box 12"/>
        <xdr:cNvSpPr txBox="1">
          <a:spLocks noChangeArrowheads="1"/>
        </xdr:cNvSpPr>
      </xdr:nvSpPr>
      <xdr:spPr bwMode="auto">
        <a:xfrm>
          <a:off x="24041100" y="156876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171450</xdr:rowOff>
    </xdr:to>
    <xdr:sp macro="" textlink="">
      <xdr:nvSpPr>
        <xdr:cNvPr id="1354886" name="Text Box 10"/>
        <xdr:cNvSpPr txBox="1">
          <a:spLocks noChangeArrowheads="1"/>
        </xdr:cNvSpPr>
      </xdr:nvSpPr>
      <xdr:spPr bwMode="auto">
        <a:xfrm>
          <a:off x="24041100" y="156876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87" name="Text Box 11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88" name="Text Box 9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123825</xdr:colOff>
      <xdr:row>57</xdr:row>
      <xdr:rowOff>171450</xdr:rowOff>
    </xdr:to>
    <xdr:sp macro="" textlink="">
      <xdr:nvSpPr>
        <xdr:cNvPr id="1354889" name="Text Box 10"/>
        <xdr:cNvSpPr txBox="1">
          <a:spLocks noChangeArrowheads="1"/>
        </xdr:cNvSpPr>
      </xdr:nvSpPr>
      <xdr:spPr bwMode="auto">
        <a:xfrm>
          <a:off x="24041100" y="15687675"/>
          <a:ext cx="12382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90" name="Text Box 11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91" name="Text Box 9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152400</xdr:rowOff>
    </xdr:to>
    <xdr:sp macro="" textlink="">
      <xdr:nvSpPr>
        <xdr:cNvPr id="1354892" name="Text Box 8"/>
        <xdr:cNvSpPr txBox="1">
          <a:spLocks noChangeArrowheads="1"/>
        </xdr:cNvSpPr>
      </xdr:nvSpPr>
      <xdr:spPr bwMode="auto">
        <a:xfrm>
          <a:off x="24041100" y="16002000"/>
          <a:ext cx="123825" cy="85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93" name="Text Box 9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94" name="Text Box 8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57</xdr:row>
      <xdr:rowOff>76200</xdr:rowOff>
    </xdr:from>
    <xdr:to>
      <xdr:col>8</xdr:col>
      <xdr:colOff>123825</xdr:colOff>
      <xdr:row>57</xdr:row>
      <xdr:rowOff>171450</xdr:rowOff>
    </xdr:to>
    <xdr:sp macro="" textlink="">
      <xdr:nvSpPr>
        <xdr:cNvPr id="1354895" name="Text Box 9"/>
        <xdr:cNvSpPr txBox="1">
          <a:spLocks noChangeArrowheads="1"/>
        </xdr:cNvSpPr>
      </xdr:nvSpPr>
      <xdr:spPr bwMode="auto">
        <a:xfrm>
          <a:off x="24041100" y="15763875"/>
          <a:ext cx="123825" cy="95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58</xdr:row>
      <xdr:rowOff>66675</xdr:rowOff>
    </xdr:from>
    <xdr:to>
      <xdr:col>8</xdr:col>
      <xdr:colOff>123825</xdr:colOff>
      <xdr:row>58</xdr:row>
      <xdr:rowOff>171450</xdr:rowOff>
    </xdr:to>
    <xdr:sp macro="" textlink="">
      <xdr:nvSpPr>
        <xdr:cNvPr id="1354896" name="Text Box 8"/>
        <xdr:cNvSpPr txBox="1">
          <a:spLocks noChangeArrowheads="1"/>
        </xdr:cNvSpPr>
      </xdr:nvSpPr>
      <xdr:spPr bwMode="auto">
        <a:xfrm>
          <a:off x="24041100" y="16002000"/>
          <a:ext cx="123825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54</xdr:row>
      <xdr:rowOff>76200</xdr:rowOff>
    </xdr:from>
    <xdr:to>
      <xdr:col>8</xdr:col>
      <xdr:colOff>123825</xdr:colOff>
      <xdr:row>54</xdr:row>
      <xdr:rowOff>228600</xdr:rowOff>
    </xdr:to>
    <xdr:sp macro="" textlink="">
      <xdr:nvSpPr>
        <xdr:cNvPr id="1354897" name="Text Box 8"/>
        <xdr:cNvSpPr txBox="1">
          <a:spLocks noChangeArrowheads="1"/>
        </xdr:cNvSpPr>
      </xdr:nvSpPr>
      <xdr:spPr bwMode="auto">
        <a:xfrm>
          <a:off x="24041100" y="1481137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0</xdr:colOff>
      <xdr:row>55</xdr:row>
      <xdr:rowOff>76200</xdr:rowOff>
    </xdr:from>
    <xdr:to>
      <xdr:col>8</xdr:col>
      <xdr:colOff>123825</xdr:colOff>
      <xdr:row>55</xdr:row>
      <xdr:rowOff>228600</xdr:rowOff>
    </xdr:to>
    <xdr:sp macro="" textlink="">
      <xdr:nvSpPr>
        <xdr:cNvPr id="1354898" name="Text Box 8"/>
        <xdr:cNvSpPr txBox="1">
          <a:spLocks noChangeArrowheads="1"/>
        </xdr:cNvSpPr>
      </xdr:nvSpPr>
      <xdr:spPr bwMode="auto">
        <a:xfrm>
          <a:off x="24041100" y="15268575"/>
          <a:ext cx="1238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3333750</xdr:colOff>
      <xdr:row>5</xdr:row>
      <xdr:rowOff>0</xdr:rowOff>
    </xdr:from>
    <xdr:to>
      <xdr:col>1</xdr:col>
      <xdr:colOff>3333750</xdr:colOff>
      <xdr:row>8</xdr:row>
      <xdr:rowOff>66675</xdr:rowOff>
    </xdr:to>
    <xdr:sp macro="" textlink="">
      <xdr:nvSpPr>
        <xdr:cNvPr id="985072" name="Text Box 8"/>
        <xdr:cNvSpPr txBox="1">
          <a:spLocks noChangeArrowheads="1"/>
        </xdr:cNvSpPr>
      </xdr:nvSpPr>
      <xdr:spPr bwMode="auto">
        <a:xfrm>
          <a:off x="4752975" y="1152525"/>
          <a:ext cx="0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3333750</xdr:colOff>
      <xdr:row>5</xdr:row>
      <xdr:rowOff>0</xdr:rowOff>
    </xdr:from>
    <xdr:to>
      <xdr:col>1</xdr:col>
      <xdr:colOff>3333750</xdr:colOff>
      <xdr:row>8</xdr:row>
      <xdr:rowOff>66675</xdr:rowOff>
    </xdr:to>
    <xdr:sp macro="" textlink="">
      <xdr:nvSpPr>
        <xdr:cNvPr id="985073" name="Text Box 9"/>
        <xdr:cNvSpPr txBox="1">
          <a:spLocks noChangeArrowheads="1"/>
        </xdr:cNvSpPr>
      </xdr:nvSpPr>
      <xdr:spPr bwMode="auto">
        <a:xfrm>
          <a:off x="4752975" y="1152525"/>
          <a:ext cx="0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3333750</xdr:colOff>
      <xdr:row>5</xdr:row>
      <xdr:rowOff>0</xdr:rowOff>
    </xdr:from>
    <xdr:to>
      <xdr:col>1</xdr:col>
      <xdr:colOff>3333750</xdr:colOff>
      <xdr:row>8</xdr:row>
      <xdr:rowOff>66675</xdr:rowOff>
    </xdr:to>
    <xdr:sp macro="" textlink="">
      <xdr:nvSpPr>
        <xdr:cNvPr id="985074" name="Text Box 10"/>
        <xdr:cNvSpPr txBox="1">
          <a:spLocks noChangeArrowheads="1"/>
        </xdr:cNvSpPr>
      </xdr:nvSpPr>
      <xdr:spPr bwMode="auto">
        <a:xfrm>
          <a:off x="4752975" y="1152525"/>
          <a:ext cx="0" cy="1171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3333750</xdr:colOff>
      <xdr:row>5</xdr:row>
      <xdr:rowOff>76200</xdr:rowOff>
    </xdr:from>
    <xdr:to>
      <xdr:col>1</xdr:col>
      <xdr:colOff>3333750</xdr:colOff>
      <xdr:row>8</xdr:row>
      <xdr:rowOff>66675</xdr:rowOff>
    </xdr:to>
    <xdr:sp macro="" textlink="">
      <xdr:nvSpPr>
        <xdr:cNvPr id="985075" name="Text Box 11"/>
        <xdr:cNvSpPr txBox="1">
          <a:spLocks noChangeArrowheads="1"/>
        </xdr:cNvSpPr>
      </xdr:nvSpPr>
      <xdr:spPr bwMode="auto">
        <a:xfrm>
          <a:off x="4752975" y="1228725"/>
          <a:ext cx="0" cy="1095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3333750</xdr:colOff>
      <xdr:row>8</xdr:row>
      <xdr:rowOff>0</xdr:rowOff>
    </xdr:from>
    <xdr:to>
      <xdr:col>1</xdr:col>
      <xdr:colOff>3333750</xdr:colOff>
      <xdr:row>14</xdr:row>
      <xdr:rowOff>95250</xdr:rowOff>
    </xdr:to>
    <xdr:sp macro="" textlink="">
      <xdr:nvSpPr>
        <xdr:cNvPr id="985076" name="Text Box 12"/>
        <xdr:cNvSpPr txBox="1">
          <a:spLocks noChangeArrowheads="1"/>
        </xdr:cNvSpPr>
      </xdr:nvSpPr>
      <xdr:spPr bwMode="auto">
        <a:xfrm>
          <a:off x="4752975" y="2257425"/>
          <a:ext cx="0" cy="1581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3295650</xdr:colOff>
      <xdr:row>5</xdr:row>
      <xdr:rowOff>0</xdr:rowOff>
    </xdr:from>
    <xdr:to>
      <xdr:col>3</xdr:col>
      <xdr:colOff>114300</xdr:colOff>
      <xdr:row>5</xdr:row>
      <xdr:rowOff>314325</xdr:rowOff>
    </xdr:to>
    <xdr:sp macro="" textlink="">
      <xdr:nvSpPr>
        <xdr:cNvPr id="985077" name="Text Box 8"/>
        <xdr:cNvSpPr txBox="1">
          <a:spLocks noChangeArrowheads="1"/>
        </xdr:cNvSpPr>
      </xdr:nvSpPr>
      <xdr:spPr bwMode="auto">
        <a:xfrm>
          <a:off x="7105650" y="1152525"/>
          <a:ext cx="114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3295650</xdr:colOff>
      <xdr:row>5</xdr:row>
      <xdr:rowOff>0</xdr:rowOff>
    </xdr:from>
    <xdr:to>
      <xdr:col>3</xdr:col>
      <xdr:colOff>114300</xdr:colOff>
      <xdr:row>5</xdr:row>
      <xdr:rowOff>257175</xdr:rowOff>
    </xdr:to>
    <xdr:sp macro="" textlink="">
      <xdr:nvSpPr>
        <xdr:cNvPr id="985078" name="Text Box 9"/>
        <xdr:cNvSpPr txBox="1">
          <a:spLocks noChangeArrowheads="1"/>
        </xdr:cNvSpPr>
      </xdr:nvSpPr>
      <xdr:spPr bwMode="auto">
        <a:xfrm>
          <a:off x="7105650" y="1152525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3295650</xdr:colOff>
      <xdr:row>5</xdr:row>
      <xdr:rowOff>0</xdr:rowOff>
    </xdr:from>
    <xdr:to>
      <xdr:col>3</xdr:col>
      <xdr:colOff>114300</xdr:colOff>
      <xdr:row>5</xdr:row>
      <xdr:rowOff>257175</xdr:rowOff>
    </xdr:to>
    <xdr:sp macro="" textlink="">
      <xdr:nvSpPr>
        <xdr:cNvPr id="985079" name="Text Box 10"/>
        <xdr:cNvSpPr txBox="1">
          <a:spLocks noChangeArrowheads="1"/>
        </xdr:cNvSpPr>
      </xdr:nvSpPr>
      <xdr:spPr bwMode="auto">
        <a:xfrm>
          <a:off x="7105650" y="1152525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3295650</xdr:colOff>
      <xdr:row>5</xdr:row>
      <xdr:rowOff>76200</xdr:rowOff>
    </xdr:from>
    <xdr:to>
      <xdr:col>3</xdr:col>
      <xdr:colOff>114300</xdr:colOff>
      <xdr:row>5</xdr:row>
      <xdr:rowOff>342900</xdr:rowOff>
    </xdr:to>
    <xdr:sp macro="" textlink="">
      <xdr:nvSpPr>
        <xdr:cNvPr id="985080" name="Text Box 11"/>
        <xdr:cNvSpPr txBox="1">
          <a:spLocks noChangeArrowheads="1"/>
        </xdr:cNvSpPr>
      </xdr:nvSpPr>
      <xdr:spPr bwMode="auto">
        <a:xfrm>
          <a:off x="7105650" y="1228725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5</xdr:row>
      <xdr:rowOff>0</xdr:rowOff>
    </xdr:from>
    <xdr:to>
      <xdr:col>1</xdr:col>
      <xdr:colOff>3248025</xdr:colOff>
      <xdr:row>5</xdr:row>
      <xdr:rowOff>314325</xdr:rowOff>
    </xdr:to>
    <xdr:sp macro="" textlink="">
      <xdr:nvSpPr>
        <xdr:cNvPr id="985081" name="Text Box 8"/>
        <xdr:cNvSpPr txBox="1">
          <a:spLocks noChangeArrowheads="1"/>
        </xdr:cNvSpPr>
      </xdr:nvSpPr>
      <xdr:spPr bwMode="auto">
        <a:xfrm>
          <a:off x="4667250" y="11525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5</xdr:row>
      <xdr:rowOff>0</xdr:rowOff>
    </xdr:from>
    <xdr:to>
      <xdr:col>1</xdr:col>
      <xdr:colOff>3248025</xdr:colOff>
      <xdr:row>5</xdr:row>
      <xdr:rowOff>257175</xdr:rowOff>
    </xdr:to>
    <xdr:sp macro="" textlink="">
      <xdr:nvSpPr>
        <xdr:cNvPr id="985082" name="Text Box 9"/>
        <xdr:cNvSpPr txBox="1">
          <a:spLocks noChangeArrowheads="1"/>
        </xdr:cNvSpPr>
      </xdr:nvSpPr>
      <xdr:spPr bwMode="auto">
        <a:xfrm>
          <a:off x="4667250" y="1152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5</xdr:row>
      <xdr:rowOff>0</xdr:rowOff>
    </xdr:from>
    <xdr:to>
      <xdr:col>1</xdr:col>
      <xdr:colOff>3248025</xdr:colOff>
      <xdr:row>5</xdr:row>
      <xdr:rowOff>257175</xdr:rowOff>
    </xdr:to>
    <xdr:sp macro="" textlink="">
      <xdr:nvSpPr>
        <xdr:cNvPr id="985083" name="Text Box 10"/>
        <xdr:cNvSpPr txBox="1">
          <a:spLocks noChangeArrowheads="1"/>
        </xdr:cNvSpPr>
      </xdr:nvSpPr>
      <xdr:spPr bwMode="auto">
        <a:xfrm>
          <a:off x="4667250" y="11525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5</xdr:row>
      <xdr:rowOff>76200</xdr:rowOff>
    </xdr:from>
    <xdr:to>
      <xdr:col>1</xdr:col>
      <xdr:colOff>3248025</xdr:colOff>
      <xdr:row>5</xdr:row>
      <xdr:rowOff>342900</xdr:rowOff>
    </xdr:to>
    <xdr:sp macro="" textlink="">
      <xdr:nvSpPr>
        <xdr:cNvPr id="985084" name="Text Box 11"/>
        <xdr:cNvSpPr txBox="1">
          <a:spLocks noChangeArrowheads="1"/>
        </xdr:cNvSpPr>
      </xdr:nvSpPr>
      <xdr:spPr bwMode="auto">
        <a:xfrm>
          <a:off x="4667250" y="12287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8</xdr:row>
      <xdr:rowOff>0</xdr:rowOff>
    </xdr:from>
    <xdr:to>
      <xdr:col>1</xdr:col>
      <xdr:colOff>3248025</xdr:colOff>
      <xdr:row>16</xdr:row>
      <xdr:rowOff>104775</xdr:rowOff>
    </xdr:to>
    <xdr:sp macro="" textlink="">
      <xdr:nvSpPr>
        <xdr:cNvPr id="985085" name="Text Box 12"/>
        <xdr:cNvSpPr txBox="1">
          <a:spLocks noChangeArrowheads="1"/>
        </xdr:cNvSpPr>
      </xdr:nvSpPr>
      <xdr:spPr bwMode="auto">
        <a:xfrm>
          <a:off x="4667250" y="2257425"/>
          <a:ext cx="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8</xdr:row>
      <xdr:rowOff>0</xdr:rowOff>
    </xdr:from>
    <xdr:to>
      <xdr:col>1</xdr:col>
      <xdr:colOff>3248025</xdr:colOff>
      <xdr:row>16</xdr:row>
      <xdr:rowOff>104775</xdr:rowOff>
    </xdr:to>
    <xdr:sp macro="" textlink="">
      <xdr:nvSpPr>
        <xdr:cNvPr id="985086" name="Text Box 12"/>
        <xdr:cNvSpPr txBox="1">
          <a:spLocks noChangeArrowheads="1"/>
        </xdr:cNvSpPr>
      </xdr:nvSpPr>
      <xdr:spPr bwMode="auto">
        <a:xfrm>
          <a:off x="4667250" y="2257425"/>
          <a:ext cx="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8</xdr:row>
      <xdr:rowOff>0</xdr:rowOff>
    </xdr:from>
    <xdr:to>
      <xdr:col>1</xdr:col>
      <xdr:colOff>3362325</xdr:colOff>
      <xdr:row>9</xdr:row>
      <xdr:rowOff>85725</xdr:rowOff>
    </xdr:to>
    <xdr:sp macro="" textlink="">
      <xdr:nvSpPr>
        <xdr:cNvPr id="985087" name="Text Box 12"/>
        <xdr:cNvSpPr txBox="1">
          <a:spLocks noChangeArrowheads="1"/>
        </xdr:cNvSpPr>
      </xdr:nvSpPr>
      <xdr:spPr bwMode="auto">
        <a:xfrm>
          <a:off x="4667250" y="225742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3248025</xdr:colOff>
      <xdr:row>8</xdr:row>
      <xdr:rowOff>0</xdr:rowOff>
    </xdr:from>
    <xdr:to>
      <xdr:col>1</xdr:col>
      <xdr:colOff>3362325</xdr:colOff>
      <xdr:row>9</xdr:row>
      <xdr:rowOff>85725</xdr:rowOff>
    </xdr:to>
    <xdr:sp macro="" textlink="">
      <xdr:nvSpPr>
        <xdr:cNvPr id="1355776" name="Text Box 12"/>
        <xdr:cNvSpPr txBox="1">
          <a:spLocks noChangeArrowheads="1"/>
        </xdr:cNvSpPr>
      </xdr:nvSpPr>
      <xdr:spPr bwMode="auto">
        <a:xfrm>
          <a:off x="4667250" y="225742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349105" name="Line 1"/>
        <xdr:cNvSpPr>
          <a:spLocks noChangeShapeType="1"/>
        </xdr:cNvSpPr>
      </xdr:nvSpPr>
      <xdr:spPr bwMode="auto">
        <a:xfrm>
          <a:off x="272034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349106" name="Line 2"/>
        <xdr:cNvSpPr>
          <a:spLocks noChangeShapeType="1"/>
        </xdr:cNvSpPr>
      </xdr:nvSpPr>
      <xdr:spPr bwMode="auto">
        <a:xfrm>
          <a:off x="272034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07" name="Line 3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08" name="Line 4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09" name="Line 5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10" name="Line 6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11" name="Line 9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12" name="Line 10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13" name="Line 1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14" name="Line 1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15" name="Line 13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16" name="Line 14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17" name="Line 15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18" name="Line 16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19" name="Line 17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0" name="Line 18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1" name="Line 19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2" name="Line 20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23" name="Line 21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24" name="Line 22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5" name="Line 23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6" name="Line 24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7" name="Line 25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28" name="Line 26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349129" name="Line 27"/>
        <xdr:cNvSpPr>
          <a:spLocks noChangeShapeType="1"/>
        </xdr:cNvSpPr>
      </xdr:nvSpPr>
      <xdr:spPr bwMode="auto">
        <a:xfrm>
          <a:off x="249936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349130" name="Line 28"/>
        <xdr:cNvSpPr>
          <a:spLocks noChangeShapeType="1"/>
        </xdr:cNvSpPr>
      </xdr:nvSpPr>
      <xdr:spPr bwMode="auto">
        <a:xfrm>
          <a:off x="249936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31" name="Line 29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32" name="Line 30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33" name="Line 31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34" name="Line 32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135" name="Line 3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136" name="Line 3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37" name="Line 3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38" name="Line 3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39" name="Line 3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40" name="Line 3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141" name="Line 39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142" name="Line 40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43" name="Line 41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44" name="Line 42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45" name="Line 43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46" name="Line 44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147" name="Line 45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148" name="Line 46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49" name="Line 47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50" name="Line 48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51" name="Line 49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152" name="Line 50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349153" name="Line 51"/>
        <xdr:cNvSpPr>
          <a:spLocks noChangeShapeType="1"/>
        </xdr:cNvSpPr>
      </xdr:nvSpPr>
      <xdr:spPr bwMode="auto">
        <a:xfrm>
          <a:off x="24993600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349154" name="Line 52"/>
        <xdr:cNvSpPr>
          <a:spLocks noChangeShapeType="1"/>
        </xdr:cNvSpPr>
      </xdr:nvSpPr>
      <xdr:spPr bwMode="auto">
        <a:xfrm>
          <a:off x="24993600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155" name="Line 53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156" name="Line 54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157" name="Line 55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158" name="Line 56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59" name="Line 57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60" name="Line 58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61" name="Line 59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62" name="Line 60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63" name="Line 6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64" name="Line 6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165" name="Line 6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166" name="Line 6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67" name="Line 6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68" name="Line 6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69" name="Line 6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170" name="Line 6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349171" name="Line 1"/>
        <xdr:cNvSpPr>
          <a:spLocks noChangeShapeType="1"/>
        </xdr:cNvSpPr>
      </xdr:nvSpPr>
      <xdr:spPr bwMode="auto">
        <a:xfrm>
          <a:off x="272034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" textlink="">
      <xdr:nvSpPr>
        <xdr:cNvPr id="1349172" name="Line 2"/>
        <xdr:cNvSpPr>
          <a:spLocks noChangeShapeType="1"/>
        </xdr:cNvSpPr>
      </xdr:nvSpPr>
      <xdr:spPr bwMode="auto">
        <a:xfrm>
          <a:off x="272034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73" name="Line 3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74" name="Line 4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75" name="Line 5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349176" name="Line 6"/>
        <xdr:cNvSpPr>
          <a:spLocks noChangeShapeType="1"/>
        </xdr:cNvSpPr>
      </xdr:nvSpPr>
      <xdr:spPr bwMode="auto">
        <a:xfrm>
          <a:off x="272034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77" name="Line 9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178" name="Line 10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79" name="Line 1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80" name="Line 1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81" name="Line 13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182" name="Line 14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83" name="Line 15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84" name="Line 16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85" name="Line 17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86" name="Line 18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87" name="Line 19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88" name="Line 20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89" name="Line 21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43</xdr:row>
      <xdr:rowOff>0</xdr:rowOff>
    </xdr:from>
    <xdr:to>
      <xdr:col>9</xdr:col>
      <xdr:colOff>0</xdr:colOff>
      <xdr:row>43</xdr:row>
      <xdr:rowOff>0</xdr:rowOff>
    </xdr:to>
    <xdr:sp macro="" textlink="">
      <xdr:nvSpPr>
        <xdr:cNvPr id="1349190" name="Line 22"/>
        <xdr:cNvSpPr>
          <a:spLocks noChangeShapeType="1"/>
        </xdr:cNvSpPr>
      </xdr:nvSpPr>
      <xdr:spPr bwMode="auto">
        <a:xfrm>
          <a:off x="292893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91" name="Line 23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92" name="Line 24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93" name="Line 25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44</xdr:row>
      <xdr:rowOff>0</xdr:rowOff>
    </xdr:from>
    <xdr:to>
      <xdr:col>9</xdr:col>
      <xdr:colOff>0</xdr:colOff>
      <xdr:row>44</xdr:row>
      <xdr:rowOff>0</xdr:rowOff>
    </xdr:to>
    <xdr:sp macro="" textlink="">
      <xdr:nvSpPr>
        <xdr:cNvPr id="1349194" name="Line 26"/>
        <xdr:cNvSpPr>
          <a:spLocks noChangeShapeType="1"/>
        </xdr:cNvSpPr>
      </xdr:nvSpPr>
      <xdr:spPr bwMode="auto">
        <a:xfrm>
          <a:off x="292893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349195" name="Line 27"/>
        <xdr:cNvSpPr>
          <a:spLocks noChangeShapeType="1"/>
        </xdr:cNvSpPr>
      </xdr:nvSpPr>
      <xdr:spPr bwMode="auto">
        <a:xfrm>
          <a:off x="249936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43</xdr:row>
      <xdr:rowOff>0</xdr:rowOff>
    </xdr:from>
    <xdr:to>
      <xdr:col>7</xdr:col>
      <xdr:colOff>0</xdr:colOff>
      <xdr:row>43</xdr:row>
      <xdr:rowOff>0</xdr:rowOff>
    </xdr:to>
    <xdr:sp macro="" textlink="">
      <xdr:nvSpPr>
        <xdr:cNvPr id="1349196" name="Line 28"/>
        <xdr:cNvSpPr>
          <a:spLocks noChangeShapeType="1"/>
        </xdr:cNvSpPr>
      </xdr:nvSpPr>
      <xdr:spPr bwMode="auto">
        <a:xfrm>
          <a:off x="24993600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97" name="Line 29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98" name="Line 30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199" name="Line 31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1349200" name="Line 32"/>
        <xdr:cNvSpPr>
          <a:spLocks noChangeShapeType="1"/>
        </xdr:cNvSpPr>
      </xdr:nvSpPr>
      <xdr:spPr bwMode="auto">
        <a:xfrm>
          <a:off x="24993600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01" name="Line 3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02" name="Line 3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03" name="Line 3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04" name="Line 3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05" name="Line 3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06" name="Line 3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207" name="Line 39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208" name="Line 40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09" name="Line 41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0" name="Line 42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1" name="Line 43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2" name="Line 44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213" name="Line 45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1349214" name="Line 46"/>
        <xdr:cNvSpPr>
          <a:spLocks noChangeShapeType="1"/>
        </xdr:cNvSpPr>
      </xdr:nvSpPr>
      <xdr:spPr bwMode="auto">
        <a:xfrm>
          <a:off x="292893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5" name="Line 47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6" name="Line 48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7" name="Line 49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46</xdr:row>
      <xdr:rowOff>0</xdr:rowOff>
    </xdr:from>
    <xdr:to>
      <xdr:col>9</xdr:col>
      <xdr:colOff>0</xdr:colOff>
      <xdr:row>46</xdr:row>
      <xdr:rowOff>0</xdr:rowOff>
    </xdr:to>
    <xdr:sp macro="" textlink="">
      <xdr:nvSpPr>
        <xdr:cNvPr id="1349218" name="Line 50"/>
        <xdr:cNvSpPr>
          <a:spLocks noChangeShapeType="1"/>
        </xdr:cNvSpPr>
      </xdr:nvSpPr>
      <xdr:spPr bwMode="auto">
        <a:xfrm>
          <a:off x="292893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349219" name="Line 51"/>
        <xdr:cNvSpPr>
          <a:spLocks noChangeShapeType="1"/>
        </xdr:cNvSpPr>
      </xdr:nvSpPr>
      <xdr:spPr bwMode="auto">
        <a:xfrm>
          <a:off x="24993600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349220" name="Line 52"/>
        <xdr:cNvSpPr>
          <a:spLocks noChangeShapeType="1"/>
        </xdr:cNvSpPr>
      </xdr:nvSpPr>
      <xdr:spPr bwMode="auto">
        <a:xfrm>
          <a:off x="24993600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221" name="Line 53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222" name="Line 54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223" name="Line 55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1349224" name="Line 56"/>
        <xdr:cNvSpPr>
          <a:spLocks noChangeShapeType="1"/>
        </xdr:cNvSpPr>
      </xdr:nvSpPr>
      <xdr:spPr bwMode="auto">
        <a:xfrm>
          <a:off x="249936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25" name="Line 57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26" name="Line 58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27" name="Line 59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28" name="Line 60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29" name="Line 6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30" name="Line 6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31" name="Line 6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32" name="Line 6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33" name="Line 6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34" name="Line 6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35" name="Line 6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36" name="Line 6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37" name="Line 9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38" name="Line 10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39" name="Line 1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40" name="Line 1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41" name="Line 13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42" name="Line 14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43" name="Line 3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44" name="Line 3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45" name="Line 3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46" name="Line 3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47" name="Line 3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48" name="Line 3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49" name="Line 57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50" name="Line 58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51" name="Line 59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52" name="Line 60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53" name="Line 6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54" name="Line 6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55" name="Line 6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56" name="Line 6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57" name="Line 6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58" name="Line 6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59" name="Line 6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60" name="Line 6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61" name="Line 9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62" name="Line 10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63" name="Line 1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64" name="Line 1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65" name="Line 13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66" name="Line 14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67" name="Line 3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68" name="Line 3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69" name="Line 3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70" name="Line 3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71" name="Line 3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72" name="Line 3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73" name="Line 57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74" name="Line 58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75" name="Line 59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76" name="Line 60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77" name="Line 6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78" name="Line 6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79" name="Line 6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80" name="Line 6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81" name="Line 6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82" name="Line 6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83" name="Line 6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84" name="Line 6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85" name="Line 9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86" name="Line 10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87" name="Line 1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88" name="Line 1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89" name="Line 13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90" name="Line 14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91" name="Line 3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292" name="Line 3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93" name="Line 3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94" name="Line 3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95" name="Line 3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296" name="Line 3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97" name="Line 57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1349298" name="Line 58"/>
        <xdr:cNvSpPr>
          <a:spLocks noChangeShapeType="1"/>
        </xdr:cNvSpPr>
      </xdr:nvSpPr>
      <xdr:spPr bwMode="auto">
        <a:xfrm>
          <a:off x="22659975" y="41090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299" name="Line 59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300" name="Line 60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301" name="Line 61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1349302" name="Line 62"/>
        <xdr:cNvSpPr>
          <a:spLocks noChangeShapeType="1"/>
        </xdr:cNvSpPr>
      </xdr:nvSpPr>
      <xdr:spPr bwMode="auto">
        <a:xfrm>
          <a:off x="22659975" y="42471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303" name="Line 63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45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349304" name="Line 64"/>
        <xdr:cNvSpPr>
          <a:spLocks noChangeShapeType="1"/>
        </xdr:cNvSpPr>
      </xdr:nvSpPr>
      <xdr:spPr bwMode="auto">
        <a:xfrm>
          <a:off x="22659975" y="4351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305" name="Line 65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306" name="Line 66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307" name="Line 67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1349308" name="Line 68"/>
        <xdr:cNvSpPr>
          <a:spLocks noChangeShapeType="1"/>
        </xdr:cNvSpPr>
      </xdr:nvSpPr>
      <xdr:spPr bwMode="auto">
        <a:xfrm>
          <a:off x="22659975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09" name="Line 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10" name="Line 1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11" name="Line 1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12" name="Line 1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13" name="Line 13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14" name="Line 14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15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16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17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18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19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20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1" name="Line 57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2" name="Line 58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3" name="Line 5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4" name="Line 6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5" name="Line 6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26" name="Line 6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27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28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29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30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31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32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3" name="Line 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4" name="Line 1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5" name="Line 1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6" name="Line 1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7" name="Line 13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38" name="Line 14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39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40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41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42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43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44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45" name="Line 57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46" name="Line 58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47" name="Line 5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48" name="Line 6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49" name="Line 6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50" name="Line 6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51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52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53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54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55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56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57" name="Line 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58" name="Line 1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59" name="Line 1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60" name="Line 1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61" name="Line 13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62" name="Line 14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63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64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65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66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67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68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69" name="Line 57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70" name="Line 58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71" name="Line 5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72" name="Line 6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73" name="Line 6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74" name="Line 6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75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76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77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78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79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80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1" name="Line 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2" name="Line 1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3" name="Line 1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4" name="Line 1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5" name="Line 13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86" name="Line 14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87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88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89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90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91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392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3" name="Line 57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4" name="Line 58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5" name="Line 5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6" name="Line 6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7" name="Line 6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398" name="Line 6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399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00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01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02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03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04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05" name="Line 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06" name="Line 1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07" name="Line 1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08" name="Line 1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09" name="Line 13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10" name="Line 14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11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12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13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14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15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16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17" name="Line 57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18" name="Line 58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19" name="Line 59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20" name="Line 60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21" name="Line 61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46</xdr:row>
      <xdr:rowOff>0</xdr:rowOff>
    </xdr:from>
    <xdr:to>
      <xdr:col>8</xdr:col>
      <xdr:colOff>0</xdr:colOff>
      <xdr:row>46</xdr:row>
      <xdr:rowOff>0</xdr:rowOff>
    </xdr:to>
    <xdr:sp macro="" textlink="">
      <xdr:nvSpPr>
        <xdr:cNvPr id="1349422" name="Line 62"/>
        <xdr:cNvSpPr>
          <a:spLocks noChangeShapeType="1"/>
        </xdr:cNvSpPr>
      </xdr:nvSpPr>
      <xdr:spPr bwMode="auto">
        <a:xfrm>
          <a:off x="27203400" y="4540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23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24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25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26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27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28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29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30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1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2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3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4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35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36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7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8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39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0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41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42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3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4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5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6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47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48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49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0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1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2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53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54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5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6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7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58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59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60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1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2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3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4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65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66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7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8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69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0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71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72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3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4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5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6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77" name="Line 3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78" name="Line 3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79" name="Line 3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0" name="Line 3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1" name="Line 3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2" name="Line 3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83" name="Line 63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47</xdr:row>
      <xdr:rowOff>0</xdr:rowOff>
    </xdr:from>
    <xdr:to>
      <xdr:col>8</xdr:col>
      <xdr:colOff>0</xdr:colOff>
      <xdr:row>47</xdr:row>
      <xdr:rowOff>0</xdr:rowOff>
    </xdr:to>
    <xdr:sp macro="" textlink="">
      <xdr:nvSpPr>
        <xdr:cNvPr id="1349484" name="Line 64"/>
        <xdr:cNvSpPr>
          <a:spLocks noChangeShapeType="1"/>
        </xdr:cNvSpPr>
      </xdr:nvSpPr>
      <xdr:spPr bwMode="auto">
        <a:xfrm>
          <a:off x="27203400" y="46243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5" name="Line 65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6" name="Line 66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7" name="Line 67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48</xdr:row>
      <xdr:rowOff>0</xdr:rowOff>
    </xdr:from>
    <xdr:to>
      <xdr:col>8</xdr:col>
      <xdr:colOff>0</xdr:colOff>
      <xdr:row>48</xdr:row>
      <xdr:rowOff>0</xdr:rowOff>
    </xdr:to>
    <xdr:sp macro="" textlink="">
      <xdr:nvSpPr>
        <xdr:cNvPr id="1349488" name="Line 68"/>
        <xdr:cNvSpPr>
          <a:spLocks noChangeShapeType="1"/>
        </xdr:cNvSpPr>
      </xdr:nvSpPr>
      <xdr:spPr bwMode="auto">
        <a:xfrm>
          <a:off x="27203400" y="47329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89" name="Line 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90" name="Line 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91" name="Line 3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92" name="Line 4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93" name="Line 5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494" name="Line 6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495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496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497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498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499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00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1" name="Line 1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2" name="Line 1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3" name="Line 17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4" name="Line 18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5" name="Line 19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6" name="Line 20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7" name="Line 21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8" name="Line 22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09" name="Line 23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10" name="Line 24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11" name="Line 2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12" name="Line 2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3" name="Line 27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4" name="Line 28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5" name="Line 29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6" name="Line 30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7" name="Line 3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18" name="Line 3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19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20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21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22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23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24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25" name="Line 39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26" name="Line 40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27" name="Line 41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28" name="Line 42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29" name="Line 43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30" name="Line 44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31" name="Line 45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32" name="Line 46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33" name="Line 47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34" name="Line 48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35" name="Line 49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36" name="Line 50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49537" name="Line 51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49538" name="Line 52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539" name="Line 53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540" name="Line 54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541" name="Line 55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542" name="Line 56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3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4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5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6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7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48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49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50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51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52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53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54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55" name="Line 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56" name="Line 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57" name="Line 3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58" name="Line 4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59" name="Line 5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60" name="Line 6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1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2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3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4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5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566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67" name="Line 1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68" name="Line 1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69" name="Line 17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0" name="Line 18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1" name="Line 19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2" name="Line 20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3" name="Line 21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4" name="Line 22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5" name="Line 23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6" name="Line 24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7" name="Line 2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49578" name="Line 2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79" name="Line 27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80" name="Line 28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81" name="Line 29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82" name="Line 30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83" name="Line 3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49584" name="Line 3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85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586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87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88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89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590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91" name="Line 39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92" name="Line 40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93" name="Line 41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94" name="Line 42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95" name="Line 43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96" name="Line 44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97" name="Line 45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49598" name="Line 46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599" name="Line 47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600" name="Line 48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601" name="Line 49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49602" name="Line 50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49603" name="Line 51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49604" name="Line 52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605" name="Line 53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606" name="Line 54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607" name="Line 55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49608" name="Line 56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09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10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11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12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13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14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615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616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17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18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19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20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1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2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3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4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5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49626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627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49628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29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30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49631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00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1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2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3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4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5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06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07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08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09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10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11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12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3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4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5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6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7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18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19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20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21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22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23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24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25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26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27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28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29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30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31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32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33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34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35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36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37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38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39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40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41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42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43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44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45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46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47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48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49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50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51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52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53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54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55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56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57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58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59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60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1" name="Line 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2" name="Line 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3" name="Line 3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4" name="Line 4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5" name="Line 5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66" name="Line 6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67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68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69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70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71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872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3" name="Line 1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4" name="Line 1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5" name="Line 17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6" name="Line 18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7" name="Line 19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8" name="Line 20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79" name="Line 21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80" name="Line 22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81" name="Line 23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82" name="Line 24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83" name="Line 2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884" name="Line 2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85" name="Line 27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86" name="Line 28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87" name="Line 29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88" name="Line 30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89" name="Line 3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890" name="Line 3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91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892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93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94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95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896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897" name="Line 39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898" name="Line 40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899" name="Line 41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0" name="Line 42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1" name="Line 43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2" name="Line 44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03" name="Line 45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04" name="Line 46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5" name="Line 47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6" name="Line 48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7" name="Line 49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08" name="Line 50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56909" name="Line 51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56910" name="Line 52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11" name="Line 53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12" name="Line 54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13" name="Line 55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14" name="Line 56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15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16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17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18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19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20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21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22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23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24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25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26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27" name="Line 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28" name="Line 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29" name="Line 3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30" name="Line 4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31" name="Line 5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32" name="Line 6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3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4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5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6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7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38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39" name="Line 1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0" name="Line 1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1" name="Line 17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2" name="Line 18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3" name="Line 19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4" name="Line 20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5" name="Line 21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6" name="Line 22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7" name="Line 23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8" name="Line 24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49" name="Line 25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356950" name="Line 26"/>
        <xdr:cNvSpPr>
          <a:spLocks noChangeShapeType="1"/>
        </xdr:cNvSpPr>
      </xdr:nvSpPr>
      <xdr:spPr bwMode="auto">
        <a:xfrm>
          <a:off x="337851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1" name="Line 27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2" name="Line 28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3" name="Line 29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4" name="Line 30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5" name="Line 31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49</xdr:row>
      <xdr:rowOff>0</xdr:rowOff>
    </xdr:from>
    <xdr:to>
      <xdr:col>10</xdr:col>
      <xdr:colOff>0</xdr:colOff>
      <xdr:row>49</xdr:row>
      <xdr:rowOff>0</xdr:rowOff>
    </xdr:to>
    <xdr:sp macro="" textlink="">
      <xdr:nvSpPr>
        <xdr:cNvPr id="1356956" name="Line 32"/>
        <xdr:cNvSpPr>
          <a:spLocks noChangeShapeType="1"/>
        </xdr:cNvSpPr>
      </xdr:nvSpPr>
      <xdr:spPr bwMode="auto">
        <a:xfrm>
          <a:off x="3155632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57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58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59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60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61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62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63" name="Line 39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64" name="Line 40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65" name="Line 41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66" name="Line 42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67" name="Line 43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68" name="Line 44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69" name="Line 45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1356970" name="Line 46"/>
        <xdr:cNvSpPr>
          <a:spLocks noChangeShapeType="1"/>
        </xdr:cNvSpPr>
      </xdr:nvSpPr>
      <xdr:spPr bwMode="auto">
        <a:xfrm>
          <a:off x="337851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71" name="Line 47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72" name="Line 48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73" name="Line 49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356974" name="Line 50"/>
        <xdr:cNvSpPr>
          <a:spLocks noChangeShapeType="1"/>
        </xdr:cNvSpPr>
      </xdr:nvSpPr>
      <xdr:spPr bwMode="auto">
        <a:xfrm>
          <a:off x="337851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56975" name="Line 51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50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1356976" name="Line 52"/>
        <xdr:cNvSpPr>
          <a:spLocks noChangeShapeType="1"/>
        </xdr:cNvSpPr>
      </xdr:nvSpPr>
      <xdr:spPr bwMode="auto">
        <a:xfrm>
          <a:off x="3155632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77" name="Line 53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78" name="Line 54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79" name="Line 55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0</xdr:colOff>
      <xdr:row>51</xdr:row>
      <xdr:rowOff>0</xdr:rowOff>
    </xdr:to>
    <xdr:sp macro="" textlink="">
      <xdr:nvSpPr>
        <xdr:cNvPr id="1356980" name="Line 56"/>
        <xdr:cNvSpPr>
          <a:spLocks noChangeShapeType="1"/>
        </xdr:cNvSpPr>
      </xdr:nvSpPr>
      <xdr:spPr bwMode="auto">
        <a:xfrm>
          <a:off x="3155632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1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2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3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4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5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86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87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88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89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90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91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6992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3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4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5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6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7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6998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6999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00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01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02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03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04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05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06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07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08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09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10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11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12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13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14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15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16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17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18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19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20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21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22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23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24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25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26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27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28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29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30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31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32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33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34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35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36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37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38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39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40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1" name="Line 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2" name="Line 1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3" name="Line 1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4" name="Line 1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5" name="Line 13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46" name="Line 14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47" name="Line 3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48" name="Line 3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49" name="Line 3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50" name="Line 3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51" name="Line 3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52" name="Line 3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3" name="Line 57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4" name="Line 58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5" name="Line 59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6" name="Line 60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7" name="Line 61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49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1357058" name="Line 62"/>
        <xdr:cNvSpPr>
          <a:spLocks noChangeShapeType="1"/>
        </xdr:cNvSpPr>
      </xdr:nvSpPr>
      <xdr:spPr bwMode="auto">
        <a:xfrm>
          <a:off x="29289375" y="4828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59" name="Line 63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0</xdr:colOff>
      <xdr:row>50</xdr:row>
      <xdr:rowOff>0</xdr:rowOff>
    </xdr:to>
    <xdr:sp macro="" textlink="">
      <xdr:nvSpPr>
        <xdr:cNvPr id="1357060" name="Line 64"/>
        <xdr:cNvSpPr>
          <a:spLocks noChangeShapeType="1"/>
        </xdr:cNvSpPr>
      </xdr:nvSpPr>
      <xdr:spPr bwMode="auto">
        <a:xfrm>
          <a:off x="29289375" y="493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61" name="Line 65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62" name="Line 66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63" name="Line 67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1357064" name="Line 68"/>
        <xdr:cNvSpPr>
          <a:spLocks noChangeShapeType="1"/>
        </xdr:cNvSpPr>
      </xdr:nvSpPr>
      <xdr:spPr bwMode="auto">
        <a:xfrm>
          <a:off x="29289375" y="50206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65" name="Line 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66" name="Line 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67" name="Line 3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68" name="Line 4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69" name="Line 5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70" name="Line 6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1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2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3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4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5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076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77" name="Line 1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78" name="Line 1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79" name="Line 17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0" name="Line 18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1" name="Line 19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2" name="Line 20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3" name="Line 21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4" name="Line 22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5" name="Line 23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6" name="Line 24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7" name="Line 2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088" name="Line 2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89" name="Line 27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90" name="Line 28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91" name="Line 29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92" name="Line 30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93" name="Line 3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094" name="Line 3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095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096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097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098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099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00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01" name="Line 39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02" name="Line 40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03" name="Line 41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04" name="Line 42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05" name="Line 43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06" name="Line 44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07" name="Line 45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08" name="Line 46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09" name="Line 47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10" name="Line 48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11" name="Line 49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12" name="Line 50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113" name="Line 51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114" name="Line 52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15" name="Line 53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16" name="Line 54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17" name="Line 55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18" name="Line 56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19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20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21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22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23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24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25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26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27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28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29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30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1" name="Line 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2" name="Line 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3" name="Line 3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4" name="Line 4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5" name="Line 5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36" name="Line 6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37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38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39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40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41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42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3" name="Line 1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4" name="Line 1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5" name="Line 17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6" name="Line 18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7" name="Line 19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8" name="Line 20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49" name="Line 21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50" name="Line 22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51" name="Line 23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52" name="Line 24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53" name="Line 2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154" name="Line 2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55" name="Line 27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56" name="Line 28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57" name="Line 29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58" name="Line 30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59" name="Line 3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160" name="Line 3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61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62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63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64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65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66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67" name="Line 39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68" name="Line 40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69" name="Line 41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0" name="Line 42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1" name="Line 43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2" name="Line 44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73" name="Line 45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174" name="Line 46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5" name="Line 47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6" name="Line 48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7" name="Line 49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178" name="Line 50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179" name="Line 51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180" name="Line 52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81" name="Line 53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82" name="Line 54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83" name="Line 55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184" name="Line 56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85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86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87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88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89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90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91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192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93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94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95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196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97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98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199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00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01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02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03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04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05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06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07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08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09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10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11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12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13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14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15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16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17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18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19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20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1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2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3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4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5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26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27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28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29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30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31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32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3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4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5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6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7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38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39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40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41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42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43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44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45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46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47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48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49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50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51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52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53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54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55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56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57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58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59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60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61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62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63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64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65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66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67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268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69" name="Line 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70" name="Line 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71" name="Line 3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72" name="Line 4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73" name="Line 5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74" name="Line 6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75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76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77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78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79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280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1" name="Line 1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2" name="Line 1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3" name="Line 17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4" name="Line 18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5" name="Line 19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6" name="Line 20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7" name="Line 21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8" name="Line 22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89" name="Line 23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90" name="Line 24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91" name="Line 2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292" name="Line 2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3" name="Line 27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4" name="Line 28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5" name="Line 29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6" name="Line 30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7" name="Line 3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298" name="Line 3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299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00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01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02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03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04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05" name="Line 39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06" name="Line 40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07" name="Line 41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08" name="Line 42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09" name="Line 43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10" name="Line 44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11" name="Line 45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12" name="Line 46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13" name="Line 47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14" name="Line 48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15" name="Line 49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16" name="Line 50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317" name="Line 51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318" name="Line 52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19" name="Line 53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20" name="Line 54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21" name="Line 55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22" name="Line 56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3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4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5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6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7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28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29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30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31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32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33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34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35" name="Line 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36" name="Line 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37" name="Line 3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38" name="Line 4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39" name="Line 5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40" name="Line 6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1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2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3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4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5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46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47" name="Line 1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48" name="Line 1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49" name="Line 17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0" name="Line 18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1" name="Line 19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2" name="Line 20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3" name="Line 21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4" name="Line 22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5" name="Line 23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6" name="Line 24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7" name="Line 25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0</xdr:rowOff>
    </xdr:from>
    <xdr:to>
      <xdr:col>11</xdr:col>
      <xdr:colOff>0</xdr:colOff>
      <xdr:row>60</xdr:row>
      <xdr:rowOff>0</xdr:rowOff>
    </xdr:to>
    <xdr:sp macro="" textlink="">
      <xdr:nvSpPr>
        <xdr:cNvPr id="1357358" name="Line 26"/>
        <xdr:cNvSpPr>
          <a:spLocks noChangeShapeType="1"/>
        </xdr:cNvSpPr>
      </xdr:nvSpPr>
      <xdr:spPr bwMode="auto">
        <a:xfrm>
          <a:off x="337851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59" name="Line 27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60" name="Line 28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61" name="Line 29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62" name="Line 30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63" name="Line 31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357364" name="Line 32"/>
        <xdr:cNvSpPr>
          <a:spLocks noChangeShapeType="1"/>
        </xdr:cNvSpPr>
      </xdr:nvSpPr>
      <xdr:spPr bwMode="auto">
        <a:xfrm>
          <a:off x="3155632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65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66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67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68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69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70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71" name="Line 39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72" name="Line 40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73" name="Line 41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74" name="Line 42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75" name="Line 43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76" name="Line 44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77" name="Line 45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61</xdr:row>
      <xdr:rowOff>0</xdr:rowOff>
    </xdr:from>
    <xdr:to>
      <xdr:col>11</xdr:col>
      <xdr:colOff>0</xdr:colOff>
      <xdr:row>61</xdr:row>
      <xdr:rowOff>0</xdr:rowOff>
    </xdr:to>
    <xdr:sp macro="" textlink="">
      <xdr:nvSpPr>
        <xdr:cNvPr id="1357378" name="Line 46"/>
        <xdr:cNvSpPr>
          <a:spLocks noChangeShapeType="1"/>
        </xdr:cNvSpPr>
      </xdr:nvSpPr>
      <xdr:spPr bwMode="auto">
        <a:xfrm>
          <a:off x="337851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79" name="Line 47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80" name="Line 48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81" name="Line 49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62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1357382" name="Line 50"/>
        <xdr:cNvSpPr>
          <a:spLocks noChangeShapeType="1"/>
        </xdr:cNvSpPr>
      </xdr:nvSpPr>
      <xdr:spPr bwMode="auto">
        <a:xfrm>
          <a:off x="337851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383" name="Line 51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10</xdr:col>
      <xdr:colOff>0</xdr:colOff>
      <xdr:row>61</xdr:row>
      <xdr:rowOff>0</xdr:rowOff>
    </xdr:to>
    <xdr:sp macro="" textlink="">
      <xdr:nvSpPr>
        <xdr:cNvPr id="1357384" name="Line 52"/>
        <xdr:cNvSpPr>
          <a:spLocks noChangeShapeType="1"/>
        </xdr:cNvSpPr>
      </xdr:nvSpPr>
      <xdr:spPr bwMode="auto">
        <a:xfrm>
          <a:off x="3155632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85" name="Line 53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86" name="Line 54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87" name="Line 55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62</xdr:row>
      <xdr:rowOff>0</xdr:rowOff>
    </xdr:to>
    <xdr:sp macro="" textlink="">
      <xdr:nvSpPr>
        <xdr:cNvPr id="1357388" name="Line 56"/>
        <xdr:cNvSpPr>
          <a:spLocks noChangeShapeType="1"/>
        </xdr:cNvSpPr>
      </xdr:nvSpPr>
      <xdr:spPr bwMode="auto">
        <a:xfrm>
          <a:off x="3155632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89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90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91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92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93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394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95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396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97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98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399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00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1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2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3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4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5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06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07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08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09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10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11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12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3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4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5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6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7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18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19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20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21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22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23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24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25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26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27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28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29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30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31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32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33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34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35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36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37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38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39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40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41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42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43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44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45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46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47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48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49" name="Line 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50" name="Line 1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51" name="Line 1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52" name="Line 1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53" name="Line 13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54" name="Line 14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55" name="Line 3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56" name="Line 3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57" name="Line 3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58" name="Line 3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59" name="Line 3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60" name="Line 3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1" name="Line 57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2" name="Line 58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3" name="Line 59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4" name="Line 60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5" name="Line 61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0</xdr:colOff>
      <xdr:row>60</xdr:row>
      <xdr:rowOff>0</xdr:rowOff>
    </xdr:to>
    <xdr:sp macro="" textlink="">
      <xdr:nvSpPr>
        <xdr:cNvPr id="1357466" name="Line 62"/>
        <xdr:cNvSpPr>
          <a:spLocks noChangeShapeType="1"/>
        </xdr:cNvSpPr>
      </xdr:nvSpPr>
      <xdr:spPr bwMode="auto">
        <a:xfrm>
          <a:off x="29289375" y="5842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67" name="Line 63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61</xdr:row>
      <xdr:rowOff>0</xdr:rowOff>
    </xdr:from>
    <xdr:to>
      <xdr:col>9</xdr:col>
      <xdr:colOff>0</xdr:colOff>
      <xdr:row>61</xdr:row>
      <xdr:rowOff>0</xdr:rowOff>
    </xdr:to>
    <xdr:sp macro="" textlink="">
      <xdr:nvSpPr>
        <xdr:cNvPr id="1357468" name="Line 64"/>
        <xdr:cNvSpPr>
          <a:spLocks noChangeShapeType="1"/>
        </xdr:cNvSpPr>
      </xdr:nvSpPr>
      <xdr:spPr bwMode="auto">
        <a:xfrm>
          <a:off x="29289375" y="59378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69" name="Line 65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70" name="Line 66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71" name="Line 67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62</xdr:row>
      <xdr:rowOff>0</xdr:rowOff>
    </xdr:from>
    <xdr:to>
      <xdr:col>9</xdr:col>
      <xdr:colOff>0</xdr:colOff>
      <xdr:row>62</xdr:row>
      <xdr:rowOff>0</xdr:rowOff>
    </xdr:to>
    <xdr:sp macro="" textlink="">
      <xdr:nvSpPr>
        <xdr:cNvPr id="1357472" name="Line 68"/>
        <xdr:cNvSpPr>
          <a:spLocks noChangeShapeType="1"/>
        </xdr:cNvSpPr>
      </xdr:nvSpPr>
      <xdr:spPr bwMode="auto">
        <a:xfrm>
          <a:off x="29289375" y="600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22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323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371475</xdr:rowOff>
    </xdr:to>
    <xdr:sp macro="" textlink="">
      <xdr:nvSpPr>
        <xdr:cNvPr id="1354324" name="Text Box 10"/>
        <xdr:cNvSpPr txBox="1">
          <a:spLocks noChangeArrowheads="1"/>
        </xdr:cNvSpPr>
      </xdr:nvSpPr>
      <xdr:spPr bwMode="auto">
        <a:xfrm>
          <a:off x="9744075" y="10391775"/>
          <a:ext cx="114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25" name="Text Box 11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114300</xdr:rowOff>
    </xdr:to>
    <xdr:sp macro="" textlink="">
      <xdr:nvSpPr>
        <xdr:cNvPr id="1354326" name="Text Box 8"/>
        <xdr:cNvSpPr txBox="1">
          <a:spLocks noChangeArrowheads="1"/>
        </xdr:cNvSpPr>
      </xdr:nvSpPr>
      <xdr:spPr bwMode="auto">
        <a:xfrm>
          <a:off x="9744075" y="103917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27" name="Text Box 9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28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114300</xdr:rowOff>
    </xdr:to>
    <xdr:sp macro="" textlink="">
      <xdr:nvSpPr>
        <xdr:cNvPr id="1354329" name="Text Box 11"/>
        <xdr:cNvSpPr txBox="1">
          <a:spLocks noChangeArrowheads="1"/>
        </xdr:cNvSpPr>
      </xdr:nvSpPr>
      <xdr:spPr bwMode="auto">
        <a:xfrm>
          <a:off x="9744075" y="103917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330" name="Text Box 9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3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314325</xdr:rowOff>
    </xdr:to>
    <xdr:sp macro="" textlink="">
      <xdr:nvSpPr>
        <xdr:cNvPr id="1354332" name="Text Box 10"/>
        <xdr:cNvSpPr txBox="1">
          <a:spLocks noChangeArrowheads="1"/>
        </xdr:cNvSpPr>
      </xdr:nvSpPr>
      <xdr:spPr bwMode="auto">
        <a:xfrm>
          <a:off x="9744075" y="10391775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333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34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3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36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3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38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39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40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4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342" name="Text Box 8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43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44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45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46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347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348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349" name="Text Box 9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5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51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52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5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54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55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5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357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54358" name="Text Box 12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59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60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54361" name="Text Box 10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4362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363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64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65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66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367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368" name="Text Box 11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369" name="Text Box 9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7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71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72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37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74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75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7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77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4378" name="Text Box 12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379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380" name="Text Box 8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4381" name="Text Box 10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82" name="Text Box 11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383" name="Text Box 9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84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8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86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8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88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389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3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4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6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398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399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314325</xdr:rowOff>
    </xdr:to>
    <xdr:sp macro="" textlink="">
      <xdr:nvSpPr>
        <xdr:cNvPr id="1354400" name="Text Box 10"/>
        <xdr:cNvSpPr txBox="1">
          <a:spLocks noChangeArrowheads="1"/>
        </xdr:cNvSpPr>
      </xdr:nvSpPr>
      <xdr:spPr bwMode="auto">
        <a:xfrm>
          <a:off x="9744075" y="10391775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401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02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03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04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05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06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07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08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09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10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1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412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13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14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4415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16" name="Text Box 8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17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18" name="Text Box 10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19" name="Text Box 11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20" name="Text Box 12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421" name="Text Box 8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22" name="Text Box 9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423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424" name="Text Box 11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114300</xdr:colOff>
      <xdr:row>31</xdr:row>
      <xdr:rowOff>381000</xdr:rowOff>
    </xdr:to>
    <xdr:sp macro="" textlink="">
      <xdr:nvSpPr>
        <xdr:cNvPr id="1354425" name="Text Box 9"/>
        <xdr:cNvSpPr txBox="1">
          <a:spLocks noChangeArrowheads="1"/>
        </xdr:cNvSpPr>
      </xdr:nvSpPr>
      <xdr:spPr bwMode="auto">
        <a:xfrm>
          <a:off x="9744075" y="12220575"/>
          <a:ext cx="114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426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427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28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29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1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33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4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5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3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37" name="Text Box 8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38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39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40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41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42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43" name="Text Box 11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44" name="Text Box 9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45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46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47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48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49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50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451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52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53" name="Text Box 12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54" name="Text Box 8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55" name="Text Box 8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56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4457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58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59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60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61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62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123825</xdr:colOff>
      <xdr:row>31</xdr:row>
      <xdr:rowOff>381000</xdr:rowOff>
    </xdr:to>
    <xdr:sp macro="" textlink="">
      <xdr:nvSpPr>
        <xdr:cNvPr id="1354463" name="Text Box 11"/>
        <xdr:cNvSpPr txBox="1">
          <a:spLocks noChangeArrowheads="1"/>
        </xdr:cNvSpPr>
      </xdr:nvSpPr>
      <xdr:spPr bwMode="auto">
        <a:xfrm>
          <a:off x="9744075" y="1222057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123825</xdr:colOff>
      <xdr:row>31</xdr:row>
      <xdr:rowOff>381000</xdr:rowOff>
    </xdr:to>
    <xdr:sp macro="" textlink="">
      <xdr:nvSpPr>
        <xdr:cNvPr id="1354464" name="Text Box 9"/>
        <xdr:cNvSpPr txBox="1">
          <a:spLocks noChangeArrowheads="1"/>
        </xdr:cNvSpPr>
      </xdr:nvSpPr>
      <xdr:spPr bwMode="auto">
        <a:xfrm>
          <a:off x="9744075" y="1222057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65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66" name="Text Box 11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67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68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69" name="Text Box 11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4470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7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72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73" name="Text Box 12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74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114300</xdr:colOff>
      <xdr:row>31</xdr:row>
      <xdr:rowOff>381000</xdr:rowOff>
    </xdr:to>
    <xdr:sp macro="" textlink="">
      <xdr:nvSpPr>
        <xdr:cNvPr id="1354475" name="Text Box 8"/>
        <xdr:cNvSpPr txBox="1">
          <a:spLocks noChangeArrowheads="1"/>
        </xdr:cNvSpPr>
      </xdr:nvSpPr>
      <xdr:spPr bwMode="auto">
        <a:xfrm>
          <a:off x="9744075" y="12220575"/>
          <a:ext cx="114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476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77" name="Text Box 11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478" name="Text Box 9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79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1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83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484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8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89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9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91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449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93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494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495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496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97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98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499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50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1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2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450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4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5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506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07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8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4509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10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4511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4512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13" name="Text Box 8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14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381000</xdr:rowOff>
    </xdr:to>
    <xdr:sp macro="" textlink="">
      <xdr:nvSpPr>
        <xdr:cNvPr id="1354515" name="Text Box 10"/>
        <xdr:cNvSpPr txBox="1">
          <a:spLocks noChangeArrowheads="1"/>
        </xdr:cNvSpPr>
      </xdr:nvSpPr>
      <xdr:spPr bwMode="auto">
        <a:xfrm>
          <a:off x="9744075" y="1169670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16" name="Text Box 11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4517" name="Text Box 12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518" name="Text Box 8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19" name="Text Box 9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520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521" name="Text Box 11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34</xdr:row>
      <xdr:rowOff>57150</xdr:rowOff>
    </xdr:to>
    <xdr:sp macro="" textlink="">
      <xdr:nvSpPr>
        <xdr:cNvPr id="1354522" name="Text Box 9"/>
        <xdr:cNvSpPr txBox="1">
          <a:spLocks noChangeArrowheads="1"/>
        </xdr:cNvSpPr>
      </xdr:nvSpPr>
      <xdr:spPr bwMode="auto">
        <a:xfrm>
          <a:off x="9744075" y="12592050"/>
          <a:ext cx="114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523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524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25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526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2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28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2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530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31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32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33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104775</xdr:rowOff>
    </xdr:to>
    <xdr:sp macro="" textlink="">
      <xdr:nvSpPr>
        <xdr:cNvPr id="1354534" name="Text Box 8"/>
        <xdr:cNvSpPr txBox="1">
          <a:spLocks noChangeArrowheads="1"/>
        </xdr:cNvSpPr>
      </xdr:nvSpPr>
      <xdr:spPr bwMode="auto">
        <a:xfrm>
          <a:off x="9744075" y="103917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35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36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37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38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381000</xdr:rowOff>
    </xdr:to>
    <xdr:sp macro="" textlink="">
      <xdr:nvSpPr>
        <xdr:cNvPr id="1354539" name="Text Box 10"/>
        <xdr:cNvSpPr txBox="1">
          <a:spLocks noChangeArrowheads="1"/>
        </xdr:cNvSpPr>
      </xdr:nvSpPr>
      <xdr:spPr bwMode="auto">
        <a:xfrm>
          <a:off x="9744075" y="1169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540" name="Text Box 11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541" name="Text Box 9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42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43" name="Text Box 11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44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45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46" name="Text Box 11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47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548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49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550" name="Text Box 12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51" name="Text Box 8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52" name="Text Box 8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553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4554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104775</xdr:rowOff>
    </xdr:to>
    <xdr:sp macro="" textlink="">
      <xdr:nvSpPr>
        <xdr:cNvPr id="1354555" name="Text Box 9"/>
        <xdr:cNvSpPr txBox="1">
          <a:spLocks noChangeArrowheads="1"/>
        </xdr:cNvSpPr>
      </xdr:nvSpPr>
      <xdr:spPr bwMode="auto">
        <a:xfrm>
          <a:off x="9744075" y="103917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56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57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58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381000</xdr:rowOff>
    </xdr:to>
    <xdr:sp macro="" textlink="">
      <xdr:nvSpPr>
        <xdr:cNvPr id="1354559" name="Text Box 10"/>
        <xdr:cNvSpPr txBox="1">
          <a:spLocks noChangeArrowheads="1"/>
        </xdr:cNvSpPr>
      </xdr:nvSpPr>
      <xdr:spPr bwMode="auto">
        <a:xfrm>
          <a:off x="9744075" y="12134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4560" name="Text Box 11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4561" name="Text Box 9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62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63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64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65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66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67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68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69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570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71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34</xdr:row>
      <xdr:rowOff>57150</xdr:rowOff>
    </xdr:to>
    <xdr:sp macro="" textlink="">
      <xdr:nvSpPr>
        <xdr:cNvPr id="1354572" name="Text Box 8"/>
        <xdr:cNvSpPr txBox="1">
          <a:spLocks noChangeArrowheads="1"/>
        </xdr:cNvSpPr>
      </xdr:nvSpPr>
      <xdr:spPr bwMode="auto">
        <a:xfrm>
          <a:off x="9744075" y="12592050"/>
          <a:ext cx="114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573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74" name="Text Box 11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4575" name="Text Box 9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576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7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78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7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580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581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3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4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5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6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8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58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90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591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592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593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94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95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96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597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98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599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600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601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602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603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604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605" name="Text Box 8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606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607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114300</xdr:colOff>
      <xdr:row>34</xdr:row>
      <xdr:rowOff>57150</xdr:rowOff>
    </xdr:to>
    <xdr:sp macro="" textlink="">
      <xdr:nvSpPr>
        <xdr:cNvPr id="1354608" name="Text Box 8"/>
        <xdr:cNvSpPr txBox="1">
          <a:spLocks noChangeArrowheads="1"/>
        </xdr:cNvSpPr>
      </xdr:nvSpPr>
      <xdr:spPr bwMode="auto">
        <a:xfrm>
          <a:off x="9744075" y="12668250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09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34</xdr:row>
      <xdr:rowOff>57150</xdr:rowOff>
    </xdr:to>
    <xdr:sp macro="" textlink="">
      <xdr:nvSpPr>
        <xdr:cNvPr id="1354610" name="Text Box 10"/>
        <xdr:cNvSpPr txBox="1">
          <a:spLocks noChangeArrowheads="1"/>
        </xdr:cNvSpPr>
      </xdr:nvSpPr>
      <xdr:spPr bwMode="auto">
        <a:xfrm>
          <a:off x="9744075" y="12592050"/>
          <a:ext cx="114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314325</xdr:rowOff>
    </xdr:to>
    <xdr:sp macro="" textlink="">
      <xdr:nvSpPr>
        <xdr:cNvPr id="1354611" name="Text Box 8"/>
        <xdr:cNvSpPr txBox="1">
          <a:spLocks noChangeArrowheads="1"/>
        </xdr:cNvSpPr>
      </xdr:nvSpPr>
      <xdr:spPr bwMode="auto">
        <a:xfrm>
          <a:off x="9744075" y="112014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314325</xdr:rowOff>
    </xdr:to>
    <xdr:sp macro="" textlink="">
      <xdr:nvSpPr>
        <xdr:cNvPr id="1354612" name="Text Box 10"/>
        <xdr:cNvSpPr txBox="1">
          <a:spLocks noChangeArrowheads="1"/>
        </xdr:cNvSpPr>
      </xdr:nvSpPr>
      <xdr:spPr bwMode="auto">
        <a:xfrm>
          <a:off x="9744075" y="11125200"/>
          <a:ext cx="114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314325</xdr:rowOff>
    </xdr:to>
    <xdr:sp macro="" textlink="">
      <xdr:nvSpPr>
        <xdr:cNvPr id="1354613" name="Text Box 11"/>
        <xdr:cNvSpPr txBox="1">
          <a:spLocks noChangeArrowheads="1"/>
        </xdr:cNvSpPr>
      </xdr:nvSpPr>
      <xdr:spPr bwMode="auto">
        <a:xfrm>
          <a:off x="9744075" y="112014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4614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615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16" name="Text Box 11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617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18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19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2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621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2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23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24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104775</xdr:rowOff>
    </xdr:to>
    <xdr:sp macro="" textlink="">
      <xdr:nvSpPr>
        <xdr:cNvPr id="1354625" name="Text Box 8"/>
        <xdr:cNvSpPr txBox="1">
          <a:spLocks noChangeArrowheads="1"/>
        </xdr:cNvSpPr>
      </xdr:nvSpPr>
      <xdr:spPr bwMode="auto">
        <a:xfrm>
          <a:off x="9744075" y="103917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4626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27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28" name="Text Box 11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29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4630" name="Text Box 10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4631" name="Text Box 11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4632" name="Text Box 9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33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34" name="Text Box 11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35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36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37" name="Text Box 11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38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4639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40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114300</xdr:colOff>
      <xdr:row>34</xdr:row>
      <xdr:rowOff>57150</xdr:rowOff>
    </xdr:to>
    <xdr:sp macro="" textlink="">
      <xdr:nvSpPr>
        <xdr:cNvPr id="1354641" name="Text Box 8"/>
        <xdr:cNvSpPr txBox="1">
          <a:spLocks noChangeArrowheads="1"/>
        </xdr:cNvSpPr>
      </xdr:nvSpPr>
      <xdr:spPr bwMode="auto">
        <a:xfrm>
          <a:off x="9744075" y="12668250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114300</xdr:colOff>
      <xdr:row>34</xdr:row>
      <xdr:rowOff>57150</xdr:rowOff>
    </xdr:to>
    <xdr:sp macro="" textlink="">
      <xdr:nvSpPr>
        <xdr:cNvPr id="1354642" name="Text Box 8"/>
        <xdr:cNvSpPr txBox="1">
          <a:spLocks noChangeArrowheads="1"/>
        </xdr:cNvSpPr>
      </xdr:nvSpPr>
      <xdr:spPr bwMode="auto">
        <a:xfrm>
          <a:off x="9744075" y="12668250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323850</xdr:rowOff>
    </xdr:to>
    <xdr:sp macro="" textlink="">
      <xdr:nvSpPr>
        <xdr:cNvPr id="1354643" name="Text Box 8"/>
        <xdr:cNvSpPr txBox="1">
          <a:spLocks noChangeArrowheads="1"/>
        </xdr:cNvSpPr>
      </xdr:nvSpPr>
      <xdr:spPr bwMode="auto">
        <a:xfrm>
          <a:off x="9744075" y="10391775"/>
          <a:ext cx="1333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104775</xdr:rowOff>
    </xdr:to>
    <xdr:sp macro="" textlink="">
      <xdr:nvSpPr>
        <xdr:cNvPr id="1354644" name="Text Box 9"/>
        <xdr:cNvSpPr txBox="1">
          <a:spLocks noChangeArrowheads="1"/>
        </xdr:cNvSpPr>
      </xdr:nvSpPr>
      <xdr:spPr bwMode="auto">
        <a:xfrm>
          <a:off x="9744075" y="103917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45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46" name="Text Box 11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47" name="Text Box 12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48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4649" name="Text Box 11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4650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51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4652" name="Text Box 11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4653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54" name="Text Box 8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4655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123825</xdr:colOff>
      <xdr:row>34</xdr:row>
      <xdr:rowOff>57150</xdr:rowOff>
    </xdr:to>
    <xdr:sp macro="" textlink="">
      <xdr:nvSpPr>
        <xdr:cNvPr id="1354656" name="Text Box 12"/>
        <xdr:cNvSpPr txBox="1">
          <a:spLocks noChangeArrowheads="1"/>
        </xdr:cNvSpPr>
      </xdr:nvSpPr>
      <xdr:spPr bwMode="auto">
        <a:xfrm>
          <a:off x="9744075" y="12592050"/>
          <a:ext cx="123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57" name="Text Box 8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123825</xdr:colOff>
      <xdr:row>34</xdr:row>
      <xdr:rowOff>57150</xdr:rowOff>
    </xdr:to>
    <xdr:sp macro="" textlink="">
      <xdr:nvSpPr>
        <xdr:cNvPr id="1354658" name="Text Box 10"/>
        <xdr:cNvSpPr txBox="1">
          <a:spLocks noChangeArrowheads="1"/>
        </xdr:cNvSpPr>
      </xdr:nvSpPr>
      <xdr:spPr bwMode="auto">
        <a:xfrm>
          <a:off x="9744075" y="12592050"/>
          <a:ext cx="123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659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1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663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664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6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8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6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7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71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67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73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4674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675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76" name="Text Box 11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77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78" name="Text Box 11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79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80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1" name="Text Box 11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2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4683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4" name="Text Box 11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5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4686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87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8" name="Text Box 8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4689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4690" name="Text Box 8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4691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4692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693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694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695" name="Text Box 9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696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697" name="Text Box 11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698" name="Text Box 9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699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700" name="Text Box 11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701" name="Text Box 9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702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123825</xdr:colOff>
      <xdr:row>31</xdr:row>
      <xdr:rowOff>381000</xdr:rowOff>
    </xdr:to>
    <xdr:sp macro="" textlink="">
      <xdr:nvSpPr>
        <xdr:cNvPr id="1354703" name="Text Box 11"/>
        <xdr:cNvSpPr txBox="1">
          <a:spLocks noChangeArrowheads="1"/>
        </xdr:cNvSpPr>
      </xdr:nvSpPr>
      <xdr:spPr bwMode="auto">
        <a:xfrm>
          <a:off x="9744075" y="1222057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85725</xdr:rowOff>
    </xdr:from>
    <xdr:to>
      <xdr:col>5</xdr:col>
      <xdr:colOff>123825</xdr:colOff>
      <xdr:row>31</xdr:row>
      <xdr:rowOff>381000</xdr:rowOff>
    </xdr:to>
    <xdr:sp macro="" textlink="">
      <xdr:nvSpPr>
        <xdr:cNvPr id="1354704" name="Text Box 9"/>
        <xdr:cNvSpPr txBox="1">
          <a:spLocks noChangeArrowheads="1"/>
        </xdr:cNvSpPr>
      </xdr:nvSpPr>
      <xdr:spPr bwMode="auto">
        <a:xfrm>
          <a:off x="9744075" y="1222057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705" name="Text Box 8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706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381000</xdr:rowOff>
    </xdr:to>
    <xdr:sp macro="" textlink="">
      <xdr:nvSpPr>
        <xdr:cNvPr id="1354707" name="Text Box 10"/>
        <xdr:cNvSpPr txBox="1">
          <a:spLocks noChangeArrowheads="1"/>
        </xdr:cNvSpPr>
      </xdr:nvSpPr>
      <xdr:spPr bwMode="auto">
        <a:xfrm>
          <a:off x="9744075" y="1169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708" name="Text Box 11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381000</xdr:rowOff>
    </xdr:to>
    <xdr:sp macro="" textlink="">
      <xdr:nvSpPr>
        <xdr:cNvPr id="1354709" name="Text Box 12"/>
        <xdr:cNvSpPr txBox="1">
          <a:spLocks noChangeArrowheads="1"/>
        </xdr:cNvSpPr>
      </xdr:nvSpPr>
      <xdr:spPr bwMode="auto">
        <a:xfrm>
          <a:off x="9744075" y="12134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710" name="Text Box 8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711" name="Text Box 9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4712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4713" name="Text Box 11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4714" name="Text Box 9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715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4716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717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718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1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20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21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4722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23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24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2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726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27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28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29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30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31" name="Text Box 11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32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33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34" name="Text Box 11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4735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4736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4737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738" name="Text Box 12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739" name="Text Box 8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4740" name="Text Box 8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4741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4742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43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44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45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46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747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748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4749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750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4751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24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25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26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7827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7828" name="Text Box 8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29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7830" name="Text Box 11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381000</xdr:rowOff>
    </xdr:to>
    <xdr:sp macro="" textlink="">
      <xdr:nvSpPr>
        <xdr:cNvPr id="1357831" name="Text Box 9"/>
        <xdr:cNvSpPr txBox="1">
          <a:spLocks noChangeArrowheads="1"/>
        </xdr:cNvSpPr>
      </xdr:nvSpPr>
      <xdr:spPr bwMode="auto">
        <a:xfrm>
          <a:off x="9744075" y="1177290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832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33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34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3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836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837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38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39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1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3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4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4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7846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7847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848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7849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50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51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52" name="Text Box 12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53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54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55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56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57" name="Text Box 11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58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57859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7860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61" name="Text Box 8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95250</xdr:rowOff>
    </xdr:to>
    <xdr:sp macro="" textlink="">
      <xdr:nvSpPr>
        <xdr:cNvPr id="1357862" name="Text Box 9"/>
        <xdr:cNvSpPr txBox="1">
          <a:spLocks noChangeArrowheads="1"/>
        </xdr:cNvSpPr>
      </xdr:nvSpPr>
      <xdr:spPr bwMode="auto">
        <a:xfrm>
          <a:off x="9744075" y="103917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57863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864" name="Text Box 8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865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7866" name="Text Box 10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867" name="Text Box 11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314325</xdr:rowOff>
    </xdr:to>
    <xdr:sp macro="" textlink="">
      <xdr:nvSpPr>
        <xdr:cNvPr id="1357868" name="Text Box 8"/>
        <xdr:cNvSpPr txBox="1">
          <a:spLocks noChangeArrowheads="1"/>
        </xdr:cNvSpPr>
      </xdr:nvSpPr>
      <xdr:spPr bwMode="auto">
        <a:xfrm>
          <a:off x="9744075" y="112014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869" name="Text Box 9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314325</xdr:rowOff>
    </xdr:to>
    <xdr:sp macro="" textlink="">
      <xdr:nvSpPr>
        <xdr:cNvPr id="1357870" name="Text Box 10"/>
        <xdr:cNvSpPr txBox="1">
          <a:spLocks noChangeArrowheads="1"/>
        </xdr:cNvSpPr>
      </xdr:nvSpPr>
      <xdr:spPr bwMode="auto">
        <a:xfrm>
          <a:off x="9744075" y="111252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314325</xdr:rowOff>
    </xdr:to>
    <xdr:sp macro="" textlink="">
      <xdr:nvSpPr>
        <xdr:cNvPr id="1357871" name="Text Box 11"/>
        <xdr:cNvSpPr txBox="1">
          <a:spLocks noChangeArrowheads="1"/>
        </xdr:cNvSpPr>
      </xdr:nvSpPr>
      <xdr:spPr bwMode="auto">
        <a:xfrm>
          <a:off x="9744075" y="112014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7872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7873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874" name="Text Box 11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875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76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77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78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879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8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81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88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7883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84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85" name="Text Box 11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86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87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888" name="Text Box 11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889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890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891" name="Text Box 11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892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7893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894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895" name="Text Box 8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896" name="Text Box 8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897" name="Text Box 8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898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899" name="Text Box 11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900" name="Text Box 12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901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7902" name="Text Box 11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7903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57904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7905" name="Text Box 11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123825</xdr:colOff>
      <xdr:row>29</xdr:row>
      <xdr:rowOff>314325</xdr:rowOff>
    </xdr:to>
    <xdr:sp macro="" textlink="">
      <xdr:nvSpPr>
        <xdr:cNvPr id="1357906" name="Text Box 9"/>
        <xdr:cNvSpPr txBox="1">
          <a:spLocks noChangeArrowheads="1"/>
        </xdr:cNvSpPr>
      </xdr:nvSpPr>
      <xdr:spPr bwMode="auto">
        <a:xfrm>
          <a:off x="9744075" y="112014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907" name="Text Box 8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352425</xdr:rowOff>
    </xdr:to>
    <xdr:sp macro="" textlink="">
      <xdr:nvSpPr>
        <xdr:cNvPr id="1357908" name="Text Box 9"/>
        <xdr:cNvSpPr txBox="1">
          <a:spLocks noChangeArrowheads="1"/>
        </xdr:cNvSpPr>
      </xdr:nvSpPr>
      <xdr:spPr bwMode="auto">
        <a:xfrm>
          <a:off x="9744075" y="11772900"/>
          <a:ext cx="123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123825</xdr:colOff>
      <xdr:row>34</xdr:row>
      <xdr:rowOff>57150</xdr:rowOff>
    </xdr:to>
    <xdr:sp macro="" textlink="">
      <xdr:nvSpPr>
        <xdr:cNvPr id="1357909" name="Text Box 12"/>
        <xdr:cNvSpPr txBox="1">
          <a:spLocks noChangeArrowheads="1"/>
        </xdr:cNvSpPr>
      </xdr:nvSpPr>
      <xdr:spPr bwMode="auto">
        <a:xfrm>
          <a:off x="9744075" y="12592050"/>
          <a:ext cx="123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910" name="Text Box 8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123825</xdr:colOff>
      <xdr:row>34</xdr:row>
      <xdr:rowOff>57150</xdr:rowOff>
    </xdr:to>
    <xdr:sp macro="" textlink="">
      <xdr:nvSpPr>
        <xdr:cNvPr id="1357911" name="Text Box 10"/>
        <xdr:cNvSpPr txBox="1">
          <a:spLocks noChangeArrowheads="1"/>
        </xdr:cNvSpPr>
      </xdr:nvSpPr>
      <xdr:spPr bwMode="auto">
        <a:xfrm>
          <a:off x="9744075" y="12592050"/>
          <a:ext cx="123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912" name="Text Box 11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76200</xdr:rowOff>
    </xdr:from>
    <xdr:to>
      <xdr:col>5</xdr:col>
      <xdr:colOff>95250</xdr:colOff>
      <xdr:row>34</xdr:row>
      <xdr:rowOff>57150</xdr:rowOff>
    </xdr:to>
    <xdr:sp macro="" textlink="">
      <xdr:nvSpPr>
        <xdr:cNvPr id="1357913" name="Text Box 9"/>
        <xdr:cNvSpPr txBox="1">
          <a:spLocks noChangeArrowheads="1"/>
        </xdr:cNvSpPr>
      </xdr:nvSpPr>
      <xdr:spPr bwMode="auto">
        <a:xfrm>
          <a:off x="9744075" y="12668250"/>
          <a:ext cx="952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914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1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16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1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918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114300</xdr:rowOff>
    </xdr:to>
    <xdr:sp macro="" textlink="">
      <xdr:nvSpPr>
        <xdr:cNvPr id="1357919" name="Text Box 8"/>
        <xdr:cNvSpPr txBox="1">
          <a:spLocks noChangeArrowheads="1"/>
        </xdr:cNvSpPr>
      </xdr:nvSpPr>
      <xdr:spPr bwMode="auto">
        <a:xfrm>
          <a:off x="9744075" y="103917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0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1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2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3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4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5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6" name="Text Box 9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76200</xdr:rowOff>
    </xdr:to>
    <xdr:sp macro="" textlink="">
      <xdr:nvSpPr>
        <xdr:cNvPr id="1357927" name="Text Box 8"/>
        <xdr:cNvSpPr txBox="1">
          <a:spLocks noChangeArrowheads="1"/>
        </xdr:cNvSpPr>
      </xdr:nvSpPr>
      <xdr:spPr bwMode="auto">
        <a:xfrm>
          <a:off x="9744075" y="103917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928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7929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7930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931" name="Text Box 11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32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33" name="Text Box 11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34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35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36" name="Text Box 11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37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38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39" name="Text Box 11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40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85725</xdr:rowOff>
    </xdr:to>
    <xdr:sp macro="" textlink="">
      <xdr:nvSpPr>
        <xdr:cNvPr id="1357941" name="Text Box 8"/>
        <xdr:cNvSpPr txBox="1">
          <a:spLocks noChangeArrowheads="1"/>
        </xdr:cNvSpPr>
      </xdr:nvSpPr>
      <xdr:spPr bwMode="auto">
        <a:xfrm>
          <a:off x="9744075" y="12134850"/>
          <a:ext cx="1238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942" name="Text Box 9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43" name="Text Box 8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85725</xdr:rowOff>
    </xdr:from>
    <xdr:to>
      <xdr:col>5</xdr:col>
      <xdr:colOff>123825</xdr:colOff>
      <xdr:row>30</xdr:row>
      <xdr:rowOff>381000</xdr:rowOff>
    </xdr:to>
    <xdr:sp macro="" textlink="">
      <xdr:nvSpPr>
        <xdr:cNvPr id="1357944" name="Text Box 9"/>
        <xdr:cNvSpPr txBox="1">
          <a:spLocks noChangeArrowheads="1"/>
        </xdr:cNvSpPr>
      </xdr:nvSpPr>
      <xdr:spPr bwMode="auto">
        <a:xfrm>
          <a:off x="9744075" y="11782425"/>
          <a:ext cx="1238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133350</xdr:rowOff>
    </xdr:to>
    <xdr:sp macro="" textlink="">
      <xdr:nvSpPr>
        <xdr:cNvPr id="1357945" name="Text Box 8"/>
        <xdr:cNvSpPr txBox="1">
          <a:spLocks noChangeArrowheads="1"/>
        </xdr:cNvSpPr>
      </xdr:nvSpPr>
      <xdr:spPr bwMode="auto">
        <a:xfrm>
          <a:off x="9744075" y="12134850"/>
          <a:ext cx="1238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7946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161925</xdr:rowOff>
    </xdr:to>
    <xdr:sp macro="" textlink="">
      <xdr:nvSpPr>
        <xdr:cNvPr id="1357947" name="Text Box 8"/>
        <xdr:cNvSpPr txBox="1">
          <a:spLocks noChangeArrowheads="1"/>
        </xdr:cNvSpPr>
      </xdr:nvSpPr>
      <xdr:spPr bwMode="auto">
        <a:xfrm>
          <a:off x="9744075" y="103917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48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7949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7950" name="Text Box 10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51" name="Text Box 11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52" name="Text Box 12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114300</xdr:rowOff>
    </xdr:to>
    <xdr:sp macro="" textlink="">
      <xdr:nvSpPr>
        <xdr:cNvPr id="1357953" name="Text Box 8"/>
        <xdr:cNvSpPr txBox="1">
          <a:spLocks noChangeArrowheads="1"/>
        </xdr:cNvSpPr>
      </xdr:nvSpPr>
      <xdr:spPr bwMode="auto">
        <a:xfrm>
          <a:off x="9744075" y="103917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54" name="Text Box 9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55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114300</xdr:rowOff>
    </xdr:to>
    <xdr:sp macro="" textlink="">
      <xdr:nvSpPr>
        <xdr:cNvPr id="1357956" name="Text Box 11"/>
        <xdr:cNvSpPr txBox="1">
          <a:spLocks noChangeArrowheads="1"/>
        </xdr:cNvSpPr>
      </xdr:nvSpPr>
      <xdr:spPr bwMode="auto">
        <a:xfrm>
          <a:off x="9744075" y="103917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419100</xdr:rowOff>
    </xdr:from>
    <xdr:to>
      <xdr:col>5</xdr:col>
      <xdr:colOff>114300</xdr:colOff>
      <xdr:row>31</xdr:row>
      <xdr:rowOff>428625</xdr:rowOff>
    </xdr:to>
    <xdr:sp macro="" textlink="">
      <xdr:nvSpPr>
        <xdr:cNvPr id="1357957" name="Text Box 9"/>
        <xdr:cNvSpPr txBox="1">
          <a:spLocks noChangeArrowheads="1"/>
        </xdr:cNvSpPr>
      </xdr:nvSpPr>
      <xdr:spPr bwMode="auto">
        <a:xfrm>
          <a:off x="9744075" y="1255395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58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314325</xdr:rowOff>
    </xdr:to>
    <xdr:sp macro="" textlink="">
      <xdr:nvSpPr>
        <xdr:cNvPr id="1357959" name="Text Box 10"/>
        <xdr:cNvSpPr txBox="1">
          <a:spLocks noChangeArrowheads="1"/>
        </xdr:cNvSpPr>
      </xdr:nvSpPr>
      <xdr:spPr bwMode="auto">
        <a:xfrm>
          <a:off x="9744075" y="10391775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7960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7961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3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4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7965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7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68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7969" name="Text Box 8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7970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71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72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73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974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975" name="Text Box 11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976" name="Text Box 9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77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7978" name="Text Box 11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7979" name="Text Box 9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8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7981" name="Text Box 11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7982" name="Text Box 9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7983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7984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7985" name="Text Box 12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86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7987" name="Text Box 8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7988" name="Text Box 10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7989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7990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91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92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93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7994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95" name="Text Box 11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7996" name="Text Box 9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7997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7998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7999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0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01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02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8003" name="Text Box 8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66675</xdr:rowOff>
    </xdr:to>
    <xdr:sp macro="" textlink="">
      <xdr:nvSpPr>
        <xdr:cNvPr id="1358004" name="Text Box 9"/>
        <xdr:cNvSpPr txBox="1">
          <a:spLocks noChangeArrowheads="1"/>
        </xdr:cNvSpPr>
      </xdr:nvSpPr>
      <xdr:spPr bwMode="auto">
        <a:xfrm>
          <a:off x="9744075" y="103917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361950</xdr:rowOff>
    </xdr:to>
    <xdr:sp macro="" textlink="">
      <xdr:nvSpPr>
        <xdr:cNvPr id="1358005" name="Text Box 12"/>
        <xdr:cNvSpPr txBox="1">
          <a:spLocks noChangeArrowheads="1"/>
        </xdr:cNvSpPr>
      </xdr:nvSpPr>
      <xdr:spPr bwMode="auto">
        <a:xfrm>
          <a:off x="9744075" y="10391775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06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361950</xdr:rowOff>
    </xdr:to>
    <xdr:sp macro="" textlink="">
      <xdr:nvSpPr>
        <xdr:cNvPr id="1358007" name="Text Box 10"/>
        <xdr:cNvSpPr txBox="1">
          <a:spLocks noChangeArrowheads="1"/>
        </xdr:cNvSpPr>
      </xdr:nvSpPr>
      <xdr:spPr bwMode="auto">
        <a:xfrm>
          <a:off x="9744075" y="10391775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008" name="Text Box 11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009" name="Text Box 9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10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2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3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14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15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8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19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2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21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22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23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24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2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314325</xdr:rowOff>
    </xdr:to>
    <xdr:sp macro="" textlink="">
      <xdr:nvSpPr>
        <xdr:cNvPr id="1358026" name="Text Box 10"/>
        <xdr:cNvSpPr txBox="1">
          <a:spLocks noChangeArrowheads="1"/>
        </xdr:cNvSpPr>
      </xdr:nvSpPr>
      <xdr:spPr bwMode="auto">
        <a:xfrm>
          <a:off x="9744075" y="10391775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27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28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29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30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31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32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33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34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35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36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3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38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39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40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41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42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114300</xdr:colOff>
      <xdr:row>34</xdr:row>
      <xdr:rowOff>57150</xdr:rowOff>
    </xdr:to>
    <xdr:sp macro="" textlink="">
      <xdr:nvSpPr>
        <xdr:cNvPr id="1358043" name="Text Box 10"/>
        <xdr:cNvSpPr txBox="1">
          <a:spLocks noChangeArrowheads="1"/>
        </xdr:cNvSpPr>
      </xdr:nvSpPr>
      <xdr:spPr bwMode="auto">
        <a:xfrm>
          <a:off x="9744075" y="12592050"/>
          <a:ext cx="114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8044" name="Text Box 12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8045" name="Text Box 8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8046" name="Text Box 9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047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8048" name="Text Box 11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114300</xdr:colOff>
      <xdr:row>31</xdr:row>
      <xdr:rowOff>381000</xdr:rowOff>
    </xdr:to>
    <xdr:sp macro="" textlink="">
      <xdr:nvSpPr>
        <xdr:cNvPr id="1358049" name="Text Box 9"/>
        <xdr:cNvSpPr txBox="1">
          <a:spLocks noChangeArrowheads="1"/>
        </xdr:cNvSpPr>
      </xdr:nvSpPr>
      <xdr:spPr bwMode="auto">
        <a:xfrm>
          <a:off x="9744075" y="12134850"/>
          <a:ext cx="114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323850</xdr:rowOff>
    </xdr:to>
    <xdr:sp macro="" textlink="">
      <xdr:nvSpPr>
        <xdr:cNvPr id="1358051" name="Text Box 10"/>
        <xdr:cNvSpPr txBox="1">
          <a:spLocks noChangeArrowheads="1"/>
        </xdr:cNvSpPr>
      </xdr:nvSpPr>
      <xdr:spPr bwMode="auto">
        <a:xfrm>
          <a:off x="9744075" y="10391775"/>
          <a:ext cx="142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52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53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4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5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6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057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8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59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6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61" name="Text Box 8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62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6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64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65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8066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381000</xdr:rowOff>
    </xdr:to>
    <xdr:sp macro="" textlink="">
      <xdr:nvSpPr>
        <xdr:cNvPr id="1358067" name="Text Box 11"/>
        <xdr:cNvSpPr txBox="1">
          <a:spLocks noChangeArrowheads="1"/>
        </xdr:cNvSpPr>
      </xdr:nvSpPr>
      <xdr:spPr bwMode="auto">
        <a:xfrm>
          <a:off x="9744075" y="11772900"/>
          <a:ext cx="123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381000</xdr:rowOff>
    </xdr:to>
    <xdr:sp macro="" textlink="">
      <xdr:nvSpPr>
        <xdr:cNvPr id="1358068" name="Text Box 9"/>
        <xdr:cNvSpPr txBox="1">
          <a:spLocks noChangeArrowheads="1"/>
        </xdr:cNvSpPr>
      </xdr:nvSpPr>
      <xdr:spPr bwMode="auto">
        <a:xfrm>
          <a:off x="9744075" y="11772900"/>
          <a:ext cx="123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69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70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71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72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73" name="Text Box 11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74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7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76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8077" name="Text Box 12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8078" name="Text Box 8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8079" name="Text Box 8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8080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8081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82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8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84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85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8086" name="Text Box 10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8087" name="Text Box 11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123825</xdr:colOff>
      <xdr:row>31</xdr:row>
      <xdr:rowOff>381000</xdr:rowOff>
    </xdr:to>
    <xdr:sp macro="" textlink="">
      <xdr:nvSpPr>
        <xdr:cNvPr id="1358088" name="Text Box 9"/>
        <xdr:cNvSpPr txBox="1">
          <a:spLocks noChangeArrowheads="1"/>
        </xdr:cNvSpPr>
      </xdr:nvSpPr>
      <xdr:spPr bwMode="auto">
        <a:xfrm>
          <a:off x="9744075" y="1213485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89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90" name="Text Box 11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91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092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93" name="Text Box 11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094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9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096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8097" name="Text Box 12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098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381000</xdr:rowOff>
    </xdr:to>
    <xdr:sp macro="" textlink="">
      <xdr:nvSpPr>
        <xdr:cNvPr id="1358099" name="Text Box 10"/>
        <xdr:cNvSpPr txBox="1">
          <a:spLocks noChangeArrowheads="1"/>
        </xdr:cNvSpPr>
      </xdr:nvSpPr>
      <xdr:spPr bwMode="auto">
        <a:xfrm>
          <a:off x="9744075" y="11696700"/>
          <a:ext cx="123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8100" name="Text Box 11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381000</xdr:rowOff>
    </xdr:to>
    <xdr:sp macro="" textlink="">
      <xdr:nvSpPr>
        <xdr:cNvPr id="1358101" name="Text Box 9"/>
        <xdr:cNvSpPr txBox="1">
          <a:spLocks noChangeArrowheads="1"/>
        </xdr:cNvSpPr>
      </xdr:nvSpPr>
      <xdr:spPr bwMode="auto">
        <a:xfrm>
          <a:off x="9744075" y="11772900"/>
          <a:ext cx="1143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02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03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04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0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06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07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08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09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0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1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2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3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4" name="Text Box 9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5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116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17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323850</xdr:rowOff>
    </xdr:to>
    <xdr:sp macro="" textlink="">
      <xdr:nvSpPr>
        <xdr:cNvPr id="1358118" name="Text Box 10"/>
        <xdr:cNvSpPr txBox="1">
          <a:spLocks noChangeArrowheads="1"/>
        </xdr:cNvSpPr>
      </xdr:nvSpPr>
      <xdr:spPr bwMode="auto">
        <a:xfrm>
          <a:off x="9744075" y="10391775"/>
          <a:ext cx="142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119" name="Text Box 11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120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121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122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123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24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25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126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27" name="Text Box 11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28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76200</xdr:rowOff>
    </xdr:to>
    <xdr:sp macro="" textlink="">
      <xdr:nvSpPr>
        <xdr:cNvPr id="1358129" name="Text Box 8"/>
        <xdr:cNvSpPr txBox="1">
          <a:spLocks noChangeArrowheads="1"/>
        </xdr:cNvSpPr>
      </xdr:nvSpPr>
      <xdr:spPr bwMode="auto">
        <a:xfrm>
          <a:off x="9744075" y="103917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130" name="Text Box 9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31" name="Text Box 8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114300</xdr:rowOff>
    </xdr:to>
    <xdr:sp macro="" textlink="">
      <xdr:nvSpPr>
        <xdr:cNvPr id="1358132" name="Text Box 9"/>
        <xdr:cNvSpPr txBox="1">
          <a:spLocks noChangeArrowheads="1"/>
        </xdr:cNvSpPr>
      </xdr:nvSpPr>
      <xdr:spPr bwMode="auto">
        <a:xfrm>
          <a:off x="9744075" y="103917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123825</xdr:rowOff>
    </xdr:to>
    <xdr:sp macro="" textlink="">
      <xdr:nvSpPr>
        <xdr:cNvPr id="1358133" name="Text Box 8"/>
        <xdr:cNvSpPr txBox="1">
          <a:spLocks noChangeArrowheads="1"/>
        </xdr:cNvSpPr>
      </xdr:nvSpPr>
      <xdr:spPr bwMode="auto">
        <a:xfrm>
          <a:off x="9744075" y="103917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8134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161925</xdr:rowOff>
    </xdr:to>
    <xdr:sp macro="" textlink="">
      <xdr:nvSpPr>
        <xdr:cNvPr id="1358135" name="Text Box 8"/>
        <xdr:cNvSpPr txBox="1">
          <a:spLocks noChangeArrowheads="1"/>
        </xdr:cNvSpPr>
      </xdr:nvSpPr>
      <xdr:spPr bwMode="auto">
        <a:xfrm>
          <a:off x="9744075" y="103917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36" name="Text Box 8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95250</xdr:rowOff>
    </xdr:to>
    <xdr:sp macro="" textlink="">
      <xdr:nvSpPr>
        <xdr:cNvPr id="1358137" name="Text Box 9"/>
        <xdr:cNvSpPr txBox="1">
          <a:spLocks noChangeArrowheads="1"/>
        </xdr:cNvSpPr>
      </xdr:nvSpPr>
      <xdr:spPr bwMode="auto">
        <a:xfrm>
          <a:off x="9744075" y="103917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361950</xdr:rowOff>
    </xdr:to>
    <xdr:sp macro="" textlink="">
      <xdr:nvSpPr>
        <xdr:cNvPr id="1358138" name="Text Box 10"/>
        <xdr:cNvSpPr txBox="1">
          <a:spLocks noChangeArrowheads="1"/>
        </xdr:cNvSpPr>
      </xdr:nvSpPr>
      <xdr:spPr bwMode="auto">
        <a:xfrm>
          <a:off x="9744075" y="1112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39" name="Text Box 11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381000</xdr:rowOff>
    </xdr:to>
    <xdr:sp macro="" textlink="">
      <xdr:nvSpPr>
        <xdr:cNvPr id="1358140" name="Text Box 12"/>
        <xdr:cNvSpPr txBox="1">
          <a:spLocks noChangeArrowheads="1"/>
        </xdr:cNvSpPr>
      </xdr:nvSpPr>
      <xdr:spPr bwMode="auto">
        <a:xfrm>
          <a:off x="9744075" y="116967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8141" name="Text Box 8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42" name="Text Box 9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143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95250</xdr:rowOff>
    </xdr:to>
    <xdr:sp macro="" textlink="">
      <xdr:nvSpPr>
        <xdr:cNvPr id="1358144" name="Text Box 11"/>
        <xdr:cNvSpPr txBox="1">
          <a:spLocks noChangeArrowheads="1"/>
        </xdr:cNvSpPr>
      </xdr:nvSpPr>
      <xdr:spPr bwMode="auto">
        <a:xfrm>
          <a:off x="9744075" y="103917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381000</xdr:rowOff>
    </xdr:to>
    <xdr:sp macro="" textlink="">
      <xdr:nvSpPr>
        <xdr:cNvPr id="1358145" name="Text Box 9"/>
        <xdr:cNvSpPr txBox="1">
          <a:spLocks noChangeArrowheads="1"/>
        </xdr:cNvSpPr>
      </xdr:nvSpPr>
      <xdr:spPr bwMode="auto">
        <a:xfrm>
          <a:off x="9744075" y="12134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46" name="Text Box 8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323850</xdr:rowOff>
    </xdr:to>
    <xdr:sp macro="" textlink="">
      <xdr:nvSpPr>
        <xdr:cNvPr id="1358147" name="Text Box 10"/>
        <xdr:cNvSpPr txBox="1">
          <a:spLocks noChangeArrowheads="1"/>
        </xdr:cNvSpPr>
      </xdr:nvSpPr>
      <xdr:spPr bwMode="auto">
        <a:xfrm>
          <a:off x="9744075" y="10391775"/>
          <a:ext cx="152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148" name="Text Box 11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149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0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1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2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153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4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5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56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157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58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59" name="Text Box 11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60" name="Text Box 12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104775</xdr:colOff>
      <xdr:row>29</xdr:row>
      <xdr:rowOff>314325</xdr:rowOff>
    </xdr:to>
    <xdr:sp macro="" textlink="">
      <xdr:nvSpPr>
        <xdr:cNvPr id="1358161" name="Text Box 10"/>
        <xdr:cNvSpPr txBox="1">
          <a:spLocks noChangeArrowheads="1"/>
        </xdr:cNvSpPr>
      </xdr:nvSpPr>
      <xdr:spPr bwMode="auto">
        <a:xfrm>
          <a:off x="9744075" y="11125200"/>
          <a:ext cx="104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104775</xdr:colOff>
      <xdr:row>29</xdr:row>
      <xdr:rowOff>400050</xdr:rowOff>
    </xdr:to>
    <xdr:sp macro="" textlink="">
      <xdr:nvSpPr>
        <xdr:cNvPr id="1358162" name="Text Box 11"/>
        <xdr:cNvSpPr txBox="1">
          <a:spLocks noChangeArrowheads="1"/>
        </xdr:cNvSpPr>
      </xdr:nvSpPr>
      <xdr:spPr bwMode="auto">
        <a:xfrm>
          <a:off x="9744075" y="111918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104775</xdr:colOff>
      <xdr:row>29</xdr:row>
      <xdr:rowOff>400050</xdr:rowOff>
    </xdr:to>
    <xdr:sp macro="" textlink="">
      <xdr:nvSpPr>
        <xdr:cNvPr id="1358163" name="Text Box 9"/>
        <xdr:cNvSpPr txBox="1">
          <a:spLocks noChangeArrowheads="1"/>
        </xdr:cNvSpPr>
      </xdr:nvSpPr>
      <xdr:spPr bwMode="auto">
        <a:xfrm>
          <a:off x="9744075" y="111918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64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65" name="Text Box 11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66" name="Text Box 9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67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68" name="Text Box 11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69" name="Text Box 9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70" name="Text Box 8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171" name="Text Box 9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381000</xdr:rowOff>
    </xdr:to>
    <xdr:sp macro="" textlink="">
      <xdr:nvSpPr>
        <xdr:cNvPr id="1358172" name="Text Box 12"/>
        <xdr:cNvSpPr txBox="1">
          <a:spLocks noChangeArrowheads="1"/>
        </xdr:cNvSpPr>
      </xdr:nvSpPr>
      <xdr:spPr bwMode="auto">
        <a:xfrm>
          <a:off x="9744075" y="1169670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73" name="Text Box 8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74" name="Text Box 8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381000</xdr:rowOff>
    </xdr:to>
    <xdr:sp macro="" textlink="">
      <xdr:nvSpPr>
        <xdr:cNvPr id="1358175" name="Text Box 10"/>
        <xdr:cNvSpPr txBox="1">
          <a:spLocks noChangeArrowheads="1"/>
        </xdr:cNvSpPr>
      </xdr:nvSpPr>
      <xdr:spPr bwMode="auto">
        <a:xfrm>
          <a:off x="9744075" y="1169670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161925</xdr:rowOff>
    </xdr:to>
    <xdr:sp macro="" textlink="">
      <xdr:nvSpPr>
        <xdr:cNvPr id="1358176" name="Text Box 8"/>
        <xdr:cNvSpPr txBox="1">
          <a:spLocks noChangeArrowheads="1"/>
        </xdr:cNvSpPr>
      </xdr:nvSpPr>
      <xdr:spPr bwMode="auto">
        <a:xfrm>
          <a:off x="9744075" y="10391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77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78" name="Text Box 11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79" name="Text Box 12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104775</xdr:colOff>
      <xdr:row>30</xdr:row>
      <xdr:rowOff>381000</xdr:rowOff>
    </xdr:to>
    <xdr:sp macro="" textlink="">
      <xdr:nvSpPr>
        <xdr:cNvPr id="1358180" name="Text Box 10"/>
        <xdr:cNvSpPr txBox="1">
          <a:spLocks noChangeArrowheads="1"/>
        </xdr:cNvSpPr>
      </xdr:nvSpPr>
      <xdr:spPr bwMode="auto">
        <a:xfrm>
          <a:off x="9744075" y="1169670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104775</xdr:colOff>
      <xdr:row>31</xdr:row>
      <xdr:rowOff>381000</xdr:rowOff>
    </xdr:to>
    <xdr:sp macro="" textlink="">
      <xdr:nvSpPr>
        <xdr:cNvPr id="1358181" name="Text Box 11"/>
        <xdr:cNvSpPr txBox="1">
          <a:spLocks noChangeArrowheads="1"/>
        </xdr:cNvSpPr>
      </xdr:nvSpPr>
      <xdr:spPr bwMode="auto">
        <a:xfrm>
          <a:off x="9744075" y="121348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104775</xdr:colOff>
      <xdr:row>31</xdr:row>
      <xdr:rowOff>381000</xdr:rowOff>
    </xdr:to>
    <xdr:sp macro="" textlink="">
      <xdr:nvSpPr>
        <xdr:cNvPr id="1358182" name="Text Box 9"/>
        <xdr:cNvSpPr txBox="1">
          <a:spLocks noChangeArrowheads="1"/>
        </xdr:cNvSpPr>
      </xdr:nvSpPr>
      <xdr:spPr bwMode="auto">
        <a:xfrm>
          <a:off x="9744075" y="121348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83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184" name="Text Box 11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185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186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187" name="Text Box 11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188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89" name="Text Box 8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190" name="Text Box 9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361950</xdr:rowOff>
    </xdr:to>
    <xdr:sp macro="" textlink="">
      <xdr:nvSpPr>
        <xdr:cNvPr id="1358191" name="Text Box 12"/>
        <xdr:cNvSpPr txBox="1">
          <a:spLocks noChangeArrowheads="1"/>
        </xdr:cNvSpPr>
      </xdr:nvSpPr>
      <xdr:spPr bwMode="auto">
        <a:xfrm>
          <a:off x="9744075" y="111252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192" name="Text Box 8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381000</xdr:rowOff>
    </xdr:to>
    <xdr:sp macro="" textlink="">
      <xdr:nvSpPr>
        <xdr:cNvPr id="1358193" name="Text Box 8"/>
        <xdr:cNvSpPr txBox="1">
          <a:spLocks noChangeArrowheads="1"/>
        </xdr:cNvSpPr>
      </xdr:nvSpPr>
      <xdr:spPr bwMode="auto">
        <a:xfrm>
          <a:off x="9744075" y="12134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361950</xdr:rowOff>
    </xdr:to>
    <xdr:sp macro="" textlink="">
      <xdr:nvSpPr>
        <xdr:cNvPr id="1358194" name="Text Box 10"/>
        <xdr:cNvSpPr txBox="1">
          <a:spLocks noChangeArrowheads="1"/>
        </xdr:cNvSpPr>
      </xdr:nvSpPr>
      <xdr:spPr bwMode="auto">
        <a:xfrm>
          <a:off x="9744075" y="111252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95" name="Text Box 11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400050</xdr:rowOff>
    </xdr:to>
    <xdr:sp macro="" textlink="">
      <xdr:nvSpPr>
        <xdr:cNvPr id="1358196" name="Text Box 9"/>
        <xdr:cNvSpPr txBox="1">
          <a:spLocks noChangeArrowheads="1"/>
        </xdr:cNvSpPr>
      </xdr:nvSpPr>
      <xdr:spPr bwMode="auto">
        <a:xfrm>
          <a:off x="9744075" y="111918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197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98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199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0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01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02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3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4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5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6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7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8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09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10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211" name="Text Box 9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212" name="Text Box 8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323850</xdr:rowOff>
    </xdr:to>
    <xdr:sp macro="" textlink="">
      <xdr:nvSpPr>
        <xdr:cNvPr id="1358213" name="Text Box 10"/>
        <xdr:cNvSpPr txBox="1">
          <a:spLocks noChangeArrowheads="1"/>
        </xdr:cNvSpPr>
      </xdr:nvSpPr>
      <xdr:spPr bwMode="auto">
        <a:xfrm>
          <a:off x="9744075" y="10391775"/>
          <a:ext cx="152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214" name="Text Box 11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15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16" name="Text Box 11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17" name="Text Box 12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18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19" name="Text Box 11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20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21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22" name="Text Box 11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23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76200</xdr:rowOff>
    </xdr:to>
    <xdr:sp macro="" textlink="">
      <xdr:nvSpPr>
        <xdr:cNvPr id="1358224" name="Text Box 8"/>
        <xdr:cNvSpPr txBox="1">
          <a:spLocks noChangeArrowheads="1"/>
        </xdr:cNvSpPr>
      </xdr:nvSpPr>
      <xdr:spPr bwMode="auto">
        <a:xfrm>
          <a:off x="9744075" y="103917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225" name="Text Box 9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26" name="Text Box 8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95250</xdr:rowOff>
    </xdr:to>
    <xdr:sp macro="" textlink="">
      <xdr:nvSpPr>
        <xdr:cNvPr id="1358227" name="Text Box 9"/>
        <xdr:cNvSpPr txBox="1">
          <a:spLocks noChangeArrowheads="1"/>
        </xdr:cNvSpPr>
      </xdr:nvSpPr>
      <xdr:spPr bwMode="auto">
        <a:xfrm>
          <a:off x="9744075" y="103917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123825</xdr:rowOff>
    </xdr:to>
    <xdr:sp macro="" textlink="">
      <xdr:nvSpPr>
        <xdr:cNvPr id="1358228" name="Text Box 8"/>
        <xdr:cNvSpPr txBox="1">
          <a:spLocks noChangeArrowheads="1"/>
        </xdr:cNvSpPr>
      </xdr:nvSpPr>
      <xdr:spPr bwMode="auto">
        <a:xfrm>
          <a:off x="9744075" y="103917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29" name="Text Box 8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230" name="Text Box 9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381000</xdr:rowOff>
    </xdr:to>
    <xdr:sp macro="" textlink="">
      <xdr:nvSpPr>
        <xdr:cNvPr id="1358231" name="Text Box 10"/>
        <xdr:cNvSpPr txBox="1">
          <a:spLocks noChangeArrowheads="1"/>
        </xdr:cNvSpPr>
      </xdr:nvSpPr>
      <xdr:spPr bwMode="auto">
        <a:xfrm>
          <a:off x="9744075" y="121348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32" name="Text Box 11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95250</xdr:colOff>
      <xdr:row>34</xdr:row>
      <xdr:rowOff>57150</xdr:rowOff>
    </xdr:to>
    <xdr:sp macro="" textlink="">
      <xdr:nvSpPr>
        <xdr:cNvPr id="1358233" name="Text Box 12"/>
        <xdr:cNvSpPr txBox="1">
          <a:spLocks noChangeArrowheads="1"/>
        </xdr:cNvSpPr>
      </xdr:nvSpPr>
      <xdr:spPr bwMode="auto">
        <a:xfrm>
          <a:off x="9744075" y="125920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104775</xdr:rowOff>
    </xdr:to>
    <xdr:sp macro="" textlink="">
      <xdr:nvSpPr>
        <xdr:cNvPr id="1358234" name="Text Box 8"/>
        <xdr:cNvSpPr txBox="1">
          <a:spLocks noChangeArrowheads="1"/>
        </xdr:cNvSpPr>
      </xdr:nvSpPr>
      <xdr:spPr bwMode="auto">
        <a:xfrm>
          <a:off x="9744075" y="103917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35" name="Text Box 9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236" name="Text Box 10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104775</xdr:rowOff>
    </xdr:to>
    <xdr:sp macro="" textlink="">
      <xdr:nvSpPr>
        <xdr:cNvPr id="1358237" name="Text Box 11"/>
        <xdr:cNvSpPr txBox="1">
          <a:spLocks noChangeArrowheads="1"/>
        </xdr:cNvSpPr>
      </xdr:nvSpPr>
      <xdr:spPr bwMode="auto">
        <a:xfrm>
          <a:off x="9744075" y="103917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85725</xdr:rowOff>
    </xdr:from>
    <xdr:to>
      <xdr:col>5</xdr:col>
      <xdr:colOff>95250</xdr:colOff>
      <xdr:row>34</xdr:row>
      <xdr:rowOff>57150</xdr:rowOff>
    </xdr:to>
    <xdr:sp macro="" textlink="">
      <xdr:nvSpPr>
        <xdr:cNvPr id="1358238" name="Text Box 9"/>
        <xdr:cNvSpPr txBox="1">
          <a:spLocks noChangeArrowheads="1"/>
        </xdr:cNvSpPr>
      </xdr:nvSpPr>
      <xdr:spPr bwMode="auto">
        <a:xfrm>
          <a:off x="9744075" y="126777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352425</xdr:rowOff>
    </xdr:to>
    <xdr:sp macro="" textlink="">
      <xdr:nvSpPr>
        <xdr:cNvPr id="1358239" name="Text Box 8"/>
        <xdr:cNvSpPr txBox="1">
          <a:spLocks noChangeArrowheads="1"/>
        </xdr:cNvSpPr>
      </xdr:nvSpPr>
      <xdr:spPr bwMode="auto">
        <a:xfrm>
          <a:off x="9744075" y="11772900"/>
          <a:ext cx="142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381000</xdr:rowOff>
    </xdr:to>
    <xdr:sp macro="" textlink="">
      <xdr:nvSpPr>
        <xdr:cNvPr id="1358240" name="Text Box 10"/>
        <xdr:cNvSpPr txBox="1">
          <a:spLocks noChangeArrowheads="1"/>
        </xdr:cNvSpPr>
      </xdr:nvSpPr>
      <xdr:spPr bwMode="auto">
        <a:xfrm>
          <a:off x="9744075" y="1169670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241" name="Text Box 11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42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3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4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5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46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7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8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49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104775</xdr:rowOff>
    </xdr:to>
    <xdr:sp macro="" textlink="">
      <xdr:nvSpPr>
        <xdr:cNvPr id="1358250" name="Text Box 9"/>
        <xdr:cNvSpPr txBox="1">
          <a:spLocks noChangeArrowheads="1"/>
        </xdr:cNvSpPr>
      </xdr:nvSpPr>
      <xdr:spPr bwMode="auto">
        <a:xfrm>
          <a:off x="9744075" y="103917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251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252" name="Text Box 11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253" name="Text Box 12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104775</xdr:colOff>
      <xdr:row>31</xdr:row>
      <xdr:rowOff>381000</xdr:rowOff>
    </xdr:to>
    <xdr:sp macro="" textlink="">
      <xdr:nvSpPr>
        <xdr:cNvPr id="1358254" name="Text Box 10"/>
        <xdr:cNvSpPr txBox="1">
          <a:spLocks noChangeArrowheads="1"/>
        </xdr:cNvSpPr>
      </xdr:nvSpPr>
      <xdr:spPr bwMode="auto">
        <a:xfrm>
          <a:off x="9744075" y="12134850"/>
          <a:ext cx="104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104775</xdr:colOff>
      <xdr:row>31</xdr:row>
      <xdr:rowOff>381000</xdr:rowOff>
    </xdr:to>
    <xdr:sp macro="" textlink="">
      <xdr:nvSpPr>
        <xdr:cNvPr id="1358255" name="Text Box 11"/>
        <xdr:cNvSpPr txBox="1">
          <a:spLocks noChangeArrowheads="1"/>
        </xdr:cNvSpPr>
      </xdr:nvSpPr>
      <xdr:spPr bwMode="auto">
        <a:xfrm>
          <a:off x="9744075" y="122110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104775</xdr:colOff>
      <xdr:row>31</xdr:row>
      <xdr:rowOff>381000</xdr:rowOff>
    </xdr:to>
    <xdr:sp macro="" textlink="">
      <xdr:nvSpPr>
        <xdr:cNvPr id="1358256" name="Text Box 9"/>
        <xdr:cNvSpPr txBox="1">
          <a:spLocks noChangeArrowheads="1"/>
        </xdr:cNvSpPr>
      </xdr:nvSpPr>
      <xdr:spPr bwMode="auto">
        <a:xfrm>
          <a:off x="9744075" y="122110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257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58" name="Text Box 11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59" name="Text Box 9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260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61" name="Text Box 11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62" name="Text Box 9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352425</xdr:rowOff>
    </xdr:to>
    <xdr:sp macro="" textlink="">
      <xdr:nvSpPr>
        <xdr:cNvPr id="1358263" name="Text Box 8"/>
        <xdr:cNvSpPr txBox="1">
          <a:spLocks noChangeArrowheads="1"/>
        </xdr:cNvSpPr>
      </xdr:nvSpPr>
      <xdr:spPr bwMode="auto">
        <a:xfrm>
          <a:off x="9744075" y="11772900"/>
          <a:ext cx="142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264" name="Text Box 9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34</xdr:row>
      <xdr:rowOff>57150</xdr:rowOff>
    </xdr:to>
    <xdr:sp macro="" textlink="">
      <xdr:nvSpPr>
        <xdr:cNvPr id="1358265" name="Text Box 12"/>
        <xdr:cNvSpPr txBox="1">
          <a:spLocks noChangeArrowheads="1"/>
        </xdr:cNvSpPr>
      </xdr:nvSpPr>
      <xdr:spPr bwMode="auto">
        <a:xfrm>
          <a:off x="9744075" y="12592050"/>
          <a:ext cx="142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66" name="Text Box 8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67" name="Text Box 8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34</xdr:row>
      <xdr:rowOff>57150</xdr:rowOff>
    </xdr:to>
    <xdr:sp macro="" textlink="">
      <xdr:nvSpPr>
        <xdr:cNvPr id="1358268" name="Text Box 10"/>
        <xdr:cNvSpPr txBox="1">
          <a:spLocks noChangeArrowheads="1"/>
        </xdr:cNvSpPr>
      </xdr:nvSpPr>
      <xdr:spPr bwMode="auto">
        <a:xfrm>
          <a:off x="9744075" y="12592050"/>
          <a:ext cx="142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69" name="Text Box 8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70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71" name="Text Box 11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72" name="Text Box 12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358273" name="Text Box 10"/>
        <xdr:cNvSpPr txBox="1">
          <a:spLocks noChangeArrowheads="1"/>
        </xdr:cNvSpPr>
      </xdr:nvSpPr>
      <xdr:spPr bwMode="auto">
        <a:xfrm>
          <a:off x="9744075" y="12592050"/>
          <a:ext cx="1047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85725</xdr:rowOff>
    </xdr:from>
    <xdr:to>
      <xdr:col>5</xdr:col>
      <xdr:colOff>104775</xdr:colOff>
      <xdr:row>34</xdr:row>
      <xdr:rowOff>57150</xdr:rowOff>
    </xdr:to>
    <xdr:sp macro="" textlink="">
      <xdr:nvSpPr>
        <xdr:cNvPr id="1358274" name="Text Box 11"/>
        <xdr:cNvSpPr txBox="1">
          <a:spLocks noChangeArrowheads="1"/>
        </xdr:cNvSpPr>
      </xdr:nvSpPr>
      <xdr:spPr bwMode="auto">
        <a:xfrm>
          <a:off x="9744075" y="12677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85725</xdr:rowOff>
    </xdr:from>
    <xdr:to>
      <xdr:col>5</xdr:col>
      <xdr:colOff>104775</xdr:colOff>
      <xdr:row>34</xdr:row>
      <xdr:rowOff>57150</xdr:rowOff>
    </xdr:to>
    <xdr:sp macro="" textlink="">
      <xdr:nvSpPr>
        <xdr:cNvPr id="1358275" name="Text Box 9"/>
        <xdr:cNvSpPr txBox="1">
          <a:spLocks noChangeArrowheads="1"/>
        </xdr:cNvSpPr>
      </xdr:nvSpPr>
      <xdr:spPr bwMode="auto">
        <a:xfrm>
          <a:off x="9744075" y="12677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76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104775</xdr:rowOff>
    </xdr:to>
    <xdr:sp macro="" textlink="">
      <xdr:nvSpPr>
        <xdr:cNvPr id="1358277" name="Text Box 11"/>
        <xdr:cNvSpPr txBox="1">
          <a:spLocks noChangeArrowheads="1"/>
        </xdr:cNvSpPr>
      </xdr:nvSpPr>
      <xdr:spPr bwMode="auto">
        <a:xfrm>
          <a:off x="9744075" y="103917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104775</xdr:rowOff>
    </xdr:to>
    <xdr:sp macro="" textlink="">
      <xdr:nvSpPr>
        <xdr:cNvPr id="1358278" name="Text Box 9"/>
        <xdr:cNvSpPr txBox="1">
          <a:spLocks noChangeArrowheads="1"/>
        </xdr:cNvSpPr>
      </xdr:nvSpPr>
      <xdr:spPr bwMode="auto">
        <a:xfrm>
          <a:off x="9744075" y="103917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333375</xdr:rowOff>
    </xdr:to>
    <xdr:sp macro="" textlink="">
      <xdr:nvSpPr>
        <xdr:cNvPr id="1358279" name="Text Box 10"/>
        <xdr:cNvSpPr txBox="1">
          <a:spLocks noChangeArrowheads="1"/>
        </xdr:cNvSpPr>
      </xdr:nvSpPr>
      <xdr:spPr bwMode="auto">
        <a:xfrm>
          <a:off x="9744075" y="10391775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104775</xdr:rowOff>
    </xdr:to>
    <xdr:sp macro="" textlink="">
      <xdr:nvSpPr>
        <xdr:cNvPr id="1358280" name="Text Box 11"/>
        <xdr:cNvSpPr txBox="1">
          <a:spLocks noChangeArrowheads="1"/>
        </xdr:cNvSpPr>
      </xdr:nvSpPr>
      <xdr:spPr bwMode="auto">
        <a:xfrm>
          <a:off x="9744075" y="103917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104775</xdr:rowOff>
    </xdr:to>
    <xdr:sp macro="" textlink="">
      <xdr:nvSpPr>
        <xdr:cNvPr id="1358281" name="Text Box 9"/>
        <xdr:cNvSpPr txBox="1">
          <a:spLocks noChangeArrowheads="1"/>
        </xdr:cNvSpPr>
      </xdr:nvSpPr>
      <xdr:spPr bwMode="auto">
        <a:xfrm>
          <a:off x="9744075" y="103917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82" name="Text Box 8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58283" name="Text Box 9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142875</xdr:colOff>
      <xdr:row>31</xdr:row>
      <xdr:rowOff>381000</xdr:rowOff>
    </xdr:to>
    <xdr:sp macro="" textlink="">
      <xdr:nvSpPr>
        <xdr:cNvPr id="1358284" name="Text Box 12"/>
        <xdr:cNvSpPr txBox="1">
          <a:spLocks noChangeArrowheads="1"/>
        </xdr:cNvSpPr>
      </xdr:nvSpPr>
      <xdr:spPr bwMode="auto">
        <a:xfrm>
          <a:off x="9744075" y="1213485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285" name="Text Box 8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85725</xdr:rowOff>
    </xdr:from>
    <xdr:to>
      <xdr:col>5</xdr:col>
      <xdr:colOff>95250</xdr:colOff>
      <xdr:row>34</xdr:row>
      <xdr:rowOff>57150</xdr:rowOff>
    </xdr:to>
    <xdr:sp macro="" textlink="">
      <xdr:nvSpPr>
        <xdr:cNvPr id="1358286" name="Text Box 8"/>
        <xdr:cNvSpPr txBox="1">
          <a:spLocks noChangeArrowheads="1"/>
        </xdr:cNvSpPr>
      </xdr:nvSpPr>
      <xdr:spPr bwMode="auto">
        <a:xfrm>
          <a:off x="9744075" y="126777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142875</xdr:colOff>
      <xdr:row>31</xdr:row>
      <xdr:rowOff>381000</xdr:rowOff>
    </xdr:to>
    <xdr:sp macro="" textlink="">
      <xdr:nvSpPr>
        <xdr:cNvPr id="1358287" name="Text Box 10"/>
        <xdr:cNvSpPr txBox="1">
          <a:spLocks noChangeArrowheads="1"/>
        </xdr:cNvSpPr>
      </xdr:nvSpPr>
      <xdr:spPr bwMode="auto">
        <a:xfrm>
          <a:off x="9744075" y="1213485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88" name="Text Box 11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95250</xdr:colOff>
      <xdr:row>31</xdr:row>
      <xdr:rowOff>381000</xdr:rowOff>
    </xdr:to>
    <xdr:sp macro="" textlink="">
      <xdr:nvSpPr>
        <xdr:cNvPr id="1358289" name="Text Box 9"/>
        <xdr:cNvSpPr txBox="1">
          <a:spLocks noChangeArrowheads="1"/>
        </xdr:cNvSpPr>
      </xdr:nvSpPr>
      <xdr:spPr bwMode="auto">
        <a:xfrm>
          <a:off x="9744075" y="1221105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90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1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2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3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94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114300</xdr:rowOff>
    </xdr:to>
    <xdr:sp macro="" textlink="">
      <xdr:nvSpPr>
        <xdr:cNvPr id="1358295" name="Text Box 8"/>
        <xdr:cNvSpPr txBox="1">
          <a:spLocks noChangeArrowheads="1"/>
        </xdr:cNvSpPr>
      </xdr:nvSpPr>
      <xdr:spPr bwMode="auto">
        <a:xfrm>
          <a:off x="9744075" y="103917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6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7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8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299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300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301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302" name="Text Box 9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66675</xdr:rowOff>
    </xdr:to>
    <xdr:sp macro="" textlink="">
      <xdr:nvSpPr>
        <xdr:cNvPr id="1358303" name="Text Box 8"/>
        <xdr:cNvSpPr txBox="1">
          <a:spLocks noChangeArrowheads="1"/>
        </xdr:cNvSpPr>
      </xdr:nvSpPr>
      <xdr:spPr bwMode="auto">
        <a:xfrm>
          <a:off x="9744075" y="103917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304" name="Text Box 9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352425</xdr:rowOff>
    </xdr:to>
    <xdr:sp macro="" textlink="">
      <xdr:nvSpPr>
        <xdr:cNvPr id="1358305" name="Text Box 8"/>
        <xdr:cNvSpPr txBox="1">
          <a:spLocks noChangeArrowheads="1"/>
        </xdr:cNvSpPr>
      </xdr:nvSpPr>
      <xdr:spPr bwMode="auto">
        <a:xfrm>
          <a:off x="9744075" y="11772900"/>
          <a:ext cx="142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381000</xdr:rowOff>
    </xdr:to>
    <xdr:sp macro="" textlink="">
      <xdr:nvSpPr>
        <xdr:cNvPr id="1358306" name="Text Box 10"/>
        <xdr:cNvSpPr txBox="1">
          <a:spLocks noChangeArrowheads="1"/>
        </xdr:cNvSpPr>
      </xdr:nvSpPr>
      <xdr:spPr bwMode="auto">
        <a:xfrm>
          <a:off x="9744075" y="11696700"/>
          <a:ext cx="142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307" name="Text Box 11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308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309" name="Text Box 11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310" name="Text Box 12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311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12" name="Text Box 11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13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8314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15" name="Text Box 11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16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352425</xdr:rowOff>
    </xdr:to>
    <xdr:sp macro="" textlink="">
      <xdr:nvSpPr>
        <xdr:cNvPr id="1358317" name="Text Box 8"/>
        <xdr:cNvSpPr txBox="1">
          <a:spLocks noChangeArrowheads="1"/>
        </xdr:cNvSpPr>
      </xdr:nvSpPr>
      <xdr:spPr bwMode="auto">
        <a:xfrm>
          <a:off x="9744075" y="11772900"/>
          <a:ext cx="1428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318" name="Text Box 9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19" name="Text Box 8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58320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381000</xdr:rowOff>
    </xdr:to>
    <xdr:sp macro="" textlink="">
      <xdr:nvSpPr>
        <xdr:cNvPr id="1358321" name="Text Box 8"/>
        <xdr:cNvSpPr txBox="1">
          <a:spLocks noChangeArrowheads="1"/>
        </xdr:cNvSpPr>
      </xdr:nvSpPr>
      <xdr:spPr bwMode="auto">
        <a:xfrm>
          <a:off x="9744075" y="11772900"/>
          <a:ext cx="142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161925</xdr:rowOff>
    </xdr:to>
    <xdr:sp macro="" textlink="">
      <xdr:nvSpPr>
        <xdr:cNvPr id="1358322" name="Text Box 8"/>
        <xdr:cNvSpPr txBox="1">
          <a:spLocks noChangeArrowheads="1"/>
        </xdr:cNvSpPr>
      </xdr:nvSpPr>
      <xdr:spPr bwMode="auto">
        <a:xfrm>
          <a:off x="9744075" y="10391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161925</xdr:rowOff>
    </xdr:to>
    <xdr:sp macro="" textlink="">
      <xdr:nvSpPr>
        <xdr:cNvPr id="1358323" name="Text Box 8"/>
        <xdr:cNvSpPr txBox="1">
          <a:spLocks noChangeArrowheads="1"/>
        </xdr:cNvSpPr>
      </xdr:nvSpPr>
      <xdr:spPr bwMode="auto">
        <a:xfrm>
          <a:off x="9744075" y="103917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324" name="Text Box 12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8325" name="Text Box 9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8326" name="Text Box 12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371475</xdr:rowOff>
    </xdr:to>
    <xdr:sp macro="" textlink="">
      <xdr:nvSpPr>
        <xdr:cNvPr id="1358327" name="Text Box 10"/>
        <xdr:cNvSpPr txBox="1">
          <a:spLocks noChangeArrowheads="1"/>
        </xdr:cNvSpPr>
      </xdr:nvSpPr>
      <xdr:spPr bwMode="auto">
        <a:xfrm>
          <a:off x="9744075" y="10391775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333375</xdr:rowOff>
    </xdr:to>
    <xdr:sp macro="" textlink="">
      <xdr:nvSpPr>
        <xdr:cNvPr id="1358328" name="Text Box 10"/>
        <xdr:cNvSpPr txBox="1">
          <a:spLocks noChangeArrowheads="1"/>
        </xdr:cNvSpPr>
      </xdr:nvSpPr>
      <xdr:spPr bwMode="auto">
        <a:xfrm>
          <a:off x="9744075" y="10391775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361950</xdr:rowOff>
    </xdr:to>
    <xdr:sp macro="" textlink="">
      <xdr:nvSpPr>
        <xdr:cNvPr id="1358329" name="Text Box 11"/>
        <xdr:cNvSpPr txBox="1">
          <a:spLocks noChangeArrowheads="1"/>
        </xdr:cNvSpPr>
      </xdr:nvSpPr>
      <xdr:spPr bwMode="auto">
        <a:xfrm>
          <a:off x="9744075" y="10391775"/>
          <a:ext cx="133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361950</xdr:rowOff>
    </xdr:to>
    <xdr:sp macro="" textlink="">
      <xdr:nvSpPr>
        <xdr:cNvPr id="1358330" name="Text Box 9"/>
        <xdr:cNvSpPr txBox="1">
          <a:spLocks noChangeArrowheads="1"/>
        </xdr:cNvSpPr>
      </xdr:nvSpPr>
      <xdr:spPr bwMode="auto">
        <a:xfrm>
          <a:off x="9744075" y="10391775"/>
          <a:ext cx="133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8331" name="Text Box 8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8332" name="Text Box 9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33" name="Text Box 12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34" name="Text Box 10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333375</xdr:rowOff>
    </xdr:to>
    <xdr:sp macro="" textlink="">
      <xdr:nvSpPr>
        <xdr:cNvPr id="1358335" name="Text Box 10"/>
        <xdr:cNvSpPr txBox="1">
          <a:spLocks noChangeArrowheads="1"/>
        </xdr:cNvSpPr>
      </xdr:nvSpPr>
      <xdr:spPr bwMode="auto">
        <a:xfrm>
          <a:off x="9744075" y="103917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352425</xdr:rowOff>
    </xdr:to>
    <xdr:sp macro="" textlink="">
      <xdr:nvSpPr>
        <xdr:cNvPr id="1358336" name="Text Box 11"/>
        <xdr:cNvSpPr txBox="1">
          <a:spLocks noChangeArrowheads="1"/>
        </xdr:cNvSpPr>
      </xdr:nvSpPr>
      <xdr:spPr bwMode="auto">
        <a:xfrm>
          <a:off x="9744075" y="103917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352425</xdr:rowOff>
    </xdr:to>
    <xdr:sp macro="" textlink="">
      <xdr:nvSpPr>
        <xdr:cNvPr id="1358337" name="Text Box 9"/>
        <xdr:cNvSpPr txBox="1">
          <a:spLocks noChangeArrowheads="1"/>
        </xdr:cNvSpPr>
      </xdr:nvSpPr>
      <xdr:spPr bwMode="auto">
        <a:xfrm>
          <a:off x="9744075" y="103917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8338" name="Text Box 8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333375</xdr:rowOff>
    </xdr:to>
    <xdr:sp macro="" textlink="">
      <xdr:nvSpPr>
        <xdr:cNvPr id="1358339" name="Text Box 12"/>
        <xdr:cNvSpPr txBox="1">
          <a:spLocks noChangeArrowheads="1"/>
        </xdr:cNvSpPr>
      </xdr:nvSpPr>
      <xdr:spPr bwMode="auto">
        <a:xfrm>
          <a:off x="9744075" y="103917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352425</xdr:rowOff>
    </xdr:to>
    <xdr:sp macro="" textlink="">
      <xdr:nvSpPr>
        <xdr:cNvPr id="1358340" name="Text Box 9"/>
        <xdr:cNvSpPr txBox="1">
          <a:spLocks noChangeArrowheads="1"/>
        </xdr:cNvSpPr>
      </xdr:nvSpPr>
      <xdr:spPr bwMode="auto">
        <a:xfrm>
          <a:off x="9744075" y="103917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41" name="Text Box 12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42" name="Text Box 10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352425</xdr:rowOff>
    </xdr:to>
    <xdr:sp macro="" textlink="">
      <xdr:nvSpPr>
        <xdr:cNvPr id="1358343" name="Text Box 8"/>
        <xdr:cNvSpPr txBox="1">
          <a:spLocks noChangeArrowheads="1"/>
        </xdr:cNvSpPr>
      </xdr:nvSpPr>
      <xdr:spPr bwMode="auto">
        <a:xfrm>
          <a:off x="9744075" y="103917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266700</xdr:rowOff>
    </xdr:from>
    <xdr:to>
      <xdr:col>5</xdr:col>
      <xdr:colOff>114300</xdr:colOff>
      <xdr:row>31</xdr:row>
      <xdr:rowOff>342900</xdr:rowOff>
    </xdr:to>
    <xdr:sp macro="" textlink="">
      <xdr:nvSpPr>
        <xdr:cNvPr id="1358344" name="Text Box 12"/>
        <xdr:cNvSpPr txBox="1">
          <a:spLocks noChangeArrowheads="1"/>
        </xdr:cNvSpPr>
      </xdr:nvSpPr>
      <xdr:spPr bwMode="auto">
        <a:xfrm>
          <a:off x="9744075" y="12401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190500</xdr:rowOff>
    </xdr:from>
    <xdr:to>
      <xdr:col>5</xdr:col>
      <xdr:colOff>133350</xdr:colOff>
      <xdr:row>30</xdr:row>
      <xdr:rowOff>95250</xdr:rowOff>
    </xdr:to>
    <xdr:sp macro="" textlink="">
      <xdr:nvSpPr>
        <xdr:cNvPr id="1358345" name="Text Box 12"/>
        <xdr:cNvSpPr txBox="1">
          <a:spLocks noChangeArrowheads="1"/>
        </xdr:cNvSpPr>
      </xdr:nvSpPr>
      <xdr:spPr bwMode="auto">
        <a:xfrm>
          <a:off x="9744075" y="11315700"/>
          <a:ext cx="133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46" name="Text Box 10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333375</xdr:rowOff>
    </xdr:to>
    <xdr:sp macro="" textlink="">
      <xdr:nvSpPr>
        <xdr:cNvPr id="1358347" name="Text Box 10"/>
        <xdr:cNvSpPr txBox="1">
          <a:spLocks noChangeArrowheads="1"/>
        </xdr:cNvSpPr>
      </xdr:nvSpPr>
      <xdr:spPr bwMode="auto">
        <a:xfrm>
          <a:off x="9744075" y="10391775"/>
          <a:ext cx="123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361950</xdr:rowOff>
    </xdr:to>
    <xdr:sp macro="" textlink="">
      <xdr:nvSpPr>
        <xdr:cNvPr id="1358348" name="Text Box 11"/>
        <xdr:cNvSpPr txBox="1">
          <a:spLocks noChangeArrowheads="1"/>
        </xdr:cNvSpPr>
      </xdr:nvSpPr>
      <xdr:spPr bwMode="auto">
        <a:xfrm>
          <a:off x="9744075" y="10391775"/>
          <a:ext cx="123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361950</xdr:rowOff>
    </xdr:to>
    <xdr:sp macro="" textlink="">
      <xdr:nvSpPr>
        <xdr:cNvPr id="1358349" name="Text Box 9"/>
        <xdr:cNvSpPr txBox="1">
          <a:spLocks noChangeArrowheads="1"/>
        </xdr:cNvSpPr>
      </xdr:nvSpPr>
      <xdr:spPr bwMode="auto">
        <a:xfrm>
          <a:off x="9744075" y="10391775"/>
          <a:ext cx="123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361950</xdr:rowOff>
    </xdr:to>
    <xdr:sp macro="" textlink="">
      <xdr:nvSpPr>
        <xdr:cNvPr id="1358350" name="Text Box 8"/>
        <xdr:cNvSpPr txBox="1">
          <a:spLocks noChangeArrowheads="1"/>
        </xdr:cNvSpPr>
      </xdr:nvSpPr>
      <xdr:spPr bwMode="auto">
        <a:xfrm>
          <a:off x="9744075" y="10391775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333375</xdr:rowOff>
    </xdr:to>
    <xdr:sp macro="" textlink="">
      <xdr:nvSpPr>
        <xdr:cNvPr id="1358351" name="Text Box 12"/>
        <xdr:cNvSpPr txBox="1">
          <a:spLocks noChangeArrowheads="1"/>
        </xdr:cNvSpPr>
      </xdr:nvSpPr>
      <xdr:spPr bwMode="auto">
        <a:xfrm>
          <a:off x="9744075" y="10391775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52" name="Text Box 12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371475</xdr:rowOff>
    </xdr:to>
    <xdr:sp macro="" textlink="">
      <xdr:nvSpPr>
        <xdr:cNvPr id="1358353" name="Text Box 10"/>
        <xdr:cNvSpPr txBox="1">
          <a:spLocks noChangeArrowheads="1"/>
        </xdr:cNvSpPr>
      </xdr:nvSpPr>
      <xdr:spPr bwMode="auto">
        <a:xfrm>
          <a:off x="9744075" y="10391775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333375</xdr:rowOff>
    </xdr:to>
    <xdr:sp macro="" textlink="">
      <xdr:nvSpPr>
        <xdr:cNvPr id="1358354" name="Text Box 10"/>
        <xdr:cNvSpPr txBox="1">
          <a:spLocks noChangeArrowheads="1"/>
        </xdr:cNvSpPr>
      </xdr:nvSpPr>
      <xdr:spPr bwMode="auto">
        <a:xfrm>
          <a:off x="9744075" y="10391775"/>
          <a:ext cx="123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55" name="Text Box 9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142875</xdr:rowOff>
    </xdr:to>
    <xdr:sp macro="" textlink="">
      <xdr:nvSpPr>
        <xdr:cNvPr id="1358356" name="Text Box 8"/>
        <xdr:cNvSpPr txBox="1">
          <a:spLocks noChangeArrowheads="1"/>
        </xdr:cNvSpPr>
      </xdr:nvSpPr>
      <xdr:spPr bwMode="auto">
        <a:xfrm>
          <a:off x="974407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323850</xdr:rowOff>
    </xdr:to>
    <xdr:sp macro="" textlink="">
      <xdr:nvSpPr>
        <xdr:cNvPr id="1358357" name="Text Box 10"/>
        <xdr:cNvSpPr txBox="1">
          <a:spLocks noChangeArrowheads="1"/>
        </xdr:cNvSpPr>
      </xdr:nvSpPr>
      <xdr:spPr bwMode="auto">
        <a:xfrm>
          <a:off x="9744075" y="10391775"/>
          <a:ext cx="123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58" name="Text Box 11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142875</xdr:rowOff>
    </xdr:to>
    <xdr:sp macro="" textlink="">
      <xdr:nvSpPr>
        <xdr:cNvPr id="1358359" name="Text Box 8"/>
        <xdr:cNvSpPr txBox="1">
          <a:spLocks noChangeArrowheads="1"/>
        </xdr:cNvSpPr>
      </xdr:nvSpPr>
      <xdr:spPr bwMode="auto">
        <a:xfrm>
          <a:off x="974407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60" name="Text Box 9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61" name="Text Box 8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62" name="Text Box 9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142875</xdr:rowOff>
    </xdr:to>
    <xdr:sp macro="" textlink="">
      <xdr:nvSpPr>
        <xdr:cNvPr id="1358363" name="Text Box 8"/>
        <xdr:cNvSpPr txBox="1">
          <a:spLocks noChangeArrowheads="1"/>
        </xdr:cNvSpPr>
      </xdr:nvSpPr>
      <xdr:spPr bwMode="auto">
        <a:xfrm>
          <a:off x="974407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323850</xdr:rowOff>
    </xdr:to>
    <xdr:sp macro="" textlink="">
      <xdr:nvSpPr>
        <xdr:cNvPr id="1358364" name="Text Box 10"/>
        <xdr:cNvSpPr txBox="1">
          <a:spLocks noChangeArrowheads="1"/>
        </xdr:cNvSpPr>
      </xdr:nvSpPr>
      <xdr:spPr bwMode="auto">
        <a:xfrm>
          <a:off x="9744075" y="10391775"/>
          <a:ext cx="1238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65" name="Text Box 11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142875</xdr:rowOff>
    </xdr:to>
    <xdr:sp macro="" textlink="">
      <xdr:nvSpPr>
        <xdr:cNvPr id="1358366" name="Text Box 8"/>
        <xdr:cNvSpPr txBox="1">
          <a:spLocks noChangeArrowheads="1"/>
        </xdr:cNvSpPr>
      </xdr:nvSpPr>
      <xdr:spPr bwMode="auto">
        <a:xfrm>
          <a:off x="974407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123825</xdr:colOff>
      <xdr:row>28</xdr:row>
      <xdr:rowOff>323850</xdr:rowOff>
    </xdr:to>
    <xdr:sp macro="" textlink="">
      <xdr:nvSpPr>
        <xdr:cNvPr id="1358367" name="Text Box 9"/>
        <xdr:cNvSpPr txBox="1">
          <a:spLocks noChangeArrowheads="1"/>
        </xdr:cNvSpPr>
      </xdr:nvSpPr>
      <xdr:spPr bwMode="auto">
        <a:xfrm>
          <a:off x="9744075" y="10458450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209550</xdr:rowOff>
    </xdr:from>
    <xdr:to>
      <xdr:col>5</xdr:col>
      <xdr:colOff>142875</xdr:colOff>
      <xdr:row>31</xdr:row>
      <xdr:rowOff>342900</xdr:rowOff>
    </xdr:to>
    <xdr:sp macro="" textlink="">
      <xdr:nvSpPr>
        <xdr:cNvPr id="1358368" name="Text Box 8"/>
        <xdr:cNvSpPr txBox="1">
          <a:spLocks noChangeArrowheads="1"/>
        </xdr:cNvSpPr>
      </xdr:nvSpPr>
      <xdr:spPr bwMode="auto">
        <a:xfrm>
          <a:off x="9744075" y="12344400"/>
          <a:ext cx="142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142875</xdr:rowOff>
    </xdr:to>
    <xdr:sp macro="" textlink="">
      <xdr:nvSpPr>
        <xdr:cNvPr id="1358369" name="Text Box 8"/>
        <xdr:cNvSpPr txBox="1">
          <a:spLocks noChangeArrowheads="1"/>
        </xdr:cNvSpPr>
      </xdr:nvSpPr>
      <xdr:spPr bwMode="auto">
        <a:xfrm>
          <a:off x="9744075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323850</xdr:rowOff>
    </xdr:to>
    <xdr:sp macro="" textlink="">
      <xdr:nvSpPr>
        <xdr:cNvPr id="1358370" name="Text Box 10"/>
        <xdr:cNvSpPr txBox="1">
          <a:spLocks noChangeArrowheads="1"/>
        </xdr:cNvSpPr>
      </xdr:nvSpPr>
      <xdr:spPr bwMode="auto">
        <a:xfrm>
          <a:off x="9744075" y="10391775"/>
          <a:ext cx="142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71" name="Text Box 11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142875</xdr:rowOff>
    </xdr:to>
    <xdr:sp macro="" textlink="">
      <xdr:nvSpPr>
        <xdr:cNvPr id="1358372" name="Text Box 8"/>
        <xdr:cNvSpPr txBox="1">
          <a:spLocks noChangeArrowheads="1"/>
        </xdr:cNvSpPr>
      </xdr:nvSpPr>
      <xdr:spPr bwMode="auto">
        <a:xfrm>
          <a:off x="9744075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73" name="Text Box 9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74" name="Text Box 8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75" name="Text Box 9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142875</xdr:rowOff>
    </xdr:to>
    <xdr:sp macro="" textlink="">
      <xdr:nvSpPr>
        <xdr:cNvPr id="1358376" name="Text Box 8"/>
        <xdr:cNvSpPr txBox="1">
          <a:spLocks noChangeArrowheads="1"/>
        </xdr:cNvSpPr>
      </xdr:nvSpPr>
      <xdr:spPr bwMode="auto">
        <a:xfrm>
          <a:off x="9744075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323850</xdr:rowOff>
    </xdr:to>
    <xdr:sp macro="" textlink="">
      <xdr:nvSpPr>
        <xdr:cNvPr id="1358377" name="Text Box 10"/>
        <xdr:cNvSpPr txBox="1">
          <a:spLocks noChangeArrowheads="1"/>
        </xdr:cNvSpPr>
      </xdr:nvSpPr>
      <xdr:spPr bwMode="auto">
        <a:xfrm>
          <a:off x="9744075" y="10391775"/>
          <a:ext cx="142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78" name="Text Box 11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142875</xdr:rowOff>
    </xdr:to>
    <xdr:sp macro="" textlink="">
      <xdr:nvSpPr>
        <xdr:cNvPr id="1358379" name="Text Box 8"/>
        <xdr:cNvSpPr txBox="1">
          <a:spLocks noChangeArrowheads="1"/>
        </xdr:cNvSpPr>
      </xdr:nvSpPr>
      <xdr:spPr bwMode="auto">
        <a:xfrm>
          <a:off x="9744075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80" name="Text Box 9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142875</xdr:colOff>
      <xdr:row>28</xdr:row>
      <xdr:rowOff>323850</xdr:rowOff>
    </xdr:to>
    <xdr:sp macro="" textlink="">
      <xdr:nvSpPr>
        <xdr:cNvPr id="1358381" name="Text Box 8"/>
        <xdr:cNvSpPr txBox="1">
          <a:spLocks noChangeArrowheads="1"/>
        </xdr:cNvSpPr>
      </xdr:nvSpPr>
      <xdr:spPr bwMode="auto">
        <a:xfrm>
          <a:off x="9744075" y="10458450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95250</xdr:colOff>
      <xdr:row>28</xdr:row>
      <xdr:rowOff>314325</xdr:rowOff>
    </xdr:to>
    <xdr:sp macro="" textlink="">
      <xdr:nvSpPr>
        <xdr:cNvPr id="1358382" name="Text Box 8"/>
        <xdr:cNvSpPr txBox="1">
          <a:spLocks noChangeArrowheads="1"/>
        </xdr:cNvSpPr>
      </xdr:nvSpPr>
      <xdr:spPr bwMode="auto">
        <a:xfrm>
          <a:off x="9744075" y="104679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333375</xdr:rowOff>
    </xdr:to>
    <xdr:sp macro="" textlink="">
      <xdr:nvSpPr>
        <xdr:cNvPr id="1358383" name="Text Box 10"/>
        <xdr:cNvSpPr txBox="1">
          <a:spLocks noChangeArrowheads="1"/>
        </xdr:cNvSpPr>
      </xdr:nvSpPr>
      <xdr:spPr bwMode="auto">
        <a:xfrm>
          <a:off x="9744075" y="103917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95250</xdr:colOff>
      <xdr:row>28</xdr:row>
      <xdr:rowOff>314325</xdr:rowOff>
    </xdr:to>
    <xdr:sp macro="" textlink="">
      <xdr:nvSpPr>
        <xdr:cNvPr id="1358384" name="Text Box 11"/>
        <xdr:cNvSpPr txBox="1">
          <a:spLocks noChangeArrowheads="1"/>
        </xdr:cNvSpPr>
      </xdr:nvSpPr>
      <xdr:spPr bwMode="auto">
        <a:xfrm>
          <a:off x="9744075" y="10467975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142875</xdr:colOff>
      <xdr:row>28</xdr:row>
      <xdr:rowOff>314325</xdr:rowOff>
    </xdr:to>
    <xdr:sp macro="" textlink="">
      <xdr:nvSpPr>
        <xdr:cNvPr id="1358385" name="Text Box 9"/>
        <xdr:cNvSpPr txBox="1">
          <a:spLocks noChangeArrowheads="1"/>
        </xdr:cNvSpPr>
      </xdr:nvSpPr>
      <xdr:spPr bwMode="auto">
        <a:xfrm>
          <a:off x="9744075" y="104679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386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387" name="Text Box 11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388" name="Text Box 12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389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142875</xdr:colOff>
      <xdr:row>28</xdr:row>
      <xdr:rowOff>314325</xdr:rowOff>
    </xdr:to>
    <xdr:sp macro="" textlink="">
      <xdr:nvSpPr>
        <xdr:cNvPr id="1358390" name="Text Box 11"/>
        <xdr:cNvSpPr txBox="1">
          <a:spLocks noChangeArrowheads="1"/>
        </xdr:cNvSpPr>
      </xdr:nvSpPr>
      <xdr:spPr bwMode="auto">
        <a:xfrm>
          <a:off x="9744075" y="104679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142875</xdr:colOff>
      <xdr:row>28</xdr:row>
      <xdr:rowOff>314325</xdr:rowOff>
    </xdr:to>
    <xdr:sp macro="" textlink="">
      <xdr:nvSpPr>
        <xdr:cNvPr id="1358391" name="Text Box 9"/>
        <xdr:cNvSpPr txBox="1">
          <a:spLocks noChangeArrowheads="1"/>
        </xdr:cNvSpPr>
      </xdr:nvSpPr>
      <xdr:spPr bwMode="auto">
        <a:xfrm>
          <a:off x="9744075" y="104679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142875</xdr:colOff>
      <xdr:row>28</xdr:row>
      <xdr:rowOff>333375</xdr:rowOff>
    </xdr:to>
    <xdr:sp macro="" textlink="">
      <xdr:nvSpPr>
        <xdr:cNvPr id="1358392" name="Text Box 10"/>
        <xdr:cNvSpPr txBox="1">
          <a:spLocks noChangeArrowheads="1"/>
        </xdr:cNvSpPr>
      </xdr:nvSpPr>
      <xdr:spPr bwMode="auto">
        <a:xfrm>
          <a:off x="9744075" y="10391775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142875</xdr:colOff>
      <xdr:row>28</xdr:row>
      <xdr:rowOff>314325</xdr:rowOff>
    </xdr:to>
    <xdr:sp macro="" textlink="">
      <xdr:nvSpPr>
        <xdr:cNvPr id="1358393" name="Text Box 11"/>
        <xdr:cNvSpPr txBox="1">
          <a:spLocks noChangeArrowheads="1"/>
        </xdr:cNvSpPr>
      </xdr:nvSpPr>
      <xdr:spPr bwMode="auto">
        <a:xfrm>
          <a:off x="9744075" y="104679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142875</xdr:colOff>
      <xdr:row>28</xdr:row>
      <xdr:rowOff>314325</xdr:rowOff>
    </xdr:to>
    <xdr:sp macro="" textlink="">
      <xdr:nvSpPr>
        <xdr:cNvPr id="1358394" name="Text Box 9"/>
        <xdr:cNvSpPr txBox="1">
          <a:spLocks noChangeArrowheads="1"/>
        </xdr:cNvSpPr>
      </xdr:nvSpPr>
      <xdr:spPr bwMode="auto">
        <a:xfrm>
          <a:off x="9744075" y="104679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395" name="Text Box 8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396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228600</xdr:rowOff>
    </xdr:to>
    <xdr:sp macro="" textlink="">
      <xdr:nvSpPr>
        <xdr:cNvPr id="1358397" name="Text Box 10"/>
        <xdr:cNvSpPr txBox="1">
          <a:spLocks noChangeArrowheads="1"/>
        </xdr:cNvSpPr>
      </xdr:nvSpPr>
      <xdr:spPr bwMode="auto">
        <a:xfrm>
          <a:off x="9744075" y="94392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398" name="Text Box 11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114300</xdr:rowOff>
    </xdr:to>
    <xdr:sp macro="" textlink="">
      <xdr:nvSpPr>
        <xdr:cNvPr id="1358399" name="Text Box 8"/>
        <xdr:cNvSpPr txBox="1">
          <a:spLocks noChangeArrowheads="1"/>
        </xdr:cNvSpPr>
      </xdr:nvSpPr>
      <xdr:spPr bwMode="auto">
        <a:xfrm>
          <a:off x="9744075" y="94392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00" name="Text Box 9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01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114300</xdr:rowOff>
    </xdr:to>
    <xdr:sp macro="" textlink="">
      <xdr:nvSpPr>
        <xdr:cNvPr id="1358402" name="Text Box 11"/>
        <xdr:cNvSpPr txBox="1">
          <a:spLocks noChangeArrowheads="1"/>
        </xdr:cNvSpPr>
      </xdr:nvSpPr>
      <xdr:spPr bwMode="auto">
        <a:xfrm>
          <a:off x="9744075" y="94392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03" name="Text Box 9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0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171450</xdr:rowOff>
    </xdr:to>
    <xdr:sp macro="" textlink="">
      <xdr:nvSpPr>
        <xdr:cNvPr id="1358405" name="Text Box 10"/>
        <xdr:cNvSpPr txBox="1">
          <a:spLocks noChangeArrowheads="1"/>
        </xdr:cNvSpPr>
      </xdr:nvSpPr>
      <xdr:spPr bwMode="auto">
        <a:xfrm>
          <a:off x="9744075" y="94392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06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07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0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09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1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11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12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13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1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415" name="Text Box 8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16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17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18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19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420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421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422" name="Text Box 9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23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24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25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26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27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28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2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30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27</xdr:row>
      <xdr:rowOff>28575</xdr:rowOff>
    </xdr:to>
    <xdr:sp macro="" textlink="">
      <xdr:nvSpPr>
        <xdr:cNvPr id="1358431" name="Text Box 12"/>
        <xdr:cNvSpPr txBox="1">
          <a:spLocks noChangeArrowheads="1"/>
        </xdr:cNvSpPr>
      </xdr:nvSpPr>
      <xdr:spPr bwMode="auto">
        <a:xfrm>
          <a:off x="9744075" y="98583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32" name="Text Box 8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33" name="Text Box 8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27</xdr:row>
      <xdr:rowOff>28575</xdr:rowOff>
    </xdr:to>
    <xdr:sp macro="" textlink="">
      <xdr:nvSpPr>
        <xdr:cNvPr id="1358434" name="Text Box 10"/>
        <xdr:cNvSpPr txBox="1">
          <a:spLocks noChangeArrowheads="1"/>
        </xdr:cNvSpPr>
      </xdr:nvSpPr>
      <xdr:spPr bwMode="auto">
        <a:xfrm>
          <a:off x="9744075" y="98583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8435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436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37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38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39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440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41" name="Text Box 11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42" name="Text Box 9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43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44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45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46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47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48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4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50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228600</xdr:rowOff>
    </xdr:to>
    <xdr:sp macro="" textlink="">
      <xdr:nvSpPr>
        <xdr:cNvPr id="1358451" name="Text Box 12"/>
        <xdr:cNvSpPr txBox="1">
          <a:spLocks noChangeArrowheads="1"/>
        </xdr:cNvSpPr>
      </xdr:nvSpPr>
      <xdr:spPr bwMode="auto">
        <a:xfrm>
          <a:off x="9744075" y="943927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52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53" name="Text Box 8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228600</xdr:rowOff>
    </xdr:to>
    <xdr:sp macro="" textlink="">
      <xdr:nvSpPr>
        <xdr:cNvPr id="1358454" name="Text Box 10"/>
        <xdr:cNvSpPr txBox="1">
          <a:spLocks noChangeArrowheads="1"/>
        </xdr:cNvSpPr>
      </xdr:nvSpPr>
      <xdr:spPr bwMode="auto">
        <a:xfrm>
          <a:off x="9744075" y="943927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55" name="Text Box 11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56" name="Text Box 9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57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5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59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61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62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6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7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69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7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71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72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171450</xdr:rowOff>
    </xdr:to>
    <xdr:sp macro="" textlink="">
      <xdr:nvSpPr>
        <xdr:cNvPr id="1358473" name="Text Box 10"/>
        <xdr:cNvSpPr txBox="1">
          <a:spLocks noChangeArrowheads="1"/>
        </xdr:cNvSpPr>
      </xdr:nvSpPr>
      <xdr:spPr bwMode="auto">
        <a:xfrm>
          <a:off x="9744075" y="94392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74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75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76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77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78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79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80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48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82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83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48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85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86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487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488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489" name="Text Box 8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490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491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92" name="Text Box 11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493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494" name="Text Box 8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495" name="Text Box 9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496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497" name="Text Box 11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498" name="Text Box 9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58499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26</xdr:row>
      <xdr:rowOff>171450</xdr:rowOff>
    </xdr:to>
    <xdr:sp macro="" textlink="">
      <xdr:nvSpPr>
        <xdr:cNvPr id="1358500" name="Text Box 10"/>
        <xdr:cNvSpPr txBox="1">
          <a:spLocks noChangeArrowheads="1"/>
        </xdr:cNvSpPr>
      </xdr:nvSpPr>
      <xdr:spPr bwMode="auto">
        <a:xfrm>
          <a:off x="9744075" y="98583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01" name="Text Box 11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02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4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06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7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8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0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10" name="Text Box 8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11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12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13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14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15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16" name="Text Box 11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17" name="Text Box 9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18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19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20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2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22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23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58524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25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238125</xdr:rowOff>
    </xdr:to>
    <xdr:sp macro="" textlink="">
      <xdr:nvSpPr>
        <xdr:cNvPr id="1358526" name="Text Box 12"/>
        <xdr:cNvSpPr txBox="1">
          <a:spLocks noChangeArrowheads="1"/>
        </xdr:cNvSpPr>
      </xdr:nvSpPr>
      <xdr:spPr bwMode="auto">
        <a:xfrm>
          <a:off x="974407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27" name="Text Box 8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28" name="Text Box 8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238125</xdr:rowOff>
    </xdr:to>
    <xdr:sp macro="" textlink="">
      <xdr:nvSpPr>
        <xdr:cNvPr id="1358529" name="Text Box 10"/>
        <xdr:cNvSpPr txBox="1">
          <a:spLocks noChangeArrowheads="1"/>
        </xdr:cNvSpPr>
      </xdr:nvSpPr>
      <xdr:spPr bwMode="auto">
        <a:xfrm>
          <a:off x="974407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8530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31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32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33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34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535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536" name="Text Box 11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537" name="Text Box 9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38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39" name="Text Box 11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40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4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42" name="Text Box 11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543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4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45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190500</xdr:rowOff>
    </xdr:to>
    <xdr:sp macro="" textlink="">
      <xdr:nvSpPr>
        <xdr:cNvPr id="1358546" name="Text Box 12"/>
        <xdr:cNvSpPr txBox="1">
          <a:spLocks noChangeArrowheads="1"/>
        </xdr:cNvSpPr>
      </xdr:nvSpPr>
      <xdr:spPr bwMode="auto">
        <a:xfrm>
          <a:off x="9744075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47" name="Text Box 8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548" name="Text Box 8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190500</xdr:rowOff>
    </xdr:to>
    <xdr:sp macro="" textlink="">
      <xdr:nvSpPr>
        <xdr:cNvPr id="1358549" name="Text Box 10"/>
        <xdr:cNvSpPr txBox="1">
          <a:spLocks noChangeArrowheads="1"/>
        </xdr:cNvSpPr>
      </xdr:nvSpPr>
      <xdr:spPr bwMode="auto">
        <a:xfrm>
          <a:off x="9744075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550" name="Text Box 11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58551" name="Text Box 9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52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5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54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5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56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57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5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5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1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2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4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56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66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58567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26</xdr:row>
      <xdr:rowOff>171450</xdr:rowOff>
    </xdr:to>
    <xdr:sp macro="" textlink="">
      <xdr:nvSpPr>
        <xdr:cNvPr id="1358568" name="Text Box 10"/>
        <xdr:cNvSpPr txBox="1">
          <a:spLocks noChangeArrowheads="1"/>
        </xdr:cNvSpPr>
      </xdr:nvSpPr>
      <xdr:spPr bwMode="auto">
        <a:xfrm>
          <a:off x="9744075" y="98583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69" name="Text Box 11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70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71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72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73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74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75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576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77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78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58579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80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81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582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58583" name="Text Box 8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8584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8585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586" name="Text Box 8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587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104775</xdr:colOff>
      <xdr:row>27</xdr:row>
      <xdr:rowOff>228600</xdr:rowOff>
    </xdr:to>
    <xdr:sp macro="" textlink="">
      <xdr:nvSpPr>
        <xdr:cNvPr id="1358588" name="Text Box 10"/>
        <xdr:cNvSpPr txBox="1">
          <a:spLocks noChangeArrowheads="1"/>
        </xdr:cNvSpPr>
      </xdr:nvSpPr>
      <xdr:spPr bwMode="auto">
        <a:xfrm>
          <a:off x="9744075" y="10048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589" name="Text Box 11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190500</xdr:rowOff>
    </xdr:to>
    <xdr:sp macro="" textlink="">
      <xdr:nvSpPr>
        <xdr:cNvPr id="1358590" name="Text Box 12"/>
        <xdr:cNvSpPr txBox="1">
          <a:spLocks noChangeArrowheads="1"/>
        </xdr:cNvSpPr>
      </xdr:nvSpPr>
      <xdr:spPr bwMode="auto">
        <a:xfrm>
          <a:off x="9744075" y="10391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591" name="Text Box 8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592" name="Text Box 9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593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594" name="Text Box 11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104775</xdr:colOff>
      <xdr:row>29</xdr:row>
      <xdr:rowOff>228600</xdr:rowOff>
    </xdr:to>
    <xdr:sp macro="" textlink="">
      <xdr:nvSpPr>
        <xdr:cNvPr id="1358595" name="Text Box 9"/>
        <xdr:cNvSpPr txBox="1">
          <a:spLocks noChangeArrowheads="1"/>
        </xdr:cNvSpPr>
      </xdr:nvSpPr>
      <xdr:spPr bwMode="auto">
        <a:xfrm>
          <a:off x="9744075" y="11125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596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171450</xdr:rowOff>
    </xdr:to>
    <xdr:sp macro="" textlink="">
      <xdr:nvSpPr>
        <xdr:cNvPr id="1358597" name="Text Box 10"/>
        <xdr:cNvSpPr txBox="1">
          <a:spLocks noChangeArrowheads="1"/>
        </xdr:cNvSpPr>
      </xdr:nvSpPr>
      <xdr:spPr bwMode="auto">
        <a:xfrm>
          <a:off x="9744075" y="98583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598" name="Text Box 11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599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0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1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03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4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5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0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104775</xdr:rowOff>
    </xdr:to>
    <xdr:sp macro="" textlink="">
      <xdr:nvSpPr>
        <xdr:cNvPr id="1358607" name="Text Box 8"/>
        <xdr:cNvSpPr txBox="1">
          <a:spLocks noChangeArrowheads="1"/>
        </xdr:cNvSpPr>
      </xdr:nvSpPr>
      <xdr:spPr bwMode="auto">
        <a:xfrm>
          <a:off x="9744075" y="94392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08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09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10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11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190500</xdr:rowOff>
    </xdr:to>
    <xdr:sp macro="" textlink="">
      <xdr:nvSpPr>
        <xdr:cNvPr id="1358612" name="Text Box 10"/>
        <xdr:cNvSpPr txBox="1">
          <a:spLocks noChangeArrowheads="1"/>
        </xdr:cNvSpPr>
      </xdr:nvSpPr>
      <xdr:spPr bwMode="auto">
        <a:xfrm>
          <a:off x="9744075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95250</xdr:colOff>
      <xdr:row>27</xdr:row>
      <xdr:rowOff>266700</xdr:rowOff>
    </xdr:to>
    <xdr:sp macro="" textlink="">
      <xdr:nvSpPr>
        <xdr:cNvPr id="1358613" name="Text Box 11"/>
        <xdr:cNvSpPr txBox="1">
          <a:spLocks noChangeArrowheads="1"/>
        </xdr:cNvSpPr>
      </xdr:nvSpPr>
      <xdr:spPr bwMode="auto">
        <a:xfrm>
          <a:off x="9744075" y="101155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95250</xdr:colOff>
      <xdr:row>27</xdr:row>
      <xdr:rowOff>266700</xdr:rowOff>
    </xdr:to>
    <xdr:sp macro="" textlink="">
      <xdr:nvSpPr>
        <xdr:cNvPr id="1358614" name="Text Box 9"/>
        <xdr:cNvSpPr txBox="1">
          <a:spLocks noChangeArrowheads="1"/>
        </xdr:cNvSpPr>
      </xdr:nvSpPr>
      <xdr:spPr bwMode="auto">
        <a:xfrm>
          <a:off x="9744075" y="101155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15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16" name="Text Box 11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17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18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19" name="Text Box 11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20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621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22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238125</xdr:rowOff>
    </xdr:to>
    <xdr:sp macro="" textlink="">
      <xdr:nvSpPr>
        <xdr:cNvPr id="1358623" name="Text Box 12"/>
        <xdr:cNvSpPr txBox="1">
          <a:spLocks noChangeArrowheads="1"/>
        </xdr:cNvSpPr>
      </xdr:nvSpPr>
      <xdr:spPr bwMode="auto">
        <a:xfrm>
          <a:off x="9744075" y="10391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624" name="Text Box 8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625" name="Text Box 8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238125</xdr:rowOff>
    </xdr:to>
    <xdr:sp macro="" textlink="">
      <xdr:nvSpPr>
        <xdr:cNvPr id="1358626" name="Text Box 10"/>
        <xdr:cNvSpPr txBox="1">
          <a:spLocks noChangeArrowheads="1"/>
        </xdr:cNvSpPr>
      </xdr:nvSpPr>
      <xdr:spPr bwMode="auto">
        <a:xfrm>
          <a:off x="9744075" y="10391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627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104775</xdr:rowOff>
    </xdr:to>
    <xdr:sp macro="" textlink="">
      <xdr:nvSpPr>
        <xdr:cNvPr id="1358628" name="Text Box 9"/>
        <xdr:cNvSpPr txBox="1">
          <a:spLocks noChangeArrowheads="1"/>
        </xdr:cNvSpPr>
      </xdr:nvSpPr>
      <xdr:spPr bwMode="auto">
        <a:xfrm>
          <a:off x="9744075" y="94392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29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30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31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190500</xdr:rowOff>
    </xdr:to>
    <xdr:sp macro="" textlink="">
      <xdr:nvSpPr>
        <xdr:cNvPr id="1358632" name="Text Box 10"/>
        <xdr:cNvSpPr txBox="1">
          <a:spLocks noChangeArrowheads="1"/>
        </xdr:cNvSpPr>
      </xdr:nvSpPr>
      <xdr:spPr bwMode="auto">
        <a:xfrm>
          <a:off x="9744075" y="1039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219075</xdr:rowOff>
    </xdr:to>
    <xdr:sp macro="" textlink="">
      <xdr:nvSpPr>
        <xdr:cNvPr id="1358633" name="Text Box 11"/>
        <xdr:cNvSpPr txBox="1">
          <a:spLocks noChangeArrowheads="1"/>
        </xdr:cNvSpPr>
      </xdr:nvSpPr>
      <xdr:spPr bwMode="auto">
        <a:xfrm>
          <a:off x="9744075" y="111252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219075</xdr:rowOff>
    </xdr:to>
    <xdr:sp macro="" textlink="">
      <xdr:nvSpPr>
        <xdr:cNvPr id="1358634" name="Text Box 9"/>
        <xdr:cNvSpPr txBox="1">
          <a:spLocks noChangeArrowheads="1"/>
        </xdr:cNvSpPr>
      </xdr:nvSpPr>
      <xdr:spPr bwMode="auto">
        <a:xfrm>
          <a:off x="9744075" y="111252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35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36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37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38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39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40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41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42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228600</xdr:rowOff>
    </xdr:to>
    <xdr:sp macro="" textlink="">
      <xdr:nvSpPr>
        <xdr:cNvPr id="1358643" name="Text Box 12"/>
        <xdr:cNvSpPr txBox="1">
          <a:spLocks noChangeArrowheads="1"/>
        </xdr:cNvSpPr>
      </xdr:nvSpPr>
      <xdr:spPr bwMode="auto">
        <a:xfrm>
          <a:off x="9744075" y="100488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44" name="Text Box 8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104775</xdr:colOff>
      <xdr:row>29</xdr:row>
      <xdr:rowOff>228600</xdr:rowOff>
    </xdr:to>
    <xdr:sp macro="" textlink="">
      <xdr:nvSpPr>
        <xdr:cNvPr id="1358645" name="Text Box 8"/>
        <xdr:cNvSpPr txBox="1">
          <a:spLocks noChangeArrowheads="1"/>
        </xdr:cNvSpPr>
      </xdr:nvSpPr>
      <xdr:spPr bwMode="auto">
        <a:xfrm>
          <a:off x="9744075" y="111252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228600</xdr:rowOff>
    </xdr:to>
    <xdr:sp macro="" textlink="">
      <xdr:nvSpPr>
        <xdr:cNvPr id="1358646" name="Text Box 10"/>
        <xdr:cNvSpPr txBox="1">
          <a:spLocks noChangeArrowheads="1"/>
        </xdr:cNvSpPr>
      </xdr:nvSpPr>
      <xdr:spPr bwMode="auto">
        <a:xfrm>
          <a:off x="9744075" y="100488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647" name="Text Box 11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104775</xdr:colOff>
      <xdr:row>27</xdr:row>
      <xdr:rowOff>257175</xdr:rowOff>
    </xdr:to>
    <xdr:sp macro="" textlink="">
      <xdr:nvSpPr>
        <xdr:cNvPr id="1358648" name="Text Box 9"/>
        <xdr:cNvSpPr txBox="1">
          <a:spLocks noChangeArrowheads="1"/>
        </xdr:cNvSpPr>
      </xdr:nvSpPr>
      <xdr:spPr bwMode="auto">
        <a:xfrm>
          <a:off x="9744075" y="101155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49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0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1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53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54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7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8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59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60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61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6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63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664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171450</xdr:rowOff>
    </xdr:to>
    <xdr:sp macro="" textlink="">
      <xdr:nvSpPr>
        <xdr:cNvPr id="1358665" name="Text Box 10"/>
        <xdr:cNvSpPr txBox="1">
          <a:spLocks noChangeArrowheads="1"/>
        </xdr:cNvSpPr>
      </xdr:nvSpPr>
      <xdr:spPr bwMode="auto">
        <a:xfrm>
          <a:off x="9744075" y="98583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66" name="Text Box 11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67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68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69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70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1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2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673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4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5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676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77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8" name="Text Box 8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679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680" name="Text Box 8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104775</xdr:colOff>
      <xdr:row>29</xdr:row>
      <xdr:rowOff>257175</xdr:rowOff>
    </xdr:to>
    <xdr:sp macro="" textlink="">
      <xdr:nvSpPr>
        <xdr:cNvPr id="1358681" name="Text Box 8"/>
        <xdr:cNvSpPr txBox="1">
          <a:spLocks noChangeArrowheads="1"/>
        </xdr:cNvSpPr>
      </xdr:nvSpPr>
      <xdr:spPr bwMode="auto">
        <a:xfrm>
          <a:off x="9744075" y="111918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682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104775</xdr:colOff>
      <xdr:row>29</xdr:row>
      <xdr:rowOff>190500</xdr:rowOff>
    </xdr:to>
    <xdr:sp macro="" textlink="">
      <xdr:nvSpPr>
        <xdr:cNvPr id="1358683" name="Text Box 10"/>
        <xdr:cNvSpPr txBox="1">
          <a:spLocks noChangeArrowheads="1"/>
        </xdr:cNvSpPr>
      </xdr:nvSpPr>
      <xdr:spPr bwMode="auto">
        <a:xfrm>
          <a:off x="9744075" y="111252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104775</xdr:colOff>
      <xdr:row>26</xdr:row>
      <xdr:rowOff>171450</xdr:rowOff>
    </xdr:to>
    <xdr:sp macro="" textlink="">
      <xdr:nvSpPr>
        <xdr:cNvPr id="1358684" name="Text Box 8"/>
        <xdr:cNvSpPr txBox="1">
          <a:spLocks noChangeArrowheads="1"/>
        </xdr:cNvSpPr>
      </xdr:nvSpPr>
      <xdr:spPr bwMode="auto">
        <a:xfrm>
          <a:off x="9744075" y="99345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104775</xdr:colOff>
      <xdr:row>27</xdr:row>
      <xdr:rowOff>0</xdr:rowOff>
    </xdr:to>
    <xdr:sp macro="" textlink="">
      <xdr:nvSpPr>
        <xdr:cNvPr id="1358685" name="Text Box 10"/>
        <xdr:cNvSpPr txBox="1">
          <a:spLocks noChangeArrowheads="1"/>
        </xdr:cNvSpPr>
      </xdr:nvSpPr>
      <xdr:spPr bwMode="auto">
        <a:xfrm>
          <a:off x="9744075" y="98583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104775</xdr:colOff>
      <xdr:row>26</xdr:row>
      <xdr:rowOff>171450</xdr:rowOff>
    </xdr:to>
    <xdr:sp macro="" textlink="">
      <xdr:nvSpPr>
        <xdr:cNvPr id="1358686" name="Text Box 11"/>
        <xdr:cNvSpPr txBox="1">
          <a:spLocks noChangeArrowheads="1"/>
        </xdr:cNvSpPr>
      </xdr:nvSpPr>
      <xdr:spPr bwMode="auto">
        <a:xfrm>
          <a:off x="9744075" y="99345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687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180975</xdr:rowOff>
    </xdr:to>
    <xdr:sp macro="" textlink="">
      <xdr:nvSpPr>
        <xdr:cNvPr id="1358688" name="Text Box 10"/>
        <xdr:cNvSpPr txBox="1">
          <a:spLocks noChangeArrowheads="1"/>
        </xdr:cNvSpPr>
      </xdr:nvSpPr>
      <xdr:spPr bwMode="auto">
        <a:xfrm>
          <a:off x="9744075" y="10391775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689" name="Text Box 11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90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1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2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694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6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697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104775</xdr:rowOff>
    </xdr:to>
    <xdr:sp macro="" textlink="">
      <xdr:nvSpPr>
        <xdr:cNvPr id="1358698" name="Text Box 8"/>
        <xdr:cNvSpPr txBox="1">
          <a:spLocks noChangeArrowheads="1"/>
        </xdr:cNvSpPr>
      </xdr:nvSpPr>
      <xdr:spPr bwMode="auto">
        <a:xfrm>
          <a:off x="9744075" y="94392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699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00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01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02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190500</xdr:rowOff>
    </xdr:to>
    <xdr:sp macro="" textlink="">
      <xdr:nvSpPr>
        <xdr:cNvPr id="1358703" name="Text Box 10"/>
        <xdr:cNvSpPr txBox="1">
          <a:spLocks noChangeArrowheads="1"/>
        </xdr:cNvSpPr>
      </xdr:nvSpPr>
      <xdr:spPr bwMode="auto">
        <a:xfrm>
          <a:off x="9744075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58704" name="Text Box 11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58705" name="Text Box 9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06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07" name="Text Box 11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08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09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10" name="Text Box 11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11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712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13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104775</xdr:colOff>
      <xdr:row>29</xdr:row>
      <xdr:rowOff>257175</xdr:rowOff>
    </xdr:to>
    <xdr:sp macro="" textlink="">
      <xdr:nvSpPr>
        <xdr:cNvPr id="1358714" name="Text Box 8"/>
        <xdr:cNvSpPr txBox="1">
          <a:spLocks noChangeArrowheads="1"/>
        </xdr:cNvSpPr>
      </xdr:nvSpPr>
      <xdr:spPr bwMode="auto">
        <a:xfrm>
          <a:off x="9744075" y="111918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104775</xdr:colOff>
      <xdr:row>29</xdr:row>
      <xdr:rowOff>257175</xdr:rowOff>
    </xdr:to>
    <xdr:sp macro="" textlink="">
      <xdr:nvSpPr>
        <xdr:cNvPr id="1358715" name="Text Box 8"/>
        <xdr:cNvSpPr txBox="1">
          <a:spLocks noChangeArrowheads="1"/>
        </xdr:cNvSpPr>
      </xdr:nvSpPr>
      <xdr:spPr bwMode="auto">
        <a:xfrm>
          <a:off x="9744075" y="111918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180975</xdr:rowOff>
    </xdr:to>
    <xdr:sp macro="" textlink="">
      <xdr:nvSpPr>
        <xdr:cNvPr id="1358716" name="Text Box 8"/>
        <xdr:cNvSpPr txBox="1">
          <a:spLocks noChangeArrowheads="1"/>
        </xdr:cNvSpPr>
      </xdr:nvSpPr>
      <xdr:spPr bwMode="auto">
        <a:xfrm>
          <a:off x="9744075" y="94392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104775</xdr:rowOff>
    </xdr:to>
    <xdr:sp macro="" textlink="">
      <xdr:nvSpPr>
        <xdr:cNvPr id="1358717" name="Text Box 9"/>
        <xdr:cNvSpPr txBox="1">
          <a:spLocks noChangeArrowheads="1"/>
        </xdr:cNvSpPr>
      </xdr:nvSpPr>
      <xdr:spPr bwMode="auto">
        <a:xfrm>
          <a:off x="9744075" y="94392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18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19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20" name="Text Box 12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21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722" name="Text Box 11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723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24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725" name="Text Box 11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726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27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728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58729" name="Text Box 12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30" name="Text Box 8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58731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732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3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34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3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736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737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38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39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0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1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4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4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46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747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180975</xdr:rowOff>
    </xdr:to>
    <xdr:sp macro="" textlink="">
      <xdr:nvSpPr>
        <xdr:cNvPr id="1358748" name="Text Box 10"/>
        <xdr:cNvSpPr txBox="1">
          <a:spLocks noChangeArrowheads="1"/>
        </xdr:cNvSpPr>
      </xdr:nvSpPr>
      <xdr:spPr bwMode="auto">
        <a:xfrm>
          <a:off x="9744075" y="10391775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49" name="Text Box 11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50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51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52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53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54" name="Text Box 11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55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756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57" name="Text Box 11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58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759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60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61" name="Text Box 8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762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763" name="Text Box 8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764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765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766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200025</xdr:rowOff>
    </xdr:to>
    <xdr:sp macro="" textlink="">
      <xdr:nvSpPr>
        <xdr:cNvPr id="1358767" name="Text Box 11"/>
        <xdr:cNvSpPr txBox="1">
          <a:spLocks noChangeArrowheads="1"/>
        </xdr:cNvSpPr>
      </xdr:nvSpPr>
      <xdr:spPr bwMode="auto">
        <a:xfrm>
          <a:off x="9744075" y="94392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200025</xdr:rowOff>
    </xdr:to>
    <xdr:sp macro="" textlink="">
      <xdr:nvSpPr>
        <xdr:cNvPr id="1358768" name="Text Box 9"/>
        <xdr:cNvSpPr txBox="1">
          <a:spLocks noChangeArrowheads="1"/>
        </xdr:cNvSpPr>
      </xdr:nvSpPr>
      <xdr:spPr bwMode="auto">
        <a:xfrm>
          <a:off x="9744075" y="94392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769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58770" name="Text Box 11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58771" name="Text Box 9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772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200025</xdr:rowOff>
    </xdr:to>
    <xdr:sp macro="" textlink="">
      <xdr:nvSpPr>
        <xdr:cNvPr id="1358773" name="Text Box 11"/>
        <xdr:cNvSpPr txBox="1">
          <a:spLocks noChangeArrowheads="1"/>
        </xdr:cNvSpPr>
      </xdr:nvSpPr>
      <xdr:spPr bwMode="auto">
        <a:xfrm>
          <a:off x="9744075" y="103917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200025</xdr:rowOff>
    </xdr:to>
    <xdr:sp macro="" textlink="">
      <xdr:nvSpPr>
        <xdr:cNvPr id="1358774" name="Text Box 9"/>
        <xdr:cNvSpPr txBox="1">
          <a:spLocks noChangeArrowheads="1"/>
        </xdr:cNvSpPr>
      </xdr:nvSpPr>
      <xdr:spPr bwMode="auto">
        <a:xfrm>
          <a:off x="9744075" y="103917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8775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776" name="Text Box 11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295275</xdr:rowOff>
    </xdr:to>
    <xdr:sp macro="" textlink="">
      <xdr:nvSpPr>
        <xdr:cNvPr id="1358777" name="Text Box 9"/>
        <xdr:cNvSpPr txBox="1">
          <a:spLocks noChangeArrowheads="1"/>
        </xdr:cNvSpPr>
      </xdr:nvSpPr>
      <xdr:spPr bwMode="auto">
        <a:xfrm>
          <a:off x="9744075" y="104679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778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779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85725</xdr:colOff>
      <xdr:row>27</xdr:row>
      <xdr:rowOff>219075</xdr:rowOff>
    </xdr:to>
    <xdr:sp macro="" textlink="">
      <xdr:nvSpPr>
        <xdr:cNvPr id="1358780" name="Text Box 10"/>
        <xdr:cNvSpPr txBox="1">
          <a:spLocks noChangeArrowheads="1"/>
        </xdr:cNvSpPr>
      </xdr:nvSpPr>
      <xdr:spPr bwMode="auto">
        <a:xfrm>
          <a:off x="9744075" y="1004887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781" name="Text Box 11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190500</xdr:rowOff>
    </xdr:to>
    <xdr:sp macro="" textlink="">
      <xdr:nvSpPr>
        <xdr:cNvPr id="1358782" name="Text Box 12"/>
        <xdr:cNvSpPr txBox="1">
          <a:spLocks noChangeArrowheads="1"/>
        </xdr:cNvSpPr>
      </xdr:nvSpPr>
      <xdr:spPr bwMode="auto">
        <a:xfrm>
          <a:off x="9744075" y="10391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783" name="Text Box 8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784" name="Text Box 9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785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8786" name="Text Box 11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219075</xdr:rowOff>
    </xdr:to>
    <xdr:sp macro="" textlink="">
      <xdr:nvSpPr>
        <xdr:cNvPr id="1358787" name="Text Box 9"/>
        <xdr:cNvSpPr txBox="1">
          <a:spLocks noChangeArrowheads="1"/>
        </xdr:cNvSpPr>
      </xdr:nvSpPr>
      <xdr:spPr bwMode="auto">
        <a:xfrm>
          <a:off x="9744075" y="11125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788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171450</xdr:rowOff>
    </xdr:to>
    <xdr:sp macro="" textlink="">
      <xdr:nvSpPr>
        <xdr:cNvPr id="1358789" name="Text Box 10"/>
        <xdr:cNvSpPr txBox="1">
          <a:spLocks noChangeArrowheads="1"/>
        </xdr:cNvSpPr>
      </xdr:nvSpPr>
      <xdr:spPr bwMode="auto">
        <a:xfrm>
          <a:off x="9744075" y="98583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790" name="Text Box 11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791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3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4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795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7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798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799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00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01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02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03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04" name="Text Box 11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05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06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07" name="Text Box 11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08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809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10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238125</xdr:rowOff>
    </xdr:to>
    <xdr:sp macro="" textlink="">
      <xdr:nvSpPr>
        <xdr:cNvPr id="1358811" name="Text Box 12"/>
        <xdr:cNvSpPr txBox="1">
          <a:spLocks noChangeArrowheads="1"/>
        </xdr:cNvSpPr>
      </xdr:nvSpPr>
      <xdr:spPr bwMode="auto">
        <a:xfrm>
          <a:off x="9744075" y="10391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812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813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238125</xdr:rowOff>
    </xdr:to>
    <xdr:sp macro="" textlink="">
      <xdr:nvSpPr>
        <xdr:cNvPr id="1358814" name="Text Box 10"/>
        <xdr:cNvSpPr txBox="1">
          <a:spLocks noChangeArrowheads="1"/>
        </xdr:cNvSpPr>
      </xdr:nvSpPr>
      <xdr:spPr bwMode="auto">
        <a:xfrm>
          <a:off x="9744075" y="10391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815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16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17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18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19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20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21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22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23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24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2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26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58827" name="Text Box 12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28" name="Text Box 8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219075</xdr:rowOff>
    </xdr:to>
    <xdr:sp macro="" textlink="">
      <xdr:nvSpPr>
        <xdr:cNvPr id="1358829" name="Text Box 8"/>
        <xdr:cNvSpPr txBox="1">
          <a:spLocks noChangeArrowheads="1"/>
        </xdr:cNvSpPr>
      </xdr:nvSpPr>
      <xdr:spPr bwMode="auto">
        <a:xfrm>
          <a:off x="9744075" y="11125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58830" name="Text Box 10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831" name="Text Box 11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58832" name="Text Box 9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833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34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35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3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837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838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39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0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1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2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4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5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4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47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848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171450</xdr:rowOff>
    </xdr:to>
    <xdr:sp macro="" textlink="">
      <xdr:nvSpPr>
        <xdr:cNvPr id="1358849" name="Text Box 10"/>
        <xdr:cNvSpPr txBox="1">
          <a:spLocks noChangeArrowheads="1"/>
        </xdr:cNvSpPr>
      </xdr:nvSpPr>
      <xdr:spPr bwMode="auto">
        <a:xfrm>
          <a:off x="9744075" y="98583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50" name="Text Box 11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51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52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53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54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55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56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57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58" name="Text Box 11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59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26</xdr:row>
      <xdr:rowOff>142875</xdr:rowOff>
    </xdr:to>
    <xdr:sp macro="" textlink="">
      <xdr:nvSpPr>
        <xdr:cNvPr id="1358860" name="Text Box 8"/>
        <xdr:cNvSpPr txBox="1">
          <a:spLocks noChangeArrowheads="1"/>
        </xdr:cNvSpPr>
      </xdr:nvSpPr>
      <xdr:spPr bwMode="auto">
        <a:xfrm>
          <a:off x="9744075" y="99250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61" name="Text Box 9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62" name="Text Box 8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95250</xdr:rowOff>
    </xdr:to>
    <xdr:sp macro="" textlink="">
      <xdr:nvSpPr>
        <xdr:cNvPr id="1358863" name="Text Box 9"/>
        <xdr:cNvSpPr txBox="1">
          <a:spLocks noChangeArrowheads="1"/>
        </xdr:cNvSpPr>
      </xdr:nvSpPr>
      <xdr:spPr bwMode="auto">
        <a:xfrm>
          <a:off x="9744075" y="94392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114300</xdr:colOff>
      <xdr:row>27</xdr:row>
      <xdr:rowOff>0</xdr:rowOff>
    </xdr:to>
    <xdr:sp macro="" textlink="">
      <xdr:nvSpPr>
        <xdr:cNvPr id="1358864" name="Text Box 8"/>
        <xdr:cNvSpPr txBox="1">
          <a:spLocks noChangeArrowheads="1"/>
        </xdr:cNvSpPr>
      </xdr:nvSpPr>
      <xdr:spPr bwMode="auto">
        <a:xfrm>
          <a:off x="9744075" y="99250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58865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866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190500</xdr:rowOff>
    </xdr:to>
    <xdr:sp macro="" textlink="">
      <xdr:nvSpPr>
        <xdr:cNvPr id="1358867" name="Text Box 10"/>
        <xdr:cNvSpPr txBox="1">
          <a:spLocks noChangeArrowheads="1"/>
        </xdr:cNvSpPr>
      </xdr:nvSpPr>
      <xdr:spPr bwMode="auto">
        <a:xfrm>
          <a:off x="9744075" y="111252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276225</xdr:rowOff>
    </xdr:to>
    <xdr:sp macro="" textlink="">
      <xdr:nvSpPr>
        <xdr:cNvPr id="1358868" name="Text Box 11"/>
        <xdr:cNvSpPr txBox="1">
          <a:spLocks noChangeArrowheads="1"/>
        </xdr:cNvSpPr>
      </xdr:nvSpPr>
      <xdr:spPr bwMode="auto">
        <a:xfrm>
          <a:off x="9744075" y="1119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85725</xdr:colOff>
      <xdr:row>26</xdr:row>
      <xdr:rowOff>171450</xdr:rowOff>
    </xdr:to>
    <xdr:sp macro="" textlink="">
      <xdr:nvSpPr>
        <xdr:cNvPr id="1358869" name="Text Box 8"/>
        <xdr:cNvSpPr txBox="1">
          <a:spLocks noChangeArrowheads="1"/>
        </xdr:cNvSpPr>
      </xdr:nvSpPr>
      <xdr:spPr bwMode="auto">
        <a:xfrm>
          <a:off x="9744075" y="9934575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276225</xdr:rowOff>
    </xdr:to>
    <xdr:sp macro="" textlink="">
      <xdr:nvSpPr>
        <xdr:cNvPr id="1358870" name="Text Box 9"/>
        <xdr:cNvSpPr txBox="1">
          <a:spLocks noChangeArrowheads="1"/>
        </xdr:cNvSpPr>
      </xdr:nvSpPr>
      <xdr:spPr bwMode="auto">
        <a:xfrm>
          <a:off x="9744075" y="1119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0</xdr:rowOff>
    </xdr:to>
    <xdr:sp macro="" textlink="">
      <xdr:nvSpPr>
        <xdr:cNvPr id="1358871" name="Text Box 10"/>
        <xdr:cNvSpPr txBox="1">
          <a:spLocks noChangeArrowheads="1"/>
        </xdr:cNvSpPr>
      </xdr:nvSpPr>
      <xdr:spPr bwMode="auto">
        <a:xfrm>
          <a:off x="9744075" y="98583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85725</xdr:colOff>
      <xdr:row>26</xdr:row>
      <xdr:rowOff>171450</xdr:rowOff>
    </xdr:to>
    <xdr:sp macro="" textlink="">
      <xdr:nvSpPr>
        <xdr:cNvPr id="1358872" name="Text Box 11"/>
        <xdr:cNvSpPr txBox="1">
          <a:spLocks noChangeArrowheads="1"/>
        </xdr:cNvSpPr>
      </xdr:nvSpPr>
      <xdr:spPr bwMode="auto">
        <a:xfrm>
          <a:off x="9744075" y="9934575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873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180975</xdr:rowOff>
    </xdr:to>
    <xdr:sp macro="" textlink="">
      <xdr:nvSpPr>
        <xdr:cNvPr id="1358874" name="Text Box 10"/>
        <xdr:cNvSpPr txBox="1">
          <a:spLocks noChangeArrowheads="1"/>
        </xdr:cNvSpPr>
      </xdr:nvSpPr>
      <xdr:spPr bwMode="auto">
        <a:xfrm>
          <a:off x="9744075" y="10391775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875" name="Text Box 11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876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77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78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79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880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81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82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88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884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885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886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887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888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889" name="Text Box 11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890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891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892" name="Text Box 11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893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894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895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58896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58897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898" name="Text Box 8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899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900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901" name="Text Box 12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902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903" name="Text Box 11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904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58905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906" name="Text Box 11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114300</xdr:colOff>
      <xdr:row>26</xdr:row>
      <xdr:rowOff>171450</xdr:rowOff>
    </xdr:to>
    <xdr:sp macro="" textlink="">
      <xdr:nvSpPr>
        <xdr:cNvPr id="1358907" name="Text Box 9"/>
        <xdr:cNvSpPr txBox="1">
          <a:spLocks noChangeArrowheads="1"/>
        </xdr:cNvSpPr>
      </xdr:nvSpPr>
      <xdr:spPr bwMode="auto">
        <a:xfrm>
          <a:off x="9744075" y="99345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908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58909" name="Text Box 9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58910" name="Text Box 12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911" name="Text Box 8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58912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276225</xdr:rowOff>
    </xdr:to>
    <xdr:sp macro="" textlink="">
      <xdr:nvSpPr>
        <xdr:cNvPr id="1358913" name="Text Box 11"/>
        <xdr:cNvSpPr txBox="1">
          <a:spLocks noChangeArrowheads="1"/>
        </xdr:cNvSpPr>
      </xdr:nvSpPr>
      <xdr:spPr bwMode="auto">
        <a:xfrm>
          <a:off x="9744075" y="1119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276225</xdr:rowOff>
    </xdr:to>
    <xdr:sp macro="" textlink="">
      <xdr:nvSpPr>
        <xdr:cNvPr id="1358914" name="Text Box 9"/>
        <xdr:cNvSpPr txBox="1">
          <a:spLocks noChangeArrowheads="1"/>
        </xdr:cNvSpPr>
      </xdr:nvSpPr>
      <xdr:spPr bwMode="auto">
        <a:xfrm>
          <a:off x="9744075" y="1119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915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1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17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18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919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114300</xdr:rowOff>
    </xdr:to>
    <xdr:sp macro="" textlink="">
      <xdr:nvSpPr>
        <xdr:cNvPr id="1358920" name="Text Box 8"/>
        <xdr:cNvSpPr txBox="1">
          <a:spLocks noChangeArrowheads="1"/>
        </xdr:cNvSpPr>
      </xdr:nvSpPr>
      <xdr:spPr bwMode="auto">
        <a:xfrm>
          <a:off x="9744075" y="94392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1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2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3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4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5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6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7" name="Text Box 9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76200</xdr:rowOff>
    </xdr:to>
    <xdr:sp macro="" textlink="">
      <xdr:nvSpPr>
        <xdr:cNvPr id="1358928" name="Text Box 8"/>
        <xdr:cNvSpPr txBox="1">
          <a:spLocks noChangeArrowheads="1"/>
        </xdr:cNvSpPr>
      </xdr:nvSpPr>
      <xdr:spPr bwMode="auto">
        <a:xfrm>
          <a:off x="9744075" y="94392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929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930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180975</xdr:rowOff>
    </xdr:to>
    <xdr:sp macro="" textlink="">
      <xdr:nvSpPr>
        <xdr:cNvPr id="1358931" name="Text Box 10"/>
        <xdr:cNvSpPr txBox="1">
          <a:spLocks noChangeArrowheads="1"/>
        </xdr:cNvSpPr>
      </xdr:nvSpPr>
      <xdr:spPr bwMode="auto">
        <a:xfrm>
          <a:off x="9744075" y="10391775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932" name="Text Box 11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933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934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935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936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37" name="Text Box 11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38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8939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40" name="Text Box 11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41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76200</xdr:rowOff>
    </xdr:to>
    <xdr:sp macro="" textlink="">
      <xdr:nvSpPr>
        <xdr:cNvPr id="1358942" name="Text Box 8"/>
        <xdr:cNvSpPr txBox="1">
          <a:spLocks noChangeArrowheads="1"/>
        </xdr:cNvSpPr>
      </xdr:nvSpPr>
      <xdr:spPr bwMode="auto">
        <a:xfrm>
          <a:off x="9744075" y="10391775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943" name="Text Box 9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44" name="Text Box 8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190500</xdr:rowOff>
    </xdr:to>
    <xdr:sp macro="" textlink="">
      <xdr:nvSpPr>
        <xdr:cNvPr id="1358945" name="Text Box 9"/>
        <xdr:cNvSpPr txBox="1">
          <a:spLocks noChangeArrowheads="1"/>
        </xdr:cNvSpPr>
      </xdr:nvSpPr>
      <xdr:spPr bwMode="auto">
        <a:xfrm>
          <a:off x="9744075" y="101250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123825</xdr:rowOff>
    </xdr:to>
    <xdr:sp macro="" textlink="">
      <xdr:nvSpPr>
        <xdr:cNvPr id="1358946" name="Text Box 8"/>
        <xdr:cNvSpPr txBox="1">
          <a:spLocks noChangeArrowheads="1"/>
        </xdr:cNvSpPr>
      </xdr:nvSpPr>
      <xdr:spPr bwMode="auto">
        <a:xfrm>
          <a:off x="9744075" y="10391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947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161925</xdr:rowOff>
    </xdr:to>
    <xdr:sp macro="" textlink="">
      <xdr:nvSpPr>
        <xdr:cNvPr id="1358948" name="Text Box 8"/>
        <xdr:cNvSpPr txBox="1">
          <a:spLocks noChangeArrowheads="1"/>
        </xdr:cNvSpPr>
      </xdr:nvSpPr>
      <xdr:spPr bwMode="auto">
        <a:xfrm>
          <a:off x="9744075" y="94392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8949" name="Text Box 8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950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8951" name="Text Box 10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8952" name="Text Box 11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953" name="Text Box 12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114300</xdr:rowOff>
    </xdr:to>
    <xdr:sp macro="" textlink="">
      <xdr:nvSpPr>
        <xdr:cNvPr id="1358954" name="Text Box 8"/>
        <xdr:cNvSpPr txBox="1">
          <a:spLocks noChangeArrowheads="1"/>
        </xdr:cNvSpPr>
      </xdr:nvSpPr>
      <xdr:spPr bwMode="auto">
        <a:xfrm>
          <a:off x="9744075" y="94392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8955" name="Text Box 9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8956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114300</xdr:rowOff>
    </xdr:to>
    <xdr:sp macro="" textlink="">
      <xdr:nvSpPr>
        <xdr:cNvPr id="1358957" name="Text Box 11"/>
        <xdr:cNvSpPr txBox="1">
          <a:spLocks noChangeArrowheads="1"/>
        </xdr:cNvSpPr>
      </xdr:nvSpPr>
      <xdr:spPr bwMode="auto">
        <a:xfrm>
          <a:off x="9744075" y="94392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381000</xdr:rowOff>
    </xdr:from>
    <xdr:to>
      <xdr:col>5</xdr:col>
      <xdr:colOff>114300</xdr:colOff>
      <xdr:row>28</xdr:row>
      <xdr:rowOff>619125</xdr:rowOff>
    </xdr:to>
    <xdr:sp macro="" textlink="">
      <xdr:nvSpPr>
        <xdr:cNvPr id="1358958" name="Text Box 9"/>
        <xdr:cNvSpPr txBox="1">
          <a:spLocks noChangeArrowheads="1"/>
        </xdr:cNvSpPr>
      </xdr:nvSpPr>
      <xdr:spPr bwMode="auto">
        <a:xfrm>
          <a:off x="9744075" y="1077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5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171450</xdr:rowOff>
    </xdr:to>
    <xdr:sp macro="" textlink="">
      <xdr:nvSpPr>
        <xdr:cNvPr id="1358960" name="Text Box 10"/>
        <xdr:cNvSpPr txBox="1">
          <a:spLocks noChangeArrowheads="1"/>
        </xdr:cNvSpPr>
      </xdr:nvSpPr>
      <xdr:spPr bwMode="auto">
        <a:xfrm>
          <a:off x="9744075" y="94392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961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962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4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966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7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8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6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970" name="Text Box 8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971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72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73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74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975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200025</xdr:rowOff>
    </xdr:to>
    <xdr:sp macro="" textlink="">
      <xdr:nvSpPr>
        <xdr:cNvPr id="1358976" name="Text Box 11"/>
        <xdr:cNvSpPr txBox="1">
          <a:spLocks noChangeArrowheads="1"/>
        </xdr:cNvSpPr>
      </xdr:nvSpPr>
      <xdr:spPr bwMode="auto">
        <a:xfrm>
          <a:off x="9744075" y="94392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200025</xdr:rowOff>
    </xdr:to>
    <xdr:sp macro="" textlink="">
      <xdr:nvSpPr>
        <xdr:cNvPr id="1358977" name="Text Box 9"/>
        <xdr:cNvSpPr txBox="1">
          <a:spLocks noChangeArrowheads="1"/>
        </xdr:cNvSpPr>
      </xdr:nvSpPr>
      <xdr:spPr bwMode="auto">
        <a:xfrm>
          <a:off x="9744075" y="94392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78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8979" name="Text Box 11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8980" name="Text Box 9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8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8982" name="Text Box 11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8983" name="Text Box 9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898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8985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238125</xdr:rowOff>
    </xdr:to>
    <xdr:sp macro="" textlink="">
      <xdr:nvSpPr>
        <xdr:cNvPr id="1358986" name="Text Box 12"/>
        <xdr:cNvSpPr txBox="1">
          <a:spLocks noChangeArrowheads="1"/>
        </xdr:cNvSpPr>
      </xdr:nvSpPr>
      <xdr:spPr bwMode="auto">
        <a:xfrm>
          <a:off x="9744075" y="94392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8987" name="Text Box 8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8988" name="Text Box 8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238125</xdr:rowOff>
    </xdr:to>
    <xdr:sp macro="" textlink="">
      <xdr:nvSpPr>
        <xdr:cNvPr id="1358989" name="Text Box 10"/>
        <xdr:cNvSpPr txBox="1">
          <a:spLocks noChangeArrowheads="1"/>
        </xdr:cNvSpPr>
      </xdr:nvSpPr>
      <xdr:spPr bwMode="auto">
        <a:xfrm>
          <a:off x="9744075" y="94392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8990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8991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92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93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94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8995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58996" name="Text Box 11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58997" name="Text Box 9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8998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8999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00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0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02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03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9004" name="Text Box 8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66675</xdr:rowOff>
    </xdr:to>
    <xdr:sp macro="" textlink="">
      <xdr:nvSpPr>
        <xdr:cNvPr id="1359005" name="Text Box 9"/>
        <xdr:cNvSpPr txBox="1">
          <a:spLocks noChangeArrowheads="1"/>
        </xdr:cNvSpPr>
      </xdr:nvSpPr>
      <xdr:spPr bwMode="auto">
        <a:xfrm>
          <a:off x="9744075" y="94392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219075</xdr:rowOff>
    </xdr:to>
    <xdr:sp macro="" textlink="">
      <xdr:nvSpPr>
        <xdr:cNvPr id="1359006" name="Text Box 12"/>
        <xdr:cNvSpPr txBox="1">
          <a:spLocks noChangeArrowheads="1"/>
        </xdr:cNvSpPr>
      </xdr:nvSpPr>
      <xdr:spPr bwMode="auto">
        <a:xfrm>
          <a:off x="9744075" y="9439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07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219075</xdr:rowOff>
    </xdr:to>
    <xdr:sp macro="" textlink="">
      <xdr:nvSpPr>
        <xdr:cNvPr id="1359008" name="Text Box 10"/>
        <xdr:cNvSpPr txBox="1">
          <a:spLocks noChangeArrowheads="1"/>
        </xdr:cNvSpPr>
      </xdr:nvSpPr>
      <xdr:spPr bwMode="auto">
        <a:xfrm>
          <a:off x="9744075" y="9439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9009" name="Text Box 11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200025</xdr:rowOff>
    </xdr:to>
    <xdr:sp macro="" textlink="">
      <xdr:nvSpPr>
        <xdr:cNvPr id="1359010" name="Text Box 9"/>
        <xdr:cNvSpPr txBox="1">
          <a:spLocks noChangeArrowheads="1"/>
        </xdr:cNvSpPr>
      </xdr:nvSpPr>
      <xdr:spPr bwMode="auto">
        <a:xfrm>
          <a:off x="9744075" y="94392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11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2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3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15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16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7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1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0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1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2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3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25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26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171450</xdr:rowOff>
    </xdr:to>
    <xdr:sp macro="" textlink="">
      <xdr:nvSpPr>
        <xdr:cNvPr id="1359027" name="Text Box 10"/>
        <xdr:cNvSpPr txBox="1">
          <a:spLocks noChangeArrowheads="1"/>
        </xdr:cNvSpPr>
      </xdr:nvSpPr>
      <xdr:spPr bwMode="auto">
        <a:xfrm>
          <a:off x="9744075" y="94392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28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29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30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31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32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33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34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35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36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37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3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39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40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41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42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43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59044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9045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9046" name="Text Box 8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276225</xdr:rowOff>
    </xdr:to>
    <xdr:sp macro="" textlink="">
      <xdr:nvSpPr>
        <xdr:cNvPr id="1359047" name="Text Box 9"/>
        <xdr:cNvSpPr txBox="1">
          <a:spLocks noChangeArrowheads="1"/>
        </xdr:cNvSpPr>
      </xdr:nvSpPr>
      <xdr:spPr bwMode="auto">
        <a:xfrm>
          <a:off x="9744075" y="101155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048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9049" name="Text Box 11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59050" name="Text Box 9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51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180975</xdr:rowOff>
    </xdr:to>
    <xdr:sp macro="" textlink="">
      <xdr:nvSpPr>
        <xdr:cNvPr id="1359052" name="Text Box 10"/>
        <xdr:cNvSpPr txBox="1">
          <a:spLocks noChangeArrowheads="1"/>
        </xdr:cNvSpPr>
      </xdr:nvSpPr>
      <xdr:spPr bwMode="auto">
        <a:xfrm>
          <a:off x="9744075" y="94392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53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54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55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56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57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058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5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60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61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62" name="Text Box 8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63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64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65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66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59067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266700</xdr:rowOff>
    </xdr:to>
    <xdr:sp macro="" textlink="">
      <xdr:nvSpPr>
        <xdr:cNvPr id="1359068" name="Text Box 11"/>
        <xdr:cNvSpPr txBox="1">
          <a:spLocks noChangeArrowheads="1"/>
        </xdr:cNvSpPr>
      </xdr:nvSpPr>
      <xdr:spPr bwMode="auto">
        <a:xfrm>
          <a:off x="9744075" y="101155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266700</xdr:rowOff>
    </xdr:to>
    <xdr:sp macro="" textlink="">
      <xdr:nvSpPr>
        <xdr:cNvPr id="1359069" name="Text Box 9"/>
        <xdr:cNvSpPr txBox="1">
          <a:spLocks noChangeArrowheads="1"/>
        </xdr:cNvSpPr>
      </xdr:nvSpPr>
      <xdr:spPr bwMode="auto">
        <a:xfrm>
          <a:off x="9744075" y="101155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70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71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72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73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74" name="Text Box 11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75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76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77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238125</xdr:rowOff>
    </xdr:to>
    <xdr:sp macro="" textlink="">
      <xdr:nvSpPr>
        <xdr:cNvPr id="1359078" name="Text Box 12"/>
        <xdr:cNvSpPr txBox="1">
          <a:spLocks noChangeArrowheads="1"/>
        </xdr:cNvSpPr>
      </xdr:nvSpPr>
      <xdr:spPr bwMode="auto">
        <a:xfrm>
          <a:off x="974407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266700</xdr:rowOff>
    </xdr:to>
    <xdr:sp macro="" textlink="">
      <xdr:nvSpPr>
        <xdr:cNvPr id="1359079" name="Text Box 8"/>
        <xdr:cNvSpPr txBox="1">
          <a:spLocks noChangeArrowheads="1"/>
        </xdr:cNvSpPr>
      </xdr:nvSpPr>
      <xdr:spPr bwMode="auto">
        <a:xfrm>
          <a:off x="9744075" y="101155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266700</xdr:rowOff>
    </xdr:to>
    <xdr:sp macro="" textlink="">
      <xdr:nvSpPr>
        <xdr:cNvPr id="1359080" name="Text Box 8"/>
        <xdr:cNvSpPr txBox="1">
          <a:spLocks noChangeArrowheads="1"/>
        </xdr:cNvSpPr>
      </xdr:nvSpPr>
      <xdr:spPr bwMode="auto">
        <a:xfrm>
          <a:off x="9744075" y="101155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238125</xdr:rowOff>
    </xdr:to>
    <xdr:sp macro="" textlink="">
      <xdr:nvSpPr>
        <xdr:cNvPr id="1359081" name="Text Box 10"/>
        <xdr:cNvSpPr txBox="1">
          <a:spLocks noChangeArrowheads="1"/>
        </xdr:cNvSpPr>
      </xdr:nvSpPr>
      <xdr:spPr bwMode="auto">
        <a:xfrm>
          <a:off x="974407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9082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83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84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85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86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59087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59088" name="Text Box 11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59089" name="Text Box 9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90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91" name="Text Box 11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92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093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94" name="Text Box 11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095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96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097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190500</xdr:rowOff>
    </xdr:to>
    <xdr:sp macro="" textlink="">
      <xdr:nvSpPr>
        <xdr:cNvPr id="1359098" name="Text Box 12"/>
        <xdr:cNvSpPr txBox="1">
          <a:spLocks noChangeArrowheads="1"/>
        </xdr:cNvSpPr>
      </xdr:nvSpPr>
      <xdr:spPr bwMode="auto">
        <a:xfrm>
          <a:off x="9744075" y="100488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099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190500</xdr:rowOff>
    </xdr:to>
    <xdr:sp macro="" textlink="">
      <xdr:nvSpPr>
        <xdr:cNvPr id="1359100" name="Text Box 10"/>
        <xdr:cNvSpPr txBox="1">
          <a:spLocks noChangeArrowheads="1"/>
        </xdr:cNvSpPr>
      </xdr:nvSpPr>
      <xdr:spPr bwMode="auto">
        <a:xfrm>
          <a:off x="9744075" y="100488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276225</xdr:rowOff>
    </xdr:to>
    <xdr:sp macro="" textlink="">
      <xdr:nvSpPr>
        <xdr:cNvPr id="1359101" name="Text Box 11"/>
        <xdr:cNvSpPr txBox="1">
          <a:spLocks noChangeArrowheads="1"/>
        </xdr:cNvSpPr>
      </xdr:nvSpPr>
      <xdr:spPr bwMode="auto">
        <a:xfrm>
          <a:off x="9744075" y="101155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276225</xdr:rowOff>
    </xdr:to>
    <xdr:sp macro="" textlink="">
      <xdr:nvSpPr>
        <xdr:cNvPr id="1359102" name="Text Box 9"/>
        <xdr:cNvSpPr txBox="1">
          <a:spLocks noChangeArrowheads="1"/>
        </xdr:cNvSpPr>
      </xdr:nvSpPr>
      <xdr:spPr bwMode="auto">
        <a:xfrm>
          <a:off x="9744075" y="101155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03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0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05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06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07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08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09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1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2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3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4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5" name="Text Box 9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6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117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18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180975</xdr:rowOff>
    </xdr:to>
    <xdr:sp macro="" textlink="">
      <xdr:nvSpPr>
        <xdr:cNvPr id="1359119" name="Text Box 10"/>
        <xdr:cNvSpPr txBox="1">
          <a:spLocks noChangeArrowheads="1"/>
        </xdr:cNvSpPr>
      </xdr:nvSpPr>
      <xdr:spPr bwMode="auto">
        <a:xfrm>
          <a:off x="9744075" y="94392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120" name="Text Box 11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121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122" name="Text Box 11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123" name="Text Box 12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124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25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26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190500</xdr:rowOff>
    </xdr:to>
    <xdr:sp macro="" textlink="">
      <xdr:nvSpPr>
        <xdr:cNvPr id="1359127" name="Text Box 10"/>
        <xdr:cNvSpPr txBox="1">
          <a:spLocks noChangeArrowheads="1"/>
        </xdr:cNvSpPr>
      </xdr:nvSpPr>
      <xdr:spPr bwMode="auto">
        <a:xfrm>
          <a:off x="9744075" y="94392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28" name="Text Box 11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29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76200</xdr:rowOff>
    </xdr:to>
    <xdr:sp macro="" textlink="">
      <xdr:nvSpPr>
        <xdr:cNvPr id="1359130" name="Text Box 8"/>
        <xdr:cNvSpPr txBox="1">
          <a:spLocks noChangeArrowheads="1"/>
        </xdr:cNvSpPr>
      </xdr:nvSpPr>
      <xdr:spPr bwMode="auto">
        <a:xfrm>
          <a:off x="9744075" y="94392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131" name="Text Box 9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32" name="Text Box 8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114300</xdr:rowOff>
    </xdr:to>
    <xdr:sp macro="" textlink="">
      <xdr:nvSpPr>
        <xdr:cNvPr id="1359133" name="Text Box 9"/>
        <xdr:cNvSpPr txBox="1">
          <a:spLocks noChangeArrowheads="1"/>
        </xdr:cNvSpPr>
      </xdr:nvSpPr>
      <xdr:spPr bwMode="auto">
        <a:xfrm>
          <a:off x="9744075" y="94392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123825</xdr:rowOff>
    </xdr:to>
    <xdr:sp macro="" textlink="">
      <xdr:nvSpPr>
        <xdr:cNvPr id="1359134" name="Text Box 8"/>
        <xdr:cNvSpPr txBox="1">
          <a:spLocks noChangeArrowheads="1"/>
        </xdr:cNvSpPr>
      </xdr:nvSpPr>
      <xdr:spPr bwMode="auto">
        <a:xfrm>
          <a:off x="9744075" y="943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9135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161925</xdr:rowOff>
    </xdr:to>
    <xdr:sp macro="" textlink="">
      <xdr:nvSpPr>
        <xdr:cNvPr id="1359136" name="Text Box 8"/>
        <xdr:cNvSpPr txBox="1">
          <a:spLocks noChangeArrowheads="1"/>
        </xdr:cNvSpPr>
      </xdr:nvSpPr>
      <xdr:spPr bwMode="auto">
        <a:xfrm>
          <a:off x="9744075" y="94392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37" name="Text Box 8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95250</xdr:rowOff>
    </xdr:to>
    <xdr:sp macro="" textlink="">
      <xdr:nvSpPr>
        <xdr:cNvPr id="1359138" name="Text Box 9"/>
        <xdr:cNvSpPr txBox="1">
          <a:spLocks noChangeArrowheads="1"/>
        </xdr:cNvSpPr>
      </xdr:nvSpPr>
      <xdr:spPr bwMode="auto">
        <a:xfrm>
          <a:off x="9744075" y="94392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19050</xdr:rowOff>
    </xdr:to>
    <xdr:sp macro="" textlink="">
      <xdr:nvSpPr>
        <xdr:cNvPr id="1359139" name="Text Box 10"/>
        <xdr:cNvSpPr txBox="1">
          <a:spLocks noChangeArrowheads="1"/>
        </xdr:cNvSpPr>
      </xdr:nvSpPr>
      <xdr:spPr bwMode="auto">
        <a:xfrm>
          <a:off x="9744075" y="985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40" name="Text Box 11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85725</xdr:colOff>
      <xdr:row>27</xdr:row>
      <xdr:rowOff>190500</xdr:rowOff>
    </xdr:to>
    <xdr:sp macro="" textlink="">
      <xdr:nvSpPr>
        <xdr:cNvPr id="1359141" name="Text Box 12"/>
        <xdr:cNvSpPr txBox="1">
          <a:spLocks noChangeArrowheads="1"/>
        </xdr:cNvSpPr>
      </xdr:nvSpPr>
      <xdr:spPr bwMode="auto">
        <a:xfrm>
          <a:off x="9744075" y="100488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9142" name="Text Box 8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43" name="Text Box 9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144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95250</xdr:rowOff>
    </xdr:to>
    <xdr:sp macro="" textlink="">
      <xdr:nvSpPr>
        <xdr:cNvPr id="1359145" name="Text Box 11"/>
        <xdr:cNvSpPr txBox="1">
          <a:spLocks noChangeArrowheads="1"/>
        </xdr:cNvSpPr>
      </xdr:nvSpPr>
      <xdr:spPr bwMode="auto">
        <a:xfrm>
          <a:off x="9744075" y="94392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219075</xdr:rowOff>
    </xdr:to>
    <xdr:sp macro="" textlink="">
      <xdr:nvSpPr>
        <xdr:cNvPr id="1359146" name="Text Box 9"/>
        <xdr:cNvSpPr txBox="1">
          <a:spLocks noChangeArrowheads="1"/>
        </xdr:cNvSpPr>
      </xdr:nvSpPr>
      <xdr:spPr bwMode="auto">
        <a:xfrm>
          <a:off x="9744075" y="1039177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47" name="Text Box 8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180975</xdr:rowOff>
    </xdr:to>
    <xdr:sp macro="" textlink="">
      <xdr:nvSpPr>
        <xdr:cNvPr id="1359148" name="Text Box 10"/>
        <xdr:cNvSpPr txBox="1">
          <a:spLocks noChangeArrowheads="1"/>
        </xdr:cNvSpPr>
      </xdr:nvSpPr>
      <xdr:spPr bwMode="auto">
        <a:xfrm>
          <a:off x="9744075" y="94392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149" name="Text Box 11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150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1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2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3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154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5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6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57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158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59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60" name="Text Box 11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61" name="Text Box 12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95250</xdr:colOff>
      <xdr:row>27</xdr:row>
      <xdr:rowOff>0</xdr:rowOff>
    </xdr:to>
    <xdr:sp macro="" textlink="">
      <xdr:nvSpPr>
        <xdr:cNvPr id="1359162" name="Text Box 10"/>
        <xdr:cNvSpPr txBox="1">
          <a:spLocks noChangeArrowheads="1"/>
        </xdr:cNvSpPr>
      </xdr:nvSpPr>
      <xdr:spPr bwMode="auto">
        <a:xfrm>
          <a:off x="9744075" y="9858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95250</xdr:colOff>
      <xdr:row>27</xdr:row>
      <xdr:rowOff>57150</xdr:rowOff>
    </xdr:to>
    <xdr:sp macro="" textlink="">
      <xdr:nvSpPr>
        <xdr:cNvPr id="1359163" name="Text Box 11"/>
        <xdr:cNvSpPr txBox="1">
          <a:spLocks noChangeArrowheads="1"/>
        </xdr:cNvSpPr>
      </xdr:nvSpPr>
      <xdr:spPr bwMode="auto">
        <a:xfrm>
          <a:off x="9744075" y="9925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95250</xdr:colOff>
      <xdr:row>27</xdr:row>
      <xdr:rowOff>57150</xdr:rowOff>
    </xdr:to>
    <xdr:sp macro="" textlink="">
      <xdr:nvSpPr>
        <xdr:cNvPr id="1359164" name="Text Box 9"/>
        <xdr:cNvSpPr txBox="1">
          <a:spLocks noChangeArrowheads="1"/>
        </xdr:cNvSpPr>
      </xdr:nvSpPr>
      <xdr:spPr bwMode="auto">
        <a:xfrm>
          <a:off x="9744075" y="9925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65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66" name="Text Box 11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67" name="Text Box 9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68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69" name="Text Box 11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70" name="Text Box 9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71" name="Text Box 8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172" name="Text Box 9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238125</xdr:rowOff>
    </xdr:to>
    <xdr:sp macro="" textlink="">
      <xdr:nvSpPr>
        <xdr:cNvPr id="1359173" name="Text Box 12"/>
        <xdr:cNvSpPr txBox="1">
          <a:spLocks noChangeArrowheads="1"/>
        </xdr:cNvSpPr>
      </xdr:nvSpPr>
      <xdr:spPr bwMode="auto">
        <a:xfrm>
          <a:off x="9744075" y="100488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74" name="Text Box 8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75" name="Text Box 8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238125</xdr:rowOff>
    </xdr:to>
    <xdr:sp macro="" textlink="">
      <xdr:nvSpPr>
        <xdr:cNvPr id="1359176" name="Text Box 10"/>
        <xdr:cNvSpPr txBox="1">
          <a:spLocks noChangeArrowheads="1"/>
        </xdr:cNvSpPr>
      </xdr:nvSpPr>
      <xdr:spPr bwMode="auto">
        <a:xfrm>
          <a:off x="9744075" y="100488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161925</xdr:rowOff>
    </xdr:to>
    <xdr:sp macro="" textlink="">
      <xdr:nvSpPr>
        <xdr:cNvPr id="1359177" name="Text Box 8"/>
        <xdr:cNvSpPr txBox="1">
          <a:spLocks noChangeArrowheads="1"/>
        </xdr:cNvSpPr>
      </xdr:nvSpPr>
      <xdr:spPr bwMode="auto">
        <a:xfrm>
          <a:off x="9744075" y="9439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78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79" name="Text Box 11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80" name="Text Box 12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190500</xdr:rowOff>
    </xdr:to>
    <xdr:sp macro="" textlink="">
      <xdr:nvSpPr>
        <xdr:cNvPr id="1359181" name="Text Box 10"/>
        <xdr:cNvSpPr txBox="1">
          <a:spLocks noChangeArrowheads="1"/>
        </xdr:cNvSpPr>
      </xdr:nvSpPr>
      <xdr:spPr bwMode="auto">
        <a:xfrm>
          <a:off x="9744075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219075</xdr:rowOff>
    </xdr:to>
    <xdr:sp macro="" textlink="">
      <xdr:nvSpPr>
        <xdr:cNvPr id="1359182" name="Text Box 11"/>
        <xdr:cNvSpPr txBox="1">
          <a:spLocks noChangeArrowheads="1"/>
        </xdr:cNvSpPr>
      </xdr:nvSpPr>
      <xdr:spPr bwMode="auto">
        <a:xfrm>
          <a:off x="9744075" y="103917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219075</xdr:rowOff>
    </xdr:to>
    <xdr:sp macro="" textlink="">
      <xdr:nvSpPr>
        <xdr:cNvPr id="1359183" name="Text Box 9"/>
        <xdr:cNvSpPr txBox="1">
          <a:spLocks noChangeArrowheads="1"/>
        </xdr:cNvSpPr>
      </xdr:nvSpPr>
      <xdr:spPr bwMode="auto">
        <a:xfrm>
          <a:off x="9744075" y="103917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84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185" name="Text Box 11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186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187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188" name="Text Box 11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189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90" name="Text Box 8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191" name="Text Box 9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19050</xdr:rowOff>
    </xdr:to>
    <xdr:sp macro="" textlink="">
      <xdr:nvSpPr>
        <xdr:cNvPr id="1359192" name="Text Box 12"/>
        <xdr:cNvSpPr txBox="1">
          <a:spLocks noChangeArrowheads="1"/>
        </xdr:cNvSpPr>
      </xdr:nvSpPr>
      <xdr:spPr bwMode="auto">
        <a:xfrm>
          <a:off x="9744075" y="985837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193" name="Text Box 8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219075</xdr:rowOff>
    </xdr:to>
    <xdr:sp macro="" textlink="">
      <xdr:nvSpPr>
        <xdr:cNvPr id="1359194" name="Text Box 8"/>
        <xdr:cNvSpPr txBox="1">
          <a:spLocks noChangeArrowheads="1"/>
        </xdr:cNvSpPr>
      </xdr:nvSpPr>
      <xdr:spPr bwMode="auto">
        <a:xfrm>
          <a:off x="9744075" y="1039177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19050</xdr:rowOff>
    </xdr:to>
    <xdr:sp macro="" textlink="">
      <xdr:nvSpPr>
        <xdr:cNvPr id="1359195" name="Text Box 10"/>
        <xdr:cNvSpPr txBox="1">
          <a:spLocks noChangeArrowheads="1"/>
        </xdr:cNvSpPr>
      </xdr:nvSpPr>
      <xdr:spPr bwMode="auto">
        <a:xfrm>
          <a:off x="9744075" y="985837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96" name="Text Box 11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85725</xdr:colOff>
      <xdr:row>27</xdr:row>
      <xdr:rowOff>57150</xdr:rowOff>
    </xdr:to>
    <xdr:sp macro="" textlink="">
      <xdr:nvSpPr>
        <xdr:cNvPr id="1359197" name="Text Box 9"/>
        <xdr:cNvSpPr txBox="1">
          <a:spLocks noChangeArrowheads="1"/>
        </xdr:cNvSpPr>
      </xdr:nvSpPr>
      <xdr:spPr bwMode="auto">
        <a:xfrm>
          <a:off x="9744075" y="9925050"/>
          <a:ext cx="857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198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199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0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1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02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03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4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5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6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7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8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09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10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11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212" name="Text Box 9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213" name="Text Box 8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180975</xdr:rowOff>
    </xdr:to>
    <xdr:sp macro="" textlink="">
      <xdr:nvSpPr>
        <xdr:cNvPr id="1359214" name="Text Box 10"/>
        <xdr:cNvSpPr txBox="1">
          <a:spLocks noChangeArrowheads="1"/>
        </xdr:cNvSpPr>
      </xdr:nvSpPr>
      <xdr:spPr bwMode="auto">
        <a:xfrm>
          <a:off x="9744075" y="94392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215" name="Text Box 11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16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17" name="Text Box 11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18" name="Text Box 12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19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0" name="Text Box 11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1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22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3" name="Text Box 11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4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76200</xdr:rowOff>
    </xdr:to>
    <xdr:sp macro="" textlink="">
      <xdr:nvSpPr>
        <xdr:cNvPr id="1359225" name="Text Box 8"/>
        <xdr:cNvSpPr txBox="1">
          <a:spLocks noChangeArrowheads="1"/>
        </xdr:cNvSpPr>
      </xdr:nvSpPr>
      <xdr:spPr bwMode="auto">
        <a:xfrm>
          <a:off x="9744075" y="94392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226" name="Text Box 9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7" name="Text Box 8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95250</xdr:rowOff>
    </xdr:to>
    <xdr:sp macro="" textlink="">
      <xdr:nvSpPr>
        <xdr:cNvPr id="1359228" name="Text Box 9"/>
        <xdr:cNvSpPr txBox="1">
          <a:spLocks noChangeArrowheads="1"/>
        </xdr:cNvSpPr>
      </xdr:nvSpPr>
      <xdr:spPr bwMode="auto">
        <a:xfrm>
          <a:off x="9744075" y="94392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123825</xdr:rowOff>
    </xdr:to>
    <xdr:sp macro="" textlink="">
      <xdr:nvSpPr>
        <xdr:cNvPr id="1359229" name="Text Box 8"/>
        <xdr:cNvSpPr txBox="1">
          <a:spLocks noChangeArrowheads="1"/>
        </xdr:cNvSpPr>
      </xdr:nvSpPr>
      <xdr:spPr bwMode="auto">
        <a:xfrm>
          <a:off x="9744075" y="94392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59230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231" name="Text Box 9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190500</xdr:rowOff>
    </xdr:to>
    <xdr:sp macro="" textlink="">
      <xdr:nvSpPr>
        <xdr:cNvPr id="1359232" name="Text Box 10"/>
        <xdr:cNvSpPr txBox="1">
          <a:spLocks noChangeArrowheads="1"/>
        </xdr:cNvSpPr>
      </xdr:nvSpPr>
      <xdr:spPr bwMode="auto">
        <a:xfrm>
          <a:off x="9744075" y="10391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295275</xdr:rowOff>
    </xdr:to>
    <xdr:sp macro="" textlink="">
      <xdr:nvSpPr>
        <xdr:cNvPr id="1359233" name="Text Box 11"/>
        <xdr:cNvSpPr txBox="1">
          <a:spLocks noChangeArrowheads="1"/>
        </xdr:cNvSpPr>
      </xdr:nvSpPr>
      <xdr:spPr bwMode="auto">
        <a:xfrm>
          <a:off x="9744075" y="10458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190500</xdr:rowOff>
    </xdr:to>
    <xdr:sp macro="" textlink="">
      <xdr:nvSpPr>
        <xdr:cNvPr id="1359234" name="Text Box 12"/>
        <xdr:cNvSpPr txBox="1">
          <a:spLocks noChangeArrowheads="1"/>
        </xdr:cNvSpPr>
      </xdr:nvSpPr>
      <xdr:spPr bwMode="auto">
        <a:xfrm>
          <a:off x="9744075" y="111252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104775</xdr:rowOff>
    </xdr:to>
    <xdr:sp macro="" textlink="">
      <xdr:nvSpPr>
        <xdr:cNvPr id="1359235" name="Text Box 8"/>
        <xdr:cNvSpPr txBox="1">
          <a:spLocks noChangeArrowheads="1"/>
        </xdr:cNvSpPr>
      </xdr:nvSpPr>
      <xdr:spPr bwMode="auto">
        <a:xfrm>
          <a:off x="9744075" y="9439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295275</xdr:rowOff>
    </xdr:to>
    <xdr:sp macro="" textlink="">
      <xdr:nvSpPr>
        <xdr:cNvPr id="1359236" name="Text Box 9"/>
        <xdr:cNvSpPr txBox="1">
          <a:spLocks noChangeArrowheads="1"/>
        </xdr:cNvSpPr>
      </xdr:nvSpPr>
      <xdr:spPr bwMode="auto">
        <a:xfrm>
          <a:off x="9744075" y="10458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237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104775</xdr:rowOff>
    </xdr:to>
    <xdr:sp macro="" textlink="">
      <xdr:nvSpPr>
        <xdr:cNvPr id="1359238" name="Text Box 11"/>
        <xdr:cNvSpPr txBox="1">
          <a:spLocks noChangeArrowheads="1"/>
        </xdr:cNvSpPr>
      </xdr:nvSpPr>
      <xdr:spPr bwMode="auto">
        <a:xfrm>
          <a:off x="9744075" y="94392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85725</xdr:colOff>
      <xdr:row>29</xdr:row>
      <xdr:rowOff>285750</xdr:rowOff>
    </xdr:to>
    <xdr:sp macro="" textlink="">
      <xdr:nvSpPr>
        <xdr:cNvPr id="1359239" name="Text Box 9"/>
        <xdr:cNvSpPr txBox="1">
          <a:spLocks noChangeArrowheads="1"/>
        </xdr:cNvSpPr>
      </xdr:nvSpPr>
      <xdr:spPr bwMode="auto">
        <a:xfrm>
          <a:off x="9744075" y="112014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59240" name="Text Box 8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171450</xdr:rowOff>
    </xdr:to>
    <xdr:sp macro="" textlink="">
      <xdr:nvSpPr>
        <xdr:cNvPr id="1359241" name="Text Box 10"/>
        <xdr:cNvSpPr txBox="1">
          <a:spLocks noChangeArrowheads="1"/>
        </xdr:cNvSpPr>
      </xdr:nvSpPr>
      <xdr:spPr bwMode="auto">
        <a:xfrm>
          <a:off x="9744075" y="10048875"/>
          <a:ext cx="133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242" name="Text Box 11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43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44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45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46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47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48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49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50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104775</xdr:rowOff>
    </xdr:to>
    <xdr:sp macro="" textlink="">
      <xdr:nvSpPr>
        <xdr:cNvPr id="1359251" name="Text Box 9"/>
        <xdr:cNvSpPr txBox="1">
          <a:spLocks noChangeArrowheads="1"/>
        </xdr:cNvSpPr>
      </xdr:nvSpPr>
      <xdr:spPr bwMode="auto">
        <a:xfrm>
          <a:off x="9744075" y="94392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252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253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254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190500</xdr:rowOff>
    </xdr:to>
    <xdr:sp macro="" textlink="">
      <xdr:nvSpPr>
        <xdr:cNvPr id="1359255" name="Text Box 10"/>
        <xdr:cNvSpPr txBox="1">
          <a:spLocks noChangeArrowheads="1"/>
        </xdr:cNvSpPr>
      </xdr:nvSpPr>
      <xdr:spPr bwMode="auto">
        <a:xfrm>
          <a:off x="9744075" y="1039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95250</xdr:colOff>
      <xdr:row>28</xdr:row>
      <xdr:rowOff>266700</xdr:rowOff>
    </xdr:to>
    <xdr:sp macro="" textlink="">
      <xdr:nvSpPr>
        <xdr:cNvPr id="1359256" name="Text Box 11"/>
        <xdr:cNvSpPr txBox="1">
          <a:spLocks noChangeArrowheads="1"/>
        </xdr:cNvSpPr>
      </xdr:nvSpPr>
      <xdr:spPr bwMode="auto">
        <a:xfrm>
          <a:off x="9744075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95250</xdr:colOff>
      <xdr:row>28</xdr:row>
      <xdr:rowOff>266700</xdr:rowOff>
    </xdr:to>
    <xdr:sp macro="" textlink="">
      <xdr:nvSpPr>
        <xdr:cNvPr id="1359257" name="Text Box 9"/>
        <xdr:cNvSpPr txBox="1">
          <a:spLocks noChangeArrowheads="1"/>
        </xdr:cNvSpPr>
      </xdr:nvSpPr>
      <xdr:spPr bwMode="auto">
        <a:xfrm>
          <a:off x="9744075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258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59" name="Text Box 11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60" name="Text Box 9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261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62" name="Text Box 11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63" name="Text Box 9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59264" name="Text Box 8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265" name="Text Box 9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238125</xdr:rowOff>
    </xdr:to>
    <xdr:sp macro="" textlink="">
      <xdr:nvSpPr>
        <xdr:cNvPr id="1359266" name="Text Box 12"/>
        <xdr:cNvSpPr txBox="1">
          <a:spLocks noChangeArrowheads="1"/>
        </xdr:cNvSpPr>
      </xdr:nvSpPr>
      <xdr:spPr bwMode="auto">
        <a:xfrm>
          <a:off x="9744075" y="11125200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59267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59268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238125</xdr:rowOff>
    </xdr:to>
    <xdr:sp macro="" textlink="">
      <xdr:nvSpPr>
        <xdr:cNvPr id="1359269" name="Text Box 10"/>
        <xdr:cNvSpPr txBox="1">
          <a:spLocks noChangeArrowheads="1"/>
        </xdr:cNvSpPr>
      </xdr:nvSpPr>
      <xdr:spPr bwMode="auto">
        <a:xfrm>
          <a:off x="9744075" y="11125200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70" name="Text Box 8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71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72" name="Text Box 11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73" name="Text Box 12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190500</xdr:rowOff>
    </xdr:to>
    <xdr:sp macro="" textlink="">
      <xdr:nvSpPr>
        <xdr:cNvPr id="1359274" name="Text Box 10"/>
        <xdr:cNvSpPr txBox="1">
          <a:spLocks noChangeArrowheads="1"/>
        </xdr:cNvSpPr>
      </xdr:nvSpPr>
      <xdr:spPr bwMode="auto">
        <a:xfrm>
          <a:off x="9744075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285750</xdr:rowOff>
    </xdr:to>
    <xdr:sp macro="" textlink="">
      <xdr:nvSpPr>
        <xdr:cNvPr id="1359275" name="Text Box 11"/>
        <xdr:cNvSpPr txBox="1">
          <a:spLocks noChangeArrowheads="1"/>
        </xdr:cNvSpPr>
      </xdr:nvSpPr>
      <xdr:spPr bwMode="auto">
        <a:xfrm>
          <a:off x="9744075" y="11201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285750</xdr:rowOff>
    </xdr:to>
    <xdr:sp macro="" textlink="">
      <xdr:nvSpPr>
        <xdr:cNvPr id="1359276" name="Text Box 9"/>
        <xdr:cNvSpPr txBox="1">
          <a:spLocks noChangeArrowheads="1"/>
        </xdr:cNvSpPr>
      </xdr:nvSpPr>
      <xdr:spPr bwMode="auto">
        <a:xfrm>
          <a:off x="9744075" y="112014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77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104775</xdr:rowOff>
    </xdr:to>
    <xdr:sp macro="" textlink="">
      <xdr:nvSpPr>
        <xdr:cNvPr id="1359278" name="Text Box 11"/>
        <xdr:cNvSpPr txBox="1">
          <a:spLocks noChangeArrowheads="1"/>
        </xdr:cNvSpPr>
      </xdr:nvSpPr>
      <xdr:spPr bwMode="auto">
        <a:xfrm>
          <a:off x="9744075" y="94392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104775</xdr:rowOff>
    </xdr:to>
    <xdr:sp macro="" textlink="">
      <xdr:nvSpPr>
        <xdr:cNvPr id="1359279" name="Text Box 9"/>
        <xdr:cNvSpPr txBox="1">
          <a:spLocks noChangeArrowheads="1"/>
        </xdr:cNvSpPr>
      </xdr:nvSpPr>
      <xdr:spPr bwMode="auto">
        <a:xfrm>
          <a:off x="9744075" y="94392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190500</xdr:rowOff>
    </xdr:to>
    <xdr:sp macro="" textlink="">
      <xdr:nvSpPr>
        <xdr:cNvPr id="1359280" name="Text Box 10"/>
        <xdr:cNvSpPr txBox="1">
          <a:spLocks noChangeArrowheads="1"/>
        </xdr:cNvSpPr>
      </xdr:nvSpPr>
      <xdr:spPr bwMode="auto">
        <a:xfrm>
          <a:off x="9744075" y="94392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104775</xdr:rowOff>
    </xdr:to>
    <xdr:sp macro="" textlink="">
      <xdr:nvSpPr>
        <xdr:cNvPr id="1359281" name="Text Box 11"/>
        <xdr:cNvSpPr txBox="1">
          <a:spLocks noChangeArrowheads="1"/>
        </xdr:cNvSpPr>
      </xdr:nvSpPr>
      <xdr:spPr bwMode="auto">
        <a:xfrm>
          <a:off x="9744075" y="94392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104775</xdr:rowOff>
    </xdr:to>
    <xdr:sp macro="" textlink="">
      <xdr:nvSpPr>
        <xdr:cNvPr id="1359282" name="Text Box 9"/>
        <xdr:cNvSpPr txBox="1">
          <a:spLocks noChangeArrowheads="1"/>
        </xdr:cNvSpPr>
      </xdr:nvSpPr>
      <xdr:spPr bwMode="auto">
        <a:xfrm>
          <a:off x="9744075" y="94392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83" name="Text Box 8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59284" name="Text Box 9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190500</xdr:rowOff>
    </xdr:to>
    <xdr:sp macro="" textlink="">
      <xdr:nvSpPr>
        <xdr:cNvPr id="1359285" name="Text Box 12"/>
        <xdr:cNvSpPr txBox="1">
          <a:spLocks noChangeArrowheads="1"/>
        </xdr:cNvSpPr>
      </xdr:nvSpPr>
      <xdr:spPr bwMode="auto">
        <a:xfrm>
          <a:off x="9744075" y="103917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286" name="Text Box 8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85725</xdr:colOff>
      <xdr:row>29</xdr:row>
      <xdr:rowOff>285750</xdr:rowOff>
    </xdr:to>
    <xdr:sp macro="" textlink="">
      <xdr:nvSpPr>
        <xdr:cNvPr id="1359287" name="Text Box 8"/>
        <xdr:cNvSpPr txBox="1">
          <a:spLocks noChangeArrowheads="1"/>
        </xdr:cNvSpPr>
      </xdr:nvSpPr>
      <xdr:spPr bwMode="auto">
        <a:xfrm>
          <a:off x="9744075" y="112014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190500</xdr:rowOff>
    </xdr:to>
    <xdr:sp macro="" textlink="">
      <xdr:nvSpPr>
        <xdr:cNvPr id="1359288" name="Text Box 10"/>
        <xdr:cNvSpPr txBox="1">
          <a:spLocks noChangeArrowheads="1"/>
        </xdr:cNvSpPr>
      </xdr:nvSpPr>
      <xdr:spPr bwMode="auto">
        <a:xfrm>
          <a:off x="9744075" y="103917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295275</xdr:rowOff>
    </xdr:to>
    <xdr:sp macro="" textlink="">
      <xdr:nvSpPr>
        <xdr:cNvPr id="1359289" name="Text Box 11"/>
        <xdr:cNvSpPr txBox="1">
          <a:spLocks noChangeArrowheads="1"/>
        </xdr:cNvSpPr>
      </xdr:nvSpPr>
      <xdr:spPr bwMode="auto">
        <a:xfrm>
          <a:off x="9744075" y="10458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295275</xdr:rowOff>
    </xdr:to>
    <xdr:sp macro="" textlink="">
      <xdr:nvSpPr>
        <xdr:cNvPr id="1359290" name="Text Box 9"/>
        <xdr:cNvSpPr txBox="1">
          <a:spLocks noChangeArrowheads="1"/>
        </xdr:cNvSpPr>
      </xdr:nvSpPr>
      <xdr:spPr bwMode="auto">
        <a:xfrm>
          <a:off x="9744075" y="1045845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91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2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3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4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95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114300</xdr:rowOff>
    </xdr:to>
    <xdr:sp macro="" textlink="">
      <xdr:nvSpPr>
        <xdr:cNvPr id="1359296" name="Text Box 8"/>
        <xdr:cNvSpPr txBox="1">
          <a:spLocks noChangeArrowheads="1"/>
        </xdr:cNvSpPr>
      </xdr:nvSpPr>
      <xdr:spPr bwMode="auto">
        <a:xfrm>
          <a:off x="9744075" y="94392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7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8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299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300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301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302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303" name="Text Box 9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66675</xdr:rowOff>
    </xdr:to>
    <xdr:sp macro="" textlink="">
      <xdr:nvSpPr>
        <xdr:cNvPr id="1359304" name="Text Box 8"/>
        <xdr:cNvSpPr txBox="1">
          <a:spLocks noChangeArrowheads="1"/>
        </xdr:cNvSpPr>
      </xdr:nvSpPr>
      <xdr:spPr bwMode="auto">
        <a:xfrm>
          <a:off x="9744075" y="94392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305" name="Text Box 9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59306" name="Text Box 8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171450</xdr:rowOff>
    </xdr:to>
    <xdr:sp macro="" textlink="">
      <xdr:nvSpPr>
        <xdr:cNvPr id="1359307" name="Text Box 10"/>
        <xdr:cNvSpPr txBox="1">
          <a:spLocks noChangeArrowheads="1"/>
        </xdr:cNvSpPr>
      </xdr:nvSpPr>
      <xdr:spPr bwMode="auto">
        <a:xfrm>
          <a:off x="9744075" y="10048875"/>
          <a:ext cx="133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308" name="Text Box 11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309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310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311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312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13" name="Text Box 11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14" name="Text Box 9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59315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16" name="Text Box 11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17" name="Text Box 9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59318" name="Text Box 8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319" name="Text Box 9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20" name="Text Box 8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27</xdr:row>
      <xdr:rowOff>0</xdr:rowOff>
    </xdr:to>
    <xdr:sp macro="" textlink="">
      <xdr:nvSpPr>
        <xdr:cNvPr id="1359321" name="Text Box 9"/>
        <xdr:cNvSpPr txBox="1">
          <a:spLocks noChangeArrowheads="1"/>
        </xdr:cNvSpPr>
      </xdr:nvSpPr>
      <xdr:spPr bwMode="auto">
        <a:xfrm>
          <a:off x="9744075" y="99345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190500</xdr:rowOff>
    </xdr:to>
    <xdr:sp macro="" textlink="">
      <xdr:nvSpPr>
        <xdr:cNvPr id="1359322" name="Text Box 8"/>
        <xdr:cNvSpPr txBox="1">
          <a:spLocks noChangeArrowheads="1"/>
        </xdr:cNvSpPr>
      </xdr:nvSpPr>
      <xdr:spPr bwMode="auto">
        <a:xfrm>
          <a:off x="9744075" y="101155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161925</xdr:rowOff>
    </xdr:to>
    <xdr:sp macro="" textlink="">
      <xdr:nvSpPr>
        <xdr:cNvPr id="1359323" name="Text Box 8"/>
        <xdr:cNvSpPr txBox="1">
          <a:spLocks noChangeArrowheads="1"/>
        </xdr:cNvSpPr>
      </xdr:nvSpPr>
      <xdr:spPr bwMode="auto">
        <a:xfrm>
          <a:off x="9744075" y="9439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152400</xdr:colOff>
      <xdr:row>25</xdr:row>
      <xdr:rowOff>161925</xdr:rowOff>
    </xdr:to>
    <xdr:sp macro="" textlink="">
      <xdr:nvSpPr>
        <xdr:cNvPr id="1359324" name="Text Box 8"/>
        <xdr:cNvSpPr txBox="1">
          <a:spLocks noChangeArrowheads="1"/>
        </xdr:cNvSpPr>
      </xdr:nvSpPr>
      <xdr:spPr bwMode="auto">
        <a:xfrm>
          <a:off x="9744075" y="94392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325" name="Text Box 12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9326" name="Text Box 9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238125</xdr:rowOff>
    </xdr:to>
    <xdr:sp macro="" textlink="">
      <xdr:nvSpPr>
        <xdr:cNvPr id="1359327" name="Text Box 12"/>
        <xdr:cNvSpPr txBox="1">
          <a:spLocks noChangeArrowheads="1"/>
        </xdr:cNvSpPr>
      </xdr:nvSpPr>
      <xdr:spPr bwMode="auto">
        <a:xfrm>
          <a:off x="9744075" y="94392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142875</xdr:colOff>
      <xdr:row>25</xdr:row>
      <xdr:rowOff>238125</xdr:rowOff>
    </xdr:to>
    <xdr:sp macro="" textlink="">
      <xdr:nvSpPr>
        <xdr:cNvPr id="1359328" name="Text Box 10"/>
        <xdr:cNvSpPr txBox="1">
          <a:spLocks noChangeArrowheads="1"/>
        </xdr:cNvSpPr>
      </xdr:nvSpPr>
      <xdr:spPr bwMode="auto">
        <a:xfrm>
          <a:off x="9744075" y="94392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29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219075</xdr:rowOff>
    </xdr:to>
    <xdr:sp macro="" textlink="">
      <xdr:nvSpPr>
        <xdr:cNvPr id="1359330" name="Text Box 11"/>
        <xdr:cNvSpPr txBox="1">
          <a:spLocks noChangeArrowheads="1"/>
        </xdr:cNvSpPr>
      </xdr:nvSpPr>
      <xdr:spPr bwMode="auto">
        <a:xfrm>
          <a:off x="9744075" y="94392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219075</xdr:rowOff>
    </xdr:to>
    <xdr:sp macro="" textlink="">
      <xdr:nvSpPr>
        <xdr:cNvPr id="1359331" name="Text Box 9"/>
        <xdr:cNvSpPr txBox="1">
          <a:spLocks noChangeArrowheads="1"/>
        </xdr:cNvSpPr>
      </xdr:nvSpPr>
      <xdr:spPr bwMode="auto">
        <a:xfrm>
          <a:off x="9744075" y="94392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9332" name="Text Box 8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219075</xdr:rowOff>
    </xdr:to>
    <xdr:sp macro="" textlink="">
      <xdr:nvSpPr>
        <xdr:cNvPr id="1359333" name="Text Box 9"/>
        <xdr:cNvSpPr txBox="1">
          <a:spLocks noChangeArrowheads="1"/>
        </xdr:cNvSpPr>
      </xdr:nvSpPr>
      <xdr:spPr bwMode="auto">
        <a:xfrm>
          <a:off x="9744075" y="94392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238125</xdr:rowOff>
    </xdr:to>
    <xdr:sp macro="" textlink="">
      <xdr:nvSpPr>
        <xdr:cNvPr id="1359334" name="Text Box 12"/>
        <xdr:cNvSpPr txBox="1">
          <a:spLocks noChangeArrowheads="1"/>
        </xdr:cNvSpPr>
      </xdr:nvSpPr>
      <xdr:spPr bwMode="auto">
        <a:xfrm>
          <a:off x="9744075" y="94392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238125</xdr:rowOff>
    </xdr:to>
    <xdr:sp macro="" textlink="">
      <xdr:nvSpPr>
        <xdr:cNvPr id="1359335" name="Text Box 10"/>
        <xdr:cNvSpPr txBox="1">
          <a:spLocks noChangeArrowheads="1"/>
        </xdr:cNvSpPr>
      </xdr:nvSpPr>
      <xdr:spPr bwMode="auto">
        <a:xfrm>
          <a:off x="9744075" y="94392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190500</xdr:rowOff>
    </xdr:to>
    <xdr:sp macro="" textlink="">
      <xdr:nvSpPr>
        <xdr:cNvPr id="1359336" name="Text Box 10"/>
        <xdr:cNvSpPr txBox="1">
          <a:spLocks noChangeArrowheads="1"/>
        </xdr:cNvSpPr>
      </xdr:nvSpPr>
      <xdr:spPr bwMode="auto">
        <a:xfrm>
          <a:off x="9744075" y="94392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209550</xdr:rowOff>
    </xdr:to>
    <xdr:sp macro="" textlink="">
      <xdr:nvSpPr>
        <xdr:cNvPr id="1359337" name="Text Box 11"/>
        <xdr:cNvSpPr txBox="1">
          <a:spLocks noChangeArrowheads="1"/>
        </xdr:cNvSpPr>
      </xdr:nvSpPr>
      <xdr:spPr bwMode="auto">
        <a:xfrm>
          <a:off x="9744075" y="9439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95250</xdr:colOff>
      <xdr:row>25</xdr:row>
      <xdr:rowOff>209550</xdr:rowOff>
    </xdr:to>
    <xdr:sp macro="" textlink="">
      <xdr:nvSpPr>
        <xdr:cNvPr id="1359338" name="Text Box 9"/>
        <xdr:cNvSpPr txBox="1">
          <a:spLocks noChangeArrowheads="1"/>
        </xdr:cNvSpPr>
      </xdr:nvSpPr>
      <xdr:spPr bwMode="auto">
        <a:xfrm>
          <a:off x="9744075" y="94392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104775</xdr:colOff>
      <xdr:row>25</xdr:row>
      <xdr:rowOff>219075</xdr:rowOff>
    </xdr:to>
    <xdr:sp macro="" textlink="">
      <xdr:nvSpPr>
        <xdr:cNvPr id="1359339" name="Text Box 8"/>
        <xdr:cNvSpPr txBox="1">
          <a:spLocks noChangeArrowheads="1"/>
        </xdr:cNvSpPr>
      </xdr:nvSpPr>
      <xdr:spPr bwMode="auto">
        <a:xfrm>
          <a:off x="9744075" y="94392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85725</xdr:colOff>
      <xdr:row>25</xdr:row>
      <xdr:rowOff>190500</xdr:rowOff>
    </xdr:to>
    <xdr:sp macro="" textlink="">
      <xdr:nvSpPr>
        <xdr:cNvPr id="1359340" name="Text Box 12"/>
        <xdr:cNvSpPr txBox="1">
          <a:spLocks noChangeArrowheads="1"/>
        </xdr:cNvSpPr>
      </xdr:nvSpPr>
      <xdr:spPr bwMode="auto">
        <a:xfrm>
          <a:off x="9744075" y="94392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85725</xdr:colOff>
      <xdr:row>25</xdr:row>
      <xdr:rowOff>209550</xdr:rowOff>
    </xdr:to>
    <xdr:sp macro="" textlink="">
      <xdr:nvSpPr>
        <xdr:cNvPr id="1359341" name="Text Box 9"/>
        <xdr:cNvSpPr txBox="1">
          <a:spLocks noChangeArrowheads="1"/>
        </xdr:cNvSpPr>
      </xdr:nvSpPr>
      <xdr:spPr bwMode="auto">
        <a:xfrm>
          <a:off x="9744075" y="94392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238125</xdr:rowOff>
    </xdr:to>
    <xdr:sp macro="" textlink="">
      <xdr:nvSpPr>
        <xdr:cNvPr id="1359342" name="Text Box 12"/>
        <xdr:cNvSpPr txBox="1">
          <a:spLocks noChangeArrowheads="1"/>
        </xdr:cNvSpPr>
      </xdr:nvSpPr>
      <xdr:spPr bwMode="auto">
        <a:xfrm>
          <a:off x="9744075" y="94392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238125</xdr:rowOff>
    </xdr:to>
    <xdr:sp macro="" textlink="">
      <xdr:nvSpPr>
        <xdr:cNvPr id="1359343" name="Text Box 10"/>
        <xdr:cNvSpPr txBox="1">
          <a:spLocks noChangeArrowheads="1"/>
        </xdr:cNvSpPr>
      </xdr:nvSpPr>
      <xdr:spPr bwMode="auto">
        <a:xfrm>
          <a:off x="9744075" y="94392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85725</xdr:colOff>
      <xdr:row>25</xdr:row>
      <xdr:rowOff>209550</xdr:rowOff>
    </xdr:to>
    <xdr:sp macro="" textlink="">
      <xdr:nvSpPr>
        <xdr:cNvPr id="1359344" name="Text Box 8"/>
        <xdr:cNvSpPr txBox="1">
          <a:spLocks noChangeArrowheads="1"/>
        </xdr:cNvSpPr>
      </xdr:nvSpPr>
      <xdr:spPr bwMode="auto">
        <a:xfrm>
          <a:off x="9744075" y="94392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238125</xdr:rowOff>
    </xdr:from>
    <xdr:to>
      <xdr:col>5</xdr:col>
      <xdr:colOff>114300</xdr:colOff>
      <xdr:row>28</xdr:row>
      <xdr:rowOff>428625</xdr:rowOff>
    </xdr:to>
    <xdr:sp macro="" textlink="">
      <xdr:nvSpPr>
        <xdr:cNvPr id="1359345" name="Text Box 12"/>
        <xdr:cNvSpPr txBox="1">
          <a:spLocks noChangeArrowheads="1"/>
        </xdr:cNvSpPr>
      </xdr:nvSpPr>
      <xdr:spPr bwMode="auto">
        <a:xfrm>
          <a:off x="9744075" y="106299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190500</xdr:rowOff>
    </xdr:from>
    <xdr:to>
      <xdr:col>5</xdr:col>
      <xdr:colOff>133350</xdr:colOff>
      <xdr:row>27</xdr:row>
      <xdr:rowOff>219075</xdr:rowOff>
    </xdr:to>
    <xdr:sp macro="" textlink="">
      <xdr:nvSpPr>
        <xdr:cNvPr id="1359346" name="Text Box 12"/>
        <xdr:cNvSpPr txBox="1">
          <a:spLocks noChangeArrowheads="1"/>
        </xdr:cNvSpPr>
      </xdr:nvSpPr>
      <xdr:spPr bwMode="auto">
        <a:xfrm>
          <a:off x="9744075" y="100488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123825</xdr:colOff>
      <xdr:row>25</xdr:row>
      <xdr:rowOff>238125</xdr:rowOff>
    </xdr:to>
    <xdr:sp macro="" textlink="">
      <xdr:nvSpPr>
        <xdr:cNvPr id="1359347" name="Text Box 10"/>
        <xdr:cNvSpPr txBox="1">
          <a:spLocks noChangeArrowheads="1"/>
        </xdr:cNvSpPr>
      </xdr:nvSpPr>
      <xdr:spPr bwMode="auto">
        <a:xfrm>
          <a:off x="9744075" y="94392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348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9349" name="Text Box 11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9350" name="Text Box 9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219075</xdr:rowOff>
    </xdr:to>
    <xdr:sp macro="" textlink="">
      <xdr:nvSpPr>
        <xdr:cNvPr id="1359351" name="Text Box 8"/>
        <xdr:cNvSpPr txBox="1">
          <a:spLocks noChangeArrowheads="1"/>
        </xdr:cNvSpPr>
      </xdr:nvSpPr>
      <xdr:spPr bwMode="auto">
        <a:xfrm>
          <a:off x="9744075" y="94392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352" name="Text Box 12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123825</xdr:colOff>
      <xdr:row>25</xdr:row>
      <xdr:rowOff>238125</xdr:rowOff>
    </xdr:to>
    <xdr:sp macro="" textlink="">
      <xdr:nvSpPr>
        <xdr:cNvPr id="1359353" name="Text Box 12"/>
        <xdr:cNvSpPr txBox="1">
          <a:spLocks noChangeArrowheads="1"/>
        </xdr:cNvSpPr>
      </xdr:nvSpPr>
      <xdr:spPr bwMode="auto">
        <a:xfrm>
          <a:off x="9744075" y="94392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123825</xdr:colOff>
      <xdr:row>25</xdr:row>
      <xdr:rowOff>238125</xdr:rowOff>
    </xdr:to>
    <xdr:sp macro="" textlink="">
      <xdr:nvSpPr>
        <xdr:cNvPr id="1359354" name="Text Box 10"/>
        <xdr:cNvSpPr txBox="1">
          <a:spLocks noChangeArrowheads="1"/>
        </xdr:cNvSpPr>
      </xdr:nvSpPr>
      <xdr:spPr bwMode="auto">
        <a:xfrm>
          <a:off x="9744075" y="94392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114300</xdr:colOff>
      <xdr:row>25</xdr:row>
      <xdr:rowOff>190500</xdr:rowOff>
    </xdr:to>
    <xdr:sp macro="" textlink="">
      <xdr:nvSpPr>
        <xdr:cNvPr id="1359355" name="Text Box 10"/>
        <xdr:cNvSpPr txBox="1">
          <a:spLocks noChangeArrowheads="1"/>
        </xdr:cNvSpPr>
      </xdr:nvSpPr>
      <xdr:spPr bwMode="auto">
        <a:xfrm>
          <a:off x="9744075" y="94392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56" name="Text Box 9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142875</xdr:rowOff>
    </xdr:to>
    <xdr:sp macro="" textlink="">
      <xdr:nvSpPr>
        <xdr:cNvPr id="1359357" name="Text Box 8"/>
        <xdr:cNvSpPr txBox="1">
          <a:spLocks noChangeArrowheads="1"/>
        </xdr:cNvSpPr>
      </xdr:nvSpPr>
      <xdr:spPr bwMode="auto">
        <a:xfrm>
          <a:off x="9744075" y="95059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123825</xdr:colOff>
      <xdr:row>25</xdr:row>
      <xdr:rowOff>180975</xdr:rowOff>
    </xdr:to>
    <xdr:sp macro="" textlink="">
      <xdr:nvSpPr>
        <xdr:cNvPr id="1359358" name="Text Box 10"/>
        <xdr:cNvSpPr txBox="1">
          <a:spLocks noChangeArrowheads="1"/>
        </xdr:cNvSpPr>
      </xdr:nvSpPr>
      <xdr:spPr bwMode="auto">
        <a:xfrm>
          <a:off x="9744075" y="94392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59" name="Text Box 11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142875</xdr:rowOff>
    </xdr:to>
    <xdr:sp macro="" textlink="">
      <xdr:nvSpPr>
        <xdr:cNvPr id="1359360" name="Text Box 8"/>
        <xdr:cNvSpPr txBox="1">
          <a:spLocks noChangeArrowheads="1"/>
        </xdr:cNvSpPr>
      </xdr:nvSpPr>
      <xdr:spPr bwMode="auto">
        <a:xfrm>
          <a:off x="9744075" y="95059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61" name="Text Box 9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62" name="Text Box 8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63" name="Text Box 9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142875</xdr:rowOff>
    </xdr:to>
    <xdr:sp macro="" textlink="">
      <xdr:nvSpPr>
        <xdr:cNvPr id="1359364" name="Text Box 8"/>
        <xdr:cNvSpPr txBox="1">
          <a:spLocks noChangeArrowheads="1"/>
        </xdr:cNvSpPr>
      </xdr:nvSpPr>
      <xdr:spPr bwMode="auto">
        <a:xfrm>
          <a:off x="9744075" y="95059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123825</xdr:colOff>
      <xdr:row>25</xdr:row>
      <xdr:rowOff>180975</xdr:rowOff>
    </xdr:to>
    <xdr:sp macro="" textlink="">
      <xdr:nvSpPr>
        <xdr:cNvPr id="1359365" name="Text Box 10"/>
        <xdr:cNvSpPr txBox="1">
          <a:spLocks noChangeArrowheads="1"/>
        </xdr:cNvSpPr>
      </xdr:nvSpPr>
      <xdr:spPr bwMode="auto">
        <a:xfrm>
          <a:off x="9744075" y="94392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66" name="Text Box 11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142875</xdr:rowOff>
    </xdr:to>
    <xdr:sp macro="" textlink="">
      <xdr:nvSpPr>
        <xdr:cNvPr id="1359367" name="Text Box 8"/>
        <xdr:cNvSpPr txBox="1">
          <a:spLocks noChangeArrowheads="1"/>
        </xdr:cNvSpPr>
      </xdr:nvSpPr>
      <xdr:spPr bwMode="auto">
        <a:xfrm>
          <a:off x="9744075" y="95059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123825</xdr:colOff>
      <xdr:row>25</xdr:row>
      <xdr:rowOff>190500</xdr:rowOff>
    </xdr:to>
    <xdr:sp macro="" textlink="">
      <xdr:nvSpPr>
        <xdr:cNvPr id="1359368" name="Text Box 9"/>
        <xdr:cNvSpPr txBox="1">
          <a:spLocks noChangeArrowheads="1"/>
        </xdr:cNvSpPr>
      </xdr:nvSpPr>
      <xdr:spPr bwMode="auto">
        <a:xfrm>
          <a:off x="9744075" y="95059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190500</xdr:rowOff>
    </xdr:from>
    <xdr:to>
      <xdr:col>5</xdr:col>
      <xdr:colOff>142875</xdr:colOff>
      <xdr:row>28</xdr:row>
      <xdr:rowOff>314325</xdr:rowOff>
    </xdr:to>
    <xdr:sp macro="" textlink="">
      <xdr:nvSpPr>
        <xdr:cNvPr id="1359369" name="Text Box 8"/>
        <xdr:cNvSpPr txBox="1">
          <a:spLocks noChangeArrowheads="1"/>
        </xdr:cNvSpPr>
      </xdr:nvSpPr>
      <xdr:spPr bwMode="auto">
        <a:xfrm>
          <a:off x="9744075" y="10582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142875</xdr:rowOff>
    </xdr:to>
    <xdr:sp macro="" textlink="">
      <xdr:nvSpPr>
        <xdr:cNvPr id="1359370" name="Text Box 8"/>
        <xdr:cNvSpPr txBox="1">
          <a:spLocks noChangeArrowheads="1"/>
        </xdr:cNvSpPr>
      </xdr:nvSpPr>
      <xdr:spPr bwMode="auto">
        <a:xfrm>
          <a:off x="9744075" y="95059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180975</xdr:rowOff>
    </xdr:to>
    <xdr:sp macro="" textlink="">
      <xdr:nvSpPr>
        <xdr:cNvPr id="1359371" name="Text Box 10"/>
        <xdr:cNvSpPr txBox="1">
          <a:spLocks noChangeArrowheads="1"/>
        </xdr:cNvSpPr>
      </xdr:nvSpPr>
      <xdr:spPr bwMode="auto">
        <a:xfrm>
          <a:off x="9744075" y="94392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72" name="Text Box 11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142875</xdr:rowOff>
    </xdr:to>
    <xdr:sp macro="" textlink="">
      <xdr:nvSpPr>
        <xdr:cNvPr id="1359373" name="Text Box 8"/>
        <xdr:cNvSpPr txBox="1">
          <a:spLocks noChangeArrowheads="1"/>
        </xdr:cNvSpPr>
      </xdr:nvSpPr>
      <xdr:spPr bwMode="auto">
        <a:xfrm>
          <a:off x="9744075" y="95059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74" name="Text Box 9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75" name="Text Box 8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76" name="Text Box 9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142875</xdr:rowOff>
    </xdr:to>
    <xdr:sp macro="" textlink="">
      <xdr:nvSpPr>
        <xdr:cNvPr id="1359377" name="Text Box 8"/>
        <xdr:cNvSpPr txBox="1">
          <a:spLocks noChangeArrowheads="1"/>
        </xdr:cNvSpPr>
      </xdr:nvSpPr>
      <xdr:spPr bwMode="auto">
        <a:xfrm>
          <a:off x="9744075" y="95059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180975</xdr:rowOff>
    </xdr:to>
    <xdr:sp macro="" textlink="">
      <xdr:nvSpPr>
        <xdr:cNvPr id="1359378" name="Text Box 10"/>
        <xdr:cNvSpPr txBox="1">
          <a:spLocks noChangeArrowheads="1"/>
        </xdr:cNvSpPr>
      </xdr:nvSpPr>
      <xdr:spPr bwMode="auto">
        <a:xfrm>
          <a:off x="9744075" y="94392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79" name="Text Box 11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142875</xdr:rowOff>
    </xdr:to>
    <xdr:sp macro="" textlink="">
      <xdr:nvSpPr>
        <xdr:cNvPr id="1359380" name="Text Box 8"/>
        <xdr:cNvSpPr txBox="1">
          <a:spLocks noChangeArrowheads="1"/>
        </xdr:cNvSpPr>
      </xdr:nvSpPr>
      <xdr:spPr bwMode="auto">
        <a:xfrm>
          <a:off x="9744075" y="95059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81" name="Text Box 9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133350</xdr:colOff>
      <xdr:row>25</xdr:row>
      <xdr:rowOff>190500</xdr:rowOff>
    </xdr:to>
    <xdr:sp macro="" textlink="">
      <xdr:nvSpPr>
        <xdr:cNvPr id="1359382" name="Text Box 8"/>
        <xdr:cNvSpPr txBox="1">
          <a:spLocks noChangeArrowheads="1"/>
        </xdr:cNvSpPr>
      </xdr:nvSpPr>
      <xdr:spPr bwMode="auto">
        <a:xfrm>
          <a:off x="9744075" y="9505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85725</xdr:colOff>
      <xdr:row>25</xdr:row>
      <xdr:rowOff>180975</xdr:rowOff>
    </xdr:to>
    <xdr:sp macro="" textlink="">
      <xdr:nvSpPr>
        <xdr:cNvPr id="1359383" name="Text Box 8"/>
        <xdr:cNvSpPr txBox="1">
          <a:spLocks noChangeArrowheads="1"/>
        </xdr:cNvSpPr>
      </xdr:nvSpPr>
      <xdr:spPr bwMode="auto">
        <a:xfrm>
          <a:off x="9744075" y="9515475"/>
          <a:ext cx="857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85725</xdr:colOff>
      <xdr:row>25</xdr:row>
      <xdr:rowOff>190500</xdr:rowOff>
    </xdr:to>
    <xdr:sp macro="" textlink="">
      <xdr:nvSpPr>
        <xdr:cNvPr id="1359384" name="Text Box 10"/>
        <xdr:cNvSpPr txBox="1">
          <a:spLocks noChangeArrowheads="1"/>
        </xdr:cNvSpPr>
      </xdr:nvSpPr>
      <xdr:spPr bwMode="auto">
        <a:xfrm>
          <a:off x="9744075" y="94392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85725</xdr:colOff>
      <xdr:row>25</xdr:row>
      <xdr:rowOff>180975</xdr:rowOff>
    </xdr:to>
    <xdr:sp macro="" textlink="">
      <xdr:nvSpPr>
        <xdr:cNvPr id="1359385" name="Text Box 11"/>
        <xdr:cNvSpPr txBox="1">
          <a:spLocks noChangeArrowheads="1"/>
        </xdr:cNvSpPr>
      </xdr:nvSpPr>
      <xdr:spPr bwMode="auto">
        <a:xfrm>
          <a:off x="9744075" y="9515475"/>
          <a:ext cx="857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133350</xdr:colOff>
      <xdr:row>25</xdr:row>
      <xdr:rowOff>180975</xdr:rowOff>
    </xdr:to>
    <xdr:sp macro="" textlink="">
      <xdr:nvSpPr>
        <xdr:cNvPr id="1359386" name="Text Box 9"/>
        <xdr:cNvSpPr txBox="1">
          <a:spLocks noChangeArrowheads="1"/>
        </xdr:cNvSpPr>
      </xdr:nvSpPr>
      <xdr:spPr bwMode="auto">
        <a:xfrm>
          <a:off x="9744075" y="95154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87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88" name="Text Box 11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89" name="Text Box 12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90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133350</xdr:colOff>
      <xdr:row>25</xdr:row>
      <xdr:rowOff>180975</xdr:rowOff>
    </xdr:to>
    <xdr:sp macro="" textlink="">
      <xdr:nvSpPr>
        <xdr:cNvPr id="1359391" name="Text Box 11"/>
        <xdr:cNvSpPr txBox="1">
          <a:spLocks noChangeArrowheads="1"/>
        </xdr:cNvSpPr>
      </xdr:nvSpPr>
      <xdr:spPr bwMode="auto">
        <a:xfrm>
          <a:off x="9744075" y="95154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133350</xdr:colOff>
      <xdr:row>25</xdr:row>
      <xdr:rowOff>180975</xdr:rowOff>
    </xdr:to>
    <xdr:sp macro="" textlink="">
      <xdr:nvSpPr>
        <xdr:cNvPr id="1359392" name="Text Box 9"/>
        <xdr:cNvSpPr txBox="1">
          <a:spLocks noChangeArrowheads="1"/>
        </xdr:cNvSpPr>
      </xdr:nvSpPr>
      <xdr:spPr bwMode="auto">
        <a:xfrm>
          <a:off x="9744075" y="95154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133350</xdr:colOff>
      <xdr:row>25</xdr:row>
      <xdr:rowOff>190500</xdr:rowOff>
    </xdr:to>
    <xdr:sp macro="" textlink="">
      <xdr:nvSpPr>
        <xdr:cNvPr id="1359393" name="Text Box 10"/>
        <xdr:cNvSpPr txBox="1">
          <a:spLocks noChangeArrowheads="1"/>
        </xdr:cNvSpPr>
      </xdr:nvSpPr>
      <xdr:spPr bwMode="auto">
        <a:xfrm>
          <a:off x="9744075" y="94392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133350</xdr:colOff>
      <xdr:row>25</xdr:row>
      <xdr:rowOff>180975</xdr:rowOff>
    </xdr:to>
    <xdr:sp macro="" textlink="">
      <xdr:nvSpPr>
        <xdr:cNvPr id="1359394" name="Text Box 11"/>
        <xdr:cNvSpPr txBox="1">
          <a:spLocks noChangeArrowheads="1"/>
        </xdr:cNvSpPr>
      </xdr:nvSpPr>
      <xdr:spPr bwMode="auto">
        <a:xfrm>
          <a:off x="9744075" y="95154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76200</xdr:rowOff>
    </xdr:from>
    <xdr:to>
      <xdr:col>5</xdr:col>
      <xdr:colOff>133350</xdr:colOff>
      <xdr:row>25</xdr:row>
      <xdr:rowOff>180975</xdr:rowOff>
    </xdr:to>
    <xdr:sp macro="" textlink="">
      <xdr:nvSpPr>
        <xdr:cNvPr id="1359395" name="Text Box 9"/>
        <xdr:cNvSpPr txBox="1">
          <a:spLocks noChangeArrowheads="1"/>
        </xdr:cNvSpPr>
      </xdr:nvSpPr>
      <xdr:spPr bwMode="auto">
        <a:xfrm>
          <a:off x="9744075" y="95154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396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397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371475</xdr:rowOff>
    </xdr:to>
    <xdr:sp macro="" textlink="">
      <xdr:nvSpPr>
        <xdr:cNvPr id="1359398" name="Text Box 10"/>
        <xdr:cNvSpPr txBox="1">
          <a:spLocks noChangeArrowheads="1"/>
        </xdr:cNvSpPr>
      </xdr:nvSpPr>
      <xdr:spPr bwMode="auto">
        <a:xfrm>
          <a:off x="9744075" y="11125200"/>
          <a:ext cx="114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399" name="Text Box 11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114300</xdr:rowOff>
    </xdr:to>
    <xdr:sp macro="" textlink="">
      <xdr:nvSpPr>
        <xdr:cNvPr id="1359400" name="Text Box 8"/>
        <xdr:cNvSpPr txBox="1">
          <a:spLocks noChangeArrowheads="1"/>
        </xdr:cNvSpPr>
      </xdr:nvSpPr>
      <xdr:spPr bwMode="auto">
        <a:xfrm>
          <a:off x="9744075" y="111252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01" name="Text Box 9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02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114300</xdr:rowOff>
    </xdr:to>
    <xdr:sp macro="" textlink="">
      <xdr:nvSpPr>
        <xdr:cNvPr id="1359403" name="Text Box 11"/>
        <xdr:cNvSpPr txBox="1">
          <a:spLocks noChangeArrowheads="1"/>
        </xdr:cNvSpPr>
      </xdr:nvSpPr>
      <xdr:spPr bwMode="auto">
        <a:xfrm>
          <a:off x="9744075" y="111252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0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405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06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07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08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09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1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11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12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13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1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415" name="Text Box 8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16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17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18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19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420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421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422" name="Text Box 9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23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24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25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26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27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28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2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30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371475</xdr:rowOff>
    </xdr:to>
    <xdr:sp macro="" textlink="">
      <xdr:nvSpPr>
        <xdr:cNvPr id="1359431" name="Text Box 12"/>
        <xdr:cNvSpPr txBox="1">
          <a:spLocks noChangeArrowheads="1"/>
        </xdr:cNvSpPr>
      </xdr:nvSpPr>
      <xdr:spPr bwMode="auto">
        <a:xfrm>
          <a:off x="9744075" y="116967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32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33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371475</xdr:rowOff>
    </xdr:to>
    <xdr:sp macro="" textlink="">
      <xdr:nvSpPr>
        <xdr:cNvPr id="1359434" name="Text Box 10"/>
        <xdr:cNvSpPr txBox="1">
          <a:spLocks noChangeArrowheads="1"/>
        </xdr:cNvSpPr>
      </xdr:nvSpPr>
      <xdr:spPr bwMode="auto">
        <a:xfrm>
          <a:off x="9744075" y="116967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435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436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37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38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39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440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41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42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43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44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45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46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4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48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59449" name="Text Box 12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50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59451" name="Text Box 10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52" name="Text Box 11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53" name="Text Box 9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54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5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56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5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58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59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2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3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6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68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6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470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71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7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73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74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75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76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77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478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79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80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8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82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83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84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485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486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487" name="Text Box 8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488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489" name="Text Box 11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490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491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492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93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9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95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9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497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98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499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0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01" name="Text Box 8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02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03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04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05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06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07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08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09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10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11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512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13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514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15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16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17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18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19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20" name="Text Box 11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21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2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23" name="Text Box 11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524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2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26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27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28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2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0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32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33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7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8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3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40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54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42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543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544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45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46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47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48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49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0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1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55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3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4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555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56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7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558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59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560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561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62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563" name="Text Box 8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564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565" name="Text Box 11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566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567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68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569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1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573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4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5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76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104775</xdr:rowOff>
    </xdr:to>
    <xdr:sp macro="" textlink="">
      <xdr:nvSpPr>
        <xdr:cNvPr id="1359577" name="Text Box 8"/>
        <xdr:cNvSpPr txBox="1">
          <a:spLocks noChangeArrowheads="1"/>
        </xdr:cNvSpPr>
      </xdr:nvSpPr>
      <xdr:spPr bwMode="auto">
        <a:xfrm>
          <a:off x="9744075" y="1112520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578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79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80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81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82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83" name="Text Box 11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84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85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86" name="Text Box 11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587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588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589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590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104775</xdr:rowOff>
    </xdr:to>
    <xdr:sp macro="" textlink="">
      <xdr:nvSpPr>
        <xdr:cNvPr id="1359591" name="Text Box 9"/>
        <xdr:cNvSpPr txBox="1">
          <a:spLocks noChangeArrowheads="1"/>
        </xdr:cNvSpPr>
      </xdr:nvSpPr>
      <xdr:spPr bwMode="auto">
        <a:xfrm>
          <a:off x="9744075" y="1112520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92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93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94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95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596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597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598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599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00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0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02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03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04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05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06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0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08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09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3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4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5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6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1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18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619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20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21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22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23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24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25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26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27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28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29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30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631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32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33" name="Text Box 8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34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35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314325</xdr:rowOff>
    </xdr:to>
    <xdr:sp macro="" textlink="">
      <xdr:nvSpPr>
        <xdr:cNvPr id="1359636" name="Text Box 8"/>
        <xdr:cNvSpPr txBox="1">
          <a:spLocks noChangeArrowheads="1"/>
        </xdr:cNvSpPr>
      </xdr:nvSpPr>
      <xdr:spPr bwMode="auto">
        <a:xfrm>
          <a:off x="9744075" y="117729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314325</xdr:rowOff>
    </xdr:to>
    <xdr:sp macro="" textlink="">
      <xdr:nvSpPr>
        <xdr:cNvPr id="1359637" name="Text Box 10"/>
        <xdr:cNvSpPr txBox="1">
          <a:spLocks noChangeArrowheads="1"/>
        </xdr:cNvSpPr>
      </xdr:nvSpPr>
      <xdr:spPr bwMode="auto">
        <a:xfrm>
          <a:off x="9744075" y="11696700"/>
          <a:ext cx="114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114300</xdr:colOff>
      <xdr:row>30</xdr:row>
      <xdr:rowOff>314325</xdr:rowOff>
    </xdr:to>
    <xdr:sp macro="" textlink="">
      <xdr:nvSpPr>
        <xdr:cNvPr id="1359638" name="Text Box 11"/>
        <xdr:cNvSpPr txBox="1">
          <a:spLocks noChangeArrowheads="1"/>
        </xdr:cNvSpPr>
      </xdr:nvSpPr>
      <xdr:spPr bwMode="auto">
        <a:xfrm>
          <a:off x="9744075" y="117729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39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1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43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4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5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46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104775</xdr:rowOff>
    </xdr:to>
    <xdr:sp macro="" textlink="">
      <xdr:nvSpPr>
        <xdr:cNvPr id="1359647" name="Text Box 8"/>
        <xdr:cNvSpPr txBox="1">
          <a:spLocks noChangeArrowheads="1"/>
        </xdr:cNvSpPr>
      </xdr:nvSpPr>
      <xdr:spPr bwMode="auto">
        <a:xfrm>
          <a:off x="9744075" y="1112520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648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314325</xdr:rowOff>
    </xdr:to>
    <xdr:sp macro="" textlink="">
      <xdr:nvSpPr>
        <xdr:cNvPr id="1359649" name="Text Box 8"/>
        <xdr:cNvSpPr txBox="1">
          <a:spLocks noChangeArrowheads="1"/>
        </xdr:cNvSpPr>
      </xdr:nvSpPr>
      <xdr:spPr bwMode="auto">
        <a:xfrm>
          <a:off x="9744075" y="1112520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104775</xdr:rowOff>
    </xdr:to>
    <xdr:sp macro="" textlink="">
      <xdr:nvSpPr>
        <xdr:cNvPr id="1359650" name="Text Box 9"/>
        <xdr:cNvSpPr txBox="1">
          <a:spLocks noChangeArrowheads="1"/>
        </xdr:cNvSpPr>
      </xdr:nvSpPr>
      <xdr:spPr bwMode="auto">
        <a:xfrm>
          <a:off x="9744075" y="1112520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51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52" name="Text Box 11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53" name="Text Box 12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54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655" name="Text Box 11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656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57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658" name="Text Box 11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659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60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2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3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64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65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6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8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69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7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7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72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73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674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675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76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77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78" name="Text Box 9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79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80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681" name="Text Box 8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682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683" name="Text Box 11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684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685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686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87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88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89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9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691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9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93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694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695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96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97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98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699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00" name="Text Box 11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01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02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03" name="Text Box 11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04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705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06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707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08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09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10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11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12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13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14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15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16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1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18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19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20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2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3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24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25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6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8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29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3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3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32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33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34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735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36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37" name="Text Box 11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38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39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40" name="Text Box 12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41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42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43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44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45" name="Text Box 11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46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142875</xdr:rowOff>
    </xdr:to>
    <xdr:sp macro="" textlink="">
      <xdr:nvSpPr>
        <xdr:cNvPr id="1359747" name="Text Box 8"/>
        <xdr:cNvSpPr txBox="1">
          <a:spLocks noChangeArrowheads="1"/>
        </xdr:cNvSpPr>
      </xdr:nvSpPr>
      <xdr:spPr bwMode="auto">
        <a:xfrm>
          <a:off x="9744075" y="117633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48" name="Text Box 9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49" name="Text Box 8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85725</xdr:rowOff>
    </xdr:to>
    <xdr:sp macro="" textlink="">
      <xdr:nvSpPr>
        <xdr:cNvPr id="1359750" name="Text Box 9"/>
        <xdr:cNvSpPr txBox="1">
          <a:spLocks noChangeArrowheads="1"/>
        </xdr:cNvSpPr>
      </xdr:nvSpPr>
      <xdr:spPr bwMode="auto">
        <a:xfrm>
          <a:off x="9744075" y="11125200"/>
          <a:ext cx="1333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123825</xdr:colOff>
      <xdr:row>30</xdr:row>
      <xdr:rowOff>323850</xdr:rowOff>
    </xdr:to>
    <xdr:sp macro="" textlink="">
      <xdr:nvSpPr>
        <xdr:cNvPr id="1359751" name="Text Box 8"/>
        <xdr:cNvSpPr txBox="1">
          <a:spLocks noChangeArrowheads="1"/>
        </xdr:cNvSpPr>
      </xdr:nvSpPr>
      <xdr:spPr bwMode="auto">
        <a:xfrm>
          <a:off x="9744075" y="117633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314325</xdr:rowOff>
    </xdr:to>
    <xdr:sp macro="" textlink="">
      <xdr:nvSpPr>
        <xdr:cNvPr id="1359752" name="Text Box 8"/>
        <xdr:cNvSpPr txBox="1">
          <a:spLocks noChangeArrowheads="1"/>
        </xdr:cNvSpPr>
      </xdr:nvSpPr>
      <xdr:spPr bwMode="auto">
        <a:xfrm>
          <a:off x="9744075" y="11772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314325</xdr:rowOff>
    </xdr:to>
    <xdr:sp macro="" textlink="">
      <xdr:nvSpPr>
        <xdr:cNvPr id="1359753" name="Text Box 10"/>
        <xdr:cNvSpPr txBox="1">
          <a:spLocks noChangeArrowheads="1"/>
        </xdr:cNvSpPr>
      </xdr:nvSpPr>
      <xdr:spPr bwMode="auto">
        <a:xfrm>
          <a:off x="9744075" y="1169670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314325</xdr:rowOff>
    </xdr:to>
    <xdr:sp macro="" textlink="">
      <xdr:nvSpPr>
        <xdr:cNvPr id="1359754" name="Text Box 11"/>
        <xdr:cNvSpPr txBox="1">
          <a:spLocks noChangeArrowheads="1"/>
        </xdr:cNvSpPr>
      </xdr:nvSpPr>
      <xdr:spPr bwMode="auto">
        <a:xfrm>
          <a:off x="9744075" y="117729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55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56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57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58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59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6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61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6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763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764" name="Text Box 8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65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66" name="Text Box 11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67" name="Text Box 12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68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769" name="Text Box 11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770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123825</xdr:colOff>
      <xdr:row>30</xdr:row>
      <xdr:rowOff>314325</xdr:rowOff>
    </xdr:to>
    <xdr:sp macro="" textlink="">
      <xdr:nvSpPr>
        <xdr:cNvPr id="1359771" name="Text Box 10"/>
        <xdr:cNvSpPr txBox="1">
          <a:spLocks noChangeArrowheads="1"/>
        </xdr:cNvSpPr>
      </xdr:nvSpPr>
      <xdr:spPr bwMode="auto">
        <a:xfrm>
          <a:off x="9744075" y="116967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772" name="Text Box 11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123825</xdr:colOff>
      <xdr:row>30</xdr:row>
      <xdr:rowOff>314325</xdr:rowOff>
    </xdr:to>
    <xdr:sp macro="" textlink="">
      <xdr:nvSpPr>
        <xdr:cNvPr id="1359773" name="Text Box 9"/>
        <xdr:cNvSpPr txBox="1">
          <a:spLocks noChangeArrowheads="1"/>
        </xdr:cNvSpPr>
      </xdr:nvSpPr>
      <xdr:spPr bwMode="auto">
        <a:xfrm>
          <a:off x="9744075" y="117729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74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75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76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7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78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114300</xdr:rowOff>
    </xdr:to>
    <xdr:sp macro="" textlink="">
      <xdr:nvSpPr>
        <xdr:cNvPr id="1359779" name="Text Box 8"/>
        <xdr:cNvSpPr txBox="1">
          <a:spLocks noChangeArrowheads="1"/>
        </xdr:cNvSpPr>
      </xdr:nvSpPr>
      <xdr:spPr bwMode="auto">
        <a:xfrm>
          <a:off x="9744075" y="11125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0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1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2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3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4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5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6" name="Text Box 9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76200</xdr:rowOff>
    </xdr:to>
    <xdr:sp macro="" textlink="">
      <xdr:nvSpPr>
        <xdr:cNvPr id="1359787" name="Text Box 8"/>
        <xdr:cNvSpPr txBox="1">
          <a:spLocks noChangeArrowheads="1"/>
        </xdr:cNvSpPr>
      </xdr:nvSpPr>
      <xdr:spPr bwMode="auto">
        <a:xfrm>
          <a:off x="9744075" y="1112520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788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161925</xdr:rowOff>
    </xdr:to>
    <xdr:sp macro="" textlink="">
      <xdr:nvSpPr>
        <xdr:cNvPr id="1359789" name="Text Box 8"/>
        <xdr:cNvSpPr txBox="1">
          <a:spLocks noChangeArrowheads="1"/>
        </xdr:cNvSpPr>
      </xdr:nvSpPr>
      <xdr:spPr bwMode="auto">
        <a:xfrm>
          <a:off x="9744075" y="11125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790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791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59792" name="Text Box 10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793" name="Text Box 11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794" name="Text Box 12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114300</xdr:rowOff>
    </xdr:to>
    <xdr:sp macro="" textlink="">
      <xdr:nvSpPr>
        <xdr:cNvPr id="1359795" name="Text Box 8"/>
        <xdr:cNvSpPr txBox="1">
          <a:spLocks noChangeArrowheads="1"/>
        </xdr:cNvSpPr>
      </xdr:nvSpPr>
      <xdr:spPr bwMode="auto">
        <a:xfrm>
          <a:off x="9744075" y="111252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796" name="Text Box 9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797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114300</xdr:rowOff>
    </xdr:to>
    <xdr:sp macro="" textlink="">
      <xdr:nvSpPr>
        <xdr:cNvPr id="1359798" name="Text Box 11"/>
        <xdr:cNvSpPr txBox="1">
          <a:spLocks noChangeArrowheads="1"/>
        </xdr:cNvSpPr>
      </xdr:nvSpPr>
      <xdr:spPr bwMode="auto">
        <a:xfrm>
          <a:off x="9744075" y="1112520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79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800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01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02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3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4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06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8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0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810" name="Text Box 8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11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1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13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14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815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816" name="Text Box 11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817" name="Text Box 9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18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19" name="Text Box 11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20" name="Text Box 9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21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22" name="Text Box 11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23" name="Text Box 9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2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25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59826" name="Text Box 12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827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828" name="Text Box 8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59829" name="Text Box 10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830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831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3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33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34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59835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36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37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38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39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40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41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42" name="Text Box 8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66675</xdr:rowOff>
    </xdr:to>
    <xdr:sp macro="" textlink="">
      <xdr:nvSpPr>
        <xdr:cNvPr id="1359843" name="Text Box 9"/>
        <xdr:cNvSpPr txBox="1">
          <a:spLocks noChangeArrowheads="1"/>
        </xdr:cNvSpPr>
      </xdr:nvSpPr>
      <xdr:spPr bwMode="auto">
        <a:xfrm>
          <a:off x="9744075" y="11125200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361950</xdr:rowOff>
    </xdr:to>
    <xdr:sp macro="" textlink="">
      <xdr:nvSpPr>
        <xdr:cNvPr id="1359844" name="Text Box 12"/>
        <xdr:cNvSpPr txBox="1">
          <a:spLocks noChangeArrowheads="1"/>
        </xdr:cNvSpPr>
      </xdr:nvSpPr>
      <xdr:spPr bwMode="auto">
        <a:xfrm>
          <a:off x="9744075" y="111252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45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361950</xdr:rowOff>
    </xdr:to>
    <xdr:sp macro="" textlink="">
      <xdr:nvSpPr>
        <xdr:cNvPr id="1359846" name="Text Box 10"/>
        <xdr:cNvSpPr txBox="1">
          <a:spLocks noChangeArrowheads="1"/>
        </xdr:cNvSpPr>
      </xdr:nvSpPr>
      <xdr:spPr bwMode="auto">
        <a:xfrm>
          <a:off x="9744075" y="111252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847" name="Text Box 11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848" name="Text Box 9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49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1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2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53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54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8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5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6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61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62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63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6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865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66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67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68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69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70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1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2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73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4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5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7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77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8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79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80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81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882" name="Text Box 8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883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884" name="Text Box 11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8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886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887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88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8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90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9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892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93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94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895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896" name="Text Box 8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897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98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899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00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01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02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03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04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05" name="Text Box 11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06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07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08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909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10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11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12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13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14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15" name="Text Box 11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16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17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18" name="Text Box 11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19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1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22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23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5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27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28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29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1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2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3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4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5" name="Text Box 9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6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37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38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59939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40" name="Text Box 11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41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42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43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44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45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46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59947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48" name="Text Box 11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49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76200</xdr:rowOff>
    </xdr:to>
    <xdr:sp macro="" textlink="">
      <xdr:nvSpPr>
        <xdr:cNvPr id="1359950" name="Text Box 8"/>
        <xdr:cNvSpPr txBox="1">
          <a:spLocks noChangeArrowheads="1"/>
        </xdr:cNvSpPr>
      </xdr:nvSpPr>
      <xdr:spPr bwMode="auto">
        <a:xfrm>
          <a:off x="9744075" y="1112520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51" name="Text Box 9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52" name="Text Box 8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114300</xdr:rowOff>
    </xdr:to>
    <xdr:sp macro="" textlink="">
      <xdr:nvSpPr>
        <xdr:cNvPr id="1359953" name="Text Box 9"/>
        <xdr:cNvSpPr txBox="1">
          <a:spLocks noChangeArrowheads="1"/>
        </xdr:cNvSpPr>
      </xdr:nvSpPr>
      <xdr:spPr bwMode="auto">
        <a:xfrm>
          <a:off x="9744075" y="111252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123825</xdr:rowOff>
    </xdr:to>
    <xdr:sp macro="" textlink="">
      <xdr:nvSpPr>
        <xdr:cNvPr id="1359954" name="Text Box 8"/>
        <xdr:cNvSpPr txBox="1">
          <a:spLocks noChangeArrowheads="1"/>
        </xdr:cNvSpPr>
      </xdr:nvSpPr>
      <xdr:spPr bwMode="auto">
        <a:xfrm>
          <a:off x="9744075" y="11125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955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161925</xdr:rowOff>
    </xdr:to>
    <xdr:sp macro="" textlink="">
      <xdr:nvSpPr>
        <xdr:cNvPr id="1359956" name="Text Box 8"/>
        <xdr:cNvSpPr txBox="1">
          <a:spLocks noChangeArrowheads="1"/>
        </xdr:cNvSpPr>
      </xdr:nvSpPr>
      <xdr:spPr bwMode="auto">
        <a:xfrm>
          <a:off x="9744075" y="11125200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59957" name="Text Box 8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85725</xdr:rowOff>
    </xdr:to>
    <xdr:sp macro="" textlink="">
      <xdr:nvSpPr>
        <xdr:cNvPr id="1359958" name="Text Box 9"/>
        <xdr:cNvSpPr txBox="1">
          <a:spLocks noChangeArrowheads="1"/>
        </xdr:cNvSpPr>
      </xdr:nvSpPr>
      <xdr:spPr bwMode="auto">
        <a:xfrm>
          <a:off x="9744075" y="11125200"/>
          <a:ext cx="1428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361950</xdr:rowOff>
    </xdr:to>
    <xdr:sp macro="" textlink="">
      <xdr:nvSpPr>
        <xdr:cNvPr id="1359959" name="Text Box 10"/>
        <xdr:cNvSpPr txBox="1">
          <a:spLocks noChangeArrowheads="1"/>
        </xdr:cNvSpPr>
      </xdr:nvSpPr>
      <xdr:spPr bwMode="auto">
        <a:xfrm>
          <a:off x="9744075" y="11696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59960" name="Text Box 11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961" name="Text Box 8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59962" name="Text Box 9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59963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85725</xdr:rowOff>
    </xdr:to>
    <xdr:sp macro="" textlink="">
      <xdr:nvSpPr>
        <xdr:cNvPr id="1359964" name="Text Box 11"/>
        <xdr:cNvSpPr txBox="1">
          <a:spLocks noChangeArrowheads="1"/>
        </xdr:cNvSpPr>
      </xdr:nvSpPr>
      <xdr:spPr bwMode="auto">
        <a:xfrm>
          <a:off x="9744075" y="11125200"/>
          <a:ext cx="1143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65" name="Text Box 8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314325</xdr:rowOff>
    </xdr:to>
    <xdr:sp macro="" textlink="">
      <xdr:nvSpPr>
        <xdr:cNvPr id="1359966" name="Text Box 10"/>
        <xdr:cNvSpPr txBox="1">
          <a:spLocks noChangeArrowheads="1"/>
        </xdr:cNvSpPr>
      </xdr:nvSpPr>
      <xdr:spPr bwMode="auto">
        <a:xfrm>
          <a:off x="9744075" y="11125200"/>
          <a:ext cx="152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59967" name="Text Box 11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59968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69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70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71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59972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73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74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59975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59976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77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78" name="Text Box 11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79" name="Text Box 12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104775</xdr:colOff>
      <xdr:row>30</xdr:row>
      <xdr:rowOff>314325</xdr:rowOff>
    </xdr:to>
    <xdr:sp macro="" textlink="">
      <xdr:nvSpPr>
        <xdr:cNvPr id="1359980" name="Text Box 10"/>
        <xdr:cNvSpPr txBox="1">
          <a:spLocks noChangeArrowheads="1"/>
        </xdr:cNvSpPr>
      </xdr:nvSpPr>
      <xdr:spPr bwMode="auto">
        <a:xfrm>
          <a:off x="9744075" y="11696700"/>
          <a:ext cx="1047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104775</xdr:colOff>
      <xdr:row>30</xdr:row>
      <xdr:rowOff>400050</xdr:rowOff>
    </xdr:to>
    <xdr:sp macro="" textlink="">
      <xdr:nvSpPr>
        <xdr:cNvPr id="1359981" name="Text Box 11"/>
        <xdr:cNvSpPr txBox="1">
          <a:spLocks noChangeArrowheads="1"/>
        </xdr:cNvSpPr>
      </xdr:nvSpPr>
      <xdr:spPr bwMode="auto">
        <a:xfrm>
          <a:off x="9744075" y="117633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104775</xdr:colOff>
      <xdr:row>30</xdr:row>
      <xdr:rowOff>400050</xdr:rowOff>
    </xdr:to>
    <xdr:sp macro="" textlink="">
      <xdr:nvSpPr>
        <xdr:cNvPr id="1359982" name="Text Box 9"/>
        <xdr:cNvSpPr txBox="1">
          <a:spLocks noChangeArrowheads="1"/>
        </xdr:cNvSpPr>
      </xdr:nvSpPr>
      <xdr:spPr bwMode="auto">
        <a:xfrm>
          <a:off x="9744075" y="11763375"/>
          <a:ext cx="104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83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84" name="Text Box 11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85" name="Text Box 9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86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87" name="Text Box 11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88" name="Text Box 9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59989" name="Text Box 8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59990" name="Text Box 9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59991" name="Text Box 8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59992" name="Text Box 8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161925</xdr:rowOff>
    </xdr:to>
    <xdr:sp macro="" textlink="">
      <xdr:nvSpPr>
        <xdr:cNvPr id="1359993" name="Text Box 8"/>
        <xdr:cNvSpPr txBox="1">
          <a:spLocks noChangeArrowheads="1"/>
        </xdr:cNvSpPr>
      </xdr:nvSpPr>
      <xdr:spPr bwMode="auto">
        <a:xfrm>
          <a:off x="9744075" y="111252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94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95" name="Text Box 11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96" name="Text Box 12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59997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59998" name="Text Box 11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59999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00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01" name="Text Box 11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02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60003" name="Text Box 8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60004" name="Text Box 9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361950</xdr:rowOff>
    </xdr:to>
    <xdr:sp macro="" textlink="">
      <xdr:nvSpPr>
        <xdr:cNvPr id="1360005" name="Text Box 12"/>
        <xdr:cNvSpPr txBox="1">
          <a:spLocks noChangeArrowheads="1"/>
        </xdr:cNvSpPr>
      </xdr:nvSpPr>
      <xdr:spPr bwMode="auto">
        <a:xfrm>
          <a:off x="9744075" y="116967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60006" name="Text Box 8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361950</xdr:rowOff>
    </xdr:to>
    <xdr:sp macro="" textlink="">
      <xdr:nvSpPr>
        <xdr:cNvPr id="1360007" name="Text Box 10"/>
        <xdr:cNvSpPr txBox="1">
          <a:spLocks noChangeArrowheads="1"/>
        </xdr:cNvSpPr>
      </xdr:nvSpPr>
      <xdr:spPr bwMode="auto">
        <a:xfrm>
          <a:off x="9744075" y="11696700"/>
          <a:ext cx="14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60008" name="Text Box 11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400050</xdr:rowOff>
    </xdr:to>
    <xdr:sp macro="" textlink="">
      <xdr:nvSpPr>
        <xdr:cNvPr id="1360009" name="Text Box 9"/>
        <xdr:cNvSpPr txBox="1">
          <a:spLocks noChangeArrowheads="1"/>
        </xdr:cNvSpPr>
      </xdr:nvSpPr>
      <xdr:spPr bwMode="auto">
        <a:xfrm>
          <a:off x="9744075" y="11763375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10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1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2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3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14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15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6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7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8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19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20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21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22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23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60024" name="Text Box 9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60025" name="Text Box 8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314325</xdr:rowOff>
    </xdr:to>
    <xdr:sp macro="" textlink="">
      <xdr:nvSpPr>
        <xdr:cNvPr id="1360026" name="Text Box 10"/>
        <xdr:cNvSpPr txBox="1">
          <a:spLocks noChangeArrowheads="1"/>
        </xdr:cNvSpPr>
      </xdr:nvSpPr>
      <xdr:spPr bwMode="auto">
        <a:xfrm>
          <a:off x="9744075" y="11125200"/>
          <a:ext cx="152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60027" name="Text Box 11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28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29" name="Text Box 11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30" name="Text Box 12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31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32" name="Text Box 11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33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34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35" name="Text Box 11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36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76200</xdr:rowOff>
    </xdr:to>
    <xdr:sp macro="" textlink="">
      <xdr:nvSpPr>
        <xdr:cNvPr id="1360037" name="Text Box 8"/>
        <xdr:cNvSpPr txBox="1">
          <a:spLocks noChangeArrowheads="1"/>
        </xdr:cNvSpPr>
      </xdr:nvSpPr>
      <xdr:spPr bwMode="auto">
        <a:xfrm>
          <a:off x="9744075" y="11125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60038" name="Text Box 9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39" name="Text Box 8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85725</xdr:rowOff>
    </xdr:to>
    <xdr:sp macro="" textlink="">
      <xdr:nvSpPr>
        <xdr:cNvPr id="1360040" name="Text Box 9"/>
        <xdr:cNvSpPr txBox="1">
          <a:spLocks noChangeArrowheads="1"/>
        </xdr:cNvSpPr>
      </xdr:nvSpPr>
      <xdr:spPr bwMode="auto">
        <a:xfrm>
          <a:off x="9744075" y="111252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123825</xdr:rowOff>
    </xdr:to>
    <xdr:sp macro="" textlink="">
      <xdr:nvSpPr>
        <xdr:cNvPr id="1360041" name="Text Box 8"/>
        <xdr:cNvSpPr txBox="1">
          <a:spLocks noChangeArrowheads="1"/>
        </xdr:cNvSpPr>
      </xdr:nvSpPr>
      <xdr:spPr bwMode="auto">
        <a:xfrm>
          <a:off x="9744075" y="11125200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104775</xdr:rowOff>
    </xdr:to>
    <xdr:sp macro="" textlink="">
      <xdr:nvSpPr>
        <xdr:cNvPr id="1360042" name="Text Box 8"/>
        <xdr:cNvSpPr txBox="1">
          <a:spLocks noChangeArrowheads="1"/>
        </xdr:cNvSpPr>
      </xdr:nvSpPr>
      <xdr:spPr bwMode="auto">
        <a:xfrm>
          <a:off x="9744075" y="111252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60043" name="Text Box 10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104775</xdr:rowOff>
    </xdr:to>
    <xdr:sp macro="" textlink="">
      <xdr:nvSpPr>
        <xdr:cNvPr id="1360044" name="Text Box 11"/>
        <xdr:cNvSpPr txBox="1">
          <a:spLocks noChangeArrowheads="1"/>
        </xdr:cNvSpPr>
      </xdr:nvSpPr>
      <xdr:spPr bwMode="auto">
        <a:xfrm>
          <a:off x="9744075" y="11125200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45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46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47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48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49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50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51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52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104775</xdr:rowOff>
    </xdr:to>
    <xdr:sp macro="" textlink="">
      <xdr:nvSpPr>
        <xdr:cNvPr id="1360053" name="Text Box 9"/>
        <xdr:cNvSpPr txBox="1">
          <a:spLocks noChangeArrowheads="1"/>
        </xdr:cNvSpPr>
      </xdr:nvSpPr>
      <xdr:spPr bwMode="auto">
        <a:xfrm>
          <a:off x="9744075" y="11125200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54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55" name="Text Box 11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56" name="Text Box 12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57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58" name="Text Box 11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59" name="Text Box 9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60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61" name="Text Box 11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62" name="Text Box 9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63" name="Text Box 8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64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65" name="Text Box 11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66" name="Text Box 12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67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104775</xdr:rowOff>
    </xdr:to>
    <xdr:sp macro="" textlink="">
      <xdr:nvSpPr>
        <xdr:cNvPr id="1360068" name="Text Box 11"/>
        <xdr:cNvSpPr txBox="1">
          <a:spLocks noChangeArrowheads="1"/>
        </xdr:cNvSpPr>
      </xdr:nvSpPr>
      <xdr:spPr bwMode="auto">
        <a:xfrm>
          <a:off x="9744075" y="11125200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104775</xdr:rowOff>
    </xdr:to>
    <xdr:sp macro="" textlink="">
      <xdr:nvSpPr>
        <xdr:cNvPr id="1360069" name="Text Box 9"/>
        <xdr:cNvSpPr txBox="1">
          <a:spLocks noChangeArrowheads="1"/>
        </xdr:cNvSpPr>
      </xdr:nvSpPr>
      <xdr:spPr bwMode="auto">
        <a:xfrm>
          <a:off x="9744075" y="11125200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333375</xdr:rowOff>
    </xdr:to>
    <xdr:sp macro="" textlink="">
      <xdr:nvSpPr>
        <xdr:cNvPr id="1360070" name="Text Box 10"/>
        <xdr:cNvSpPr txBox="1">
          <a:spLocks noChangeArrowheads="1"/>
        </xdr:cNvSpPr>
      </xdr:nvSpPr>
      <xdr:spPr bwMode="auto">
        <a:xfrm>
          <a:off x="9744075" y="11125200"/>
          <a:ext cx="1524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104775</xdr:rowOff>
    </xdr:to>
    <xdr:sp macro="" textlink="">
      <xdr:nvSpPr>
        <xdr:cNvPr id="1360071" name="Text Box 11"/>
        <xdr:cNvSpPr txBox="1">
          <a:spLocks noChangeArrowheads="1"/>
        </xdr:cNvSpPr>
      </xdr:nvSpPr>
      <xdr:spPr bwMode="auto">
        <a:xfrm>
          <a:off x="9744075" y="11125200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104775</xdr:rowOff>
    </xdr:to>
    <xdr:sp macro="" textlink="">
      <xdr:nvSpPr>
        <xdr:cNvPr id="1360072" name="Text Box 9"/>
        <xdr:cNvSpPr txBox="1">
          <a:spLocks noChangeArrowheads="1"/>
        </xdr:cNvSpPr>
      </xdr:nvSpPr>
      <xdr:spPr bwMode="auto">
        <a:xfrm>
          <a:off x="9744075" y="11125200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73" name="Text Box 8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142875</xdr:colOff>
      <xdr:row>30</xdr:row>
      <xdr:rowOff>142875</xdr:rowOff>
    </xdr:to>
    <xdr:sp macro="" textlink="">
      <xdr:nvSpPr>
        <xdr:cNvPr id="1360074" name="Text Box 9"/>
        <xdr:cNvSpPr txBox="1">
          <a:spLocks noChangeArrowheads="1"/>
        </xdr:cNvSpPr>
      </xdr:nvSpPr>
      <xdr:spPr bwMode="auto">
        <a:xfrm>
          <a:off x="9744075" y="11763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75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76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77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78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79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114300</xdr:rowOff>
    </xdr:to>
    <xdr:sp macro="" textlink="">
      <xdr:nvSpPr>
        <xdr:cNvPr id="1360080" name="Text Box 8"/>
        <xdr:cNvSpPr txBox="1">
          <a:spLocks noChangeArrowheads="1"/>
        </xdr:cNvSpPr>
      </xdr:nvSpPr>
      <xdr:spPr bwMode="auto">
        <a:xfrm>
          <a:off x="9744075" y="11125200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1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2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3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4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5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6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7" name="Text Box 9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66675</xdr:rowOff>
    </xdr:to>
    <xdr:sp macro="" textlink="">
      <xdr:nvSpPr>
        <xdr:cNvPr id="1360088" name="Text Box 8"/>
        <xdr:cNvSpPr txBox="1">
          <a:spLocks noChangeArrowheads="1"/>
        </xdr:cNvSpPr>
      </xdr:nvSpPr>
      <xdr:spPr bwMode="auto">
        <a:xfrm>
          <a:off x="9744075" y="11125200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89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90" name="Text Box 11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91" name="Text Box 12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92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3" name="Text Box 11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4" name="Text Box 9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142875</xdr:colOff>
      <xdr:row>30</xdr:row>
      <xdr:rowOff>314325</xdr:rowOff>
    </xdr:to>
    <xdr:sp macro="" textlink="">
      <xdr:nvSpPr>
        <xdr:cNvPr id="1360095" name="Text Box 10"/>
        <xdr:cNvSpPr txBox="1">
          <a:spLocks noChangeArrowheads="1"/>
        </xdr:cNvSpPr>
      </xdr:nvSpPr>
      <xdr:spPr bwMode="auto">
        <a:xfrm>
          <a:off x="9744075" y="116967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6" name="Text Box 11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7" name="Text Box 9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8" name="Text Box 8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142875</xdr:colOff>
      <xdr:row>30</xdr:row>
      <xdr:rowOff>323850</xdr:rowOff>
    </xdr:to>
    <xdr:sp macro="" textlink="">
      <xdr:nvSpPr>
        <xdr:cNvPr id="1360099" name="Text Box 9"/>
        <xdr:cNvSpPr txBox="1">
          <a:spLocks noChangeArrowheads="1"/>
        </xdr:cNvSpPr>
      </xdr:nvSpPr>
      <xdr:spPr bwMode="auto">
        <a:xfrm>
          <a:off x="9744075" y="117729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161925</xdr:rowOff>
    </xdr:to>
    <xdr:sp macro="" textlink="">
      <xdr:nvSpPr>
        <xdr:cNvPr id="1360100" name="Text Box 8"/>
        <xdr:cNvSpPr txBox="1">
          <a:spLocks noChangeArrowheads="1"/>
        </xdr:cNvSpPr>
      </xdr:nvSpPr>
      <xdr:spPr bwMode="auto">
        <a:xfrm>
          <a:off x="9744075" y="111252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152400</xdr:colOff>
      <xdr:row>29</xdr:row>
      <xdr:rowOff>161925</xdr:rowOff>
    </xdr:to>
    <xdr:sp macro="" textlink="">
      <xdr:nvSpPr>
        <xdr:cNvPr id="1360101" name="Text Box 8"/>
        <xdr:cNvSpPr txBox="1">
          <a:spLocks noChangeArrowheads="1"/>
        </xdr:cNvSpPr>
      </xdr:nvSpPr>
      <xdr:spPr bwMode="auto">
        <a:xfrm>
          <a:off x="9744075" y="11125200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60102" name="Text Box 12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60103" name="Text Box 9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60104" name="Text Box 12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371475</xdr:rowOff>
    </xdr:to>
    <xdr:sp macro="" textlink="">
      <xdr:nvSpPr>
        <xdr:cNvPr id="1360105" name="Text Box 10"/>
        <xdr:cNvSpPr txBox="1">
          <a:spLocks noChangeArrowheads="1"/>
        </xdr:cNvSpPr>
      </xdr:nvSpPr>
      <xdr:spPr bwMode="auto">
        <a:xfrm>
          <a:off x="9744075" y="11125200"/>
          <a:ext cx="142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333375</xdr:rowOff>
    </xdr:to>
    <xdr:sp macro="" textlink="">
      <xdr:nvSpPr>
        <xdr:cNvPr id="1360106" name="Text Box 10"/>
        <xdr:cNvSpPr txBox="1">
          <a:spLocks noChangeArrowheads="1"/>
        </xdr:cNvSpPr>
      </xdr:nvSpPr>
      <xdr:spPr bwMode="auto">
        <a:xfrm>
          <a:off x="9744075" y="11125200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361950</xdr:rowOff>
    </xdr:to>
    <xdr:sp macro="" textlink="">
      <xdr:nvSpPr>
        <xdr:cNvPr id="1360107" name="Text Box 11"/>
        <xdr:cNvSpPr txBox="1">
          <a:spLocks noChangeArrowheads="1"/>
        </xdr:cNvSpPr>
      </xdr:nvSpPr>
      <xdr:spPr bwMode="auto">
        <a:xfrm>
          <a:off x="9744075" y="11125200"/>
          <a:ext cx="133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361950</xdr:rowOff>
    </xdr:to>
    <xdr:sp macro="" textlink="">
      <xdr:nvSpPr>
        <xdr:cNvPr id="1360108" name="Text Box 9"/>
        <xdr:cNvSpPr txBox="1">
          <a:spLocks noChangeArrowheads="1"/>
        </xdr:cNvSpPr>
      </xdr:nvSpPr>
      <xdr:spPr bwMode="auto">
        <a:xfrm>
          <a:off x="9744075" y="11125200"/>
          <a:ext cx="133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60109" name="Text Box 8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60110" name="Text Box 9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11" name="Text Box 12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12" name="Text Box 10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333375</xdr:rowOff>
    </xdr:to>
    <xdr:sp macro="" textlink="">
      <xdr:nvSpPr>
        <xdr:cNvPr id="1360113" name="Text Box 10"/>
        <xdr:cNvSpPr txBox="1">
          <a:spLocks noChangeArrowheads="1"/>
        </xdr:cNvSpPr>
      </xdr:nvSpPr>
      <xdr:spPr bwMode="auto">
        <a:xfrm>
          <a:off x="9744075" y="1112520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352425</xdr:rowOff>
    </xdr:to>
    <xdr:sp macro="" textlink="">
      <xdr:nvSpPr>
        <xdr:cNvPr id="1360114" name="Text Box 11"/>
        <xdr:cNvSpPr txBox="1">
          <a:spLocks noChangeArrowheads="1"/>
        </xdr:cNvSpPr>
      </xdr:nvSpPr>
      <xdr:spPr bwMode="auto">
        <a:xfrm>
          <a:off x="9744075" y="111252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352425</xdr:rowOff>
    </xdr:to>
    <xdr:sp macro="" textlink="">
      <xdr:nvSpPr>
        <xdr:cNvPr id="1360115" name="Text Box 9"/>
        <xdr:cNvSpPr txBox="1">
          <a:spLocks noChangeArrowheads="1"/>
        </xdr:cNvSpPr>
      </xdr:nvSpPr>
      <xdr:spPr bwMode="auto">
        <a:xfrm>
          <a:off x="9744075" y="111252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60116" name="Text Box 8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333375</xdr:rowOff>
    </xdr:to>
    <xdr:sp macro="" textlink="">
      <xdr:nvSpPr>
        <xdr:cNvPr id="1360117" name="Text Box 12"/>
        <xdr:cNvSpPr txBox="1">
          <a:spLocks noChangeArrowheads="1"/>
        </xdr:cNvSpPr>
      </xdr:nvSpPr>
      <xdr:spPr bwMode="auto">
        <a:xfrm>
          <a:off x="9744075" y="1112520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352425</xdr:rowOff>
    </xdr:to>
    <xdr:sp macro="" textlink="">
      <xdr:nvSpPr>
        <xdr:cNvPr id="1360118" name="Text Box 9"/>
        <xdr:cNvSpPr txBox="1">
          <a:spLocks noChangeArrowheads="1"/>
        </xdr:cNvSpPr>
      </xdr:nvSpPr>
      <xdr:spPr bwMode="auto">
        <a:xfrm>
          <a:off x="9744075" y="111252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19" name="Text Box 12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20" name="Text Box 10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352425</xdr:rowOff>
    </xdr:to>
    <xdr:sp macro="" textlink="">
      <xdr:nvSpPr>
        <xdr:cNvPr id="1360121" name="Text Box 8"/>
        <xdr:cNvSpPr txBox="1">
          <a:spLocks noChangeArrowheads="1"/>
        </xdr:cNvSpPr>
      </xdr:nvSpPr>
      <xdr:spPr bwMode="auto">
        <a:xfrm>
          <a:off x="9744075" y="111252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190500</xdr:rowOff>
    </xdr:from>
    <xdr:to>
      <xdr:col>5</xdr:col>
      <xdr:colOff>133350</xdr:colOff>
      <xdr:row>31</xdr:row>
      <xdr:rowOff>238125</xdr:rowOff>
    </xdr:to>
    <xdr:sp macro="" textlink="">
      <xdr:nvSpPr>
        <xdr:cNvPr id="1360122" name="Text Box 12"/>
        <xdr:cNvSpPr txBox="1">
          <a:spLocks noChangeArrowheads="1"/>
        </xdr:cNvSpPr>
      </xdr:nvSpPr>
      <xdr:spPr bwMode="auto">
        <a:xfrm>
          <a:off x="9744075" y="11887200"/>
          <a:ext cx="1333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23" name="Text Box 10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333375</xdr:rowOff>
    </xdr:to>
    <xdr:sp macro="" textlink="">
      <xdr:nvSpPr>
        <xdr:cNvPr id="1360124" name="Text Box 10"/>
        <xdr:cNvSpPr txBox="1">
          <a:spLocks noChangeArrowheads="1"/>
        </xdr:cNvSpPr>
      </xdr:nvSpPr>
      <xdr:spPr bwMode="auto">
        <a:xfrm>
          <a:off x="9744075" y="11125200"/>
          <a:ext cx="123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361950</xdr:rowOff>
    </xdr:to>
    <xdr:sp macro="" textlink="">
      <xdr:nvSpPr>
        <xdr:cNvPr id="1360125" name="Text Box 11"/>
        <xdr:cNvSpPr txBox="1">
          <a:spLocks noChangeArrowheads="1"/>
        </xdr:cNvSpPr>
      </xdr:nvSpPr>
      <xdr:spPr bwMode="auto">
        <a:xfrm>
          <a:off x="9744075" y="11125200"/>
          <a:ext cx="123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361950</xdr:rowOff>
    </xdr:to>
    <xdr:sp macro="" textlink="">
      <xdr:nvSpPr>
        <xdr:cNvPr id="1360126" name="Text Box 9"/>
        <xdr:cNvSpPr txBox="1">
          <a:spLocks noChangeArrowheads="1"/>
        </xdr:cNvSpPr>
      </xdr:nvSpPr>
      <xdr:spPr bwMode="auto">
        <a:xfrm>
          <a:off x="9744075" y="11125200"/>
          <a:ext cx="123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361950</xdr:rowOff>
    </xdr:to>
    <xdr:sp macro="" textlink="">
      <xdr:nvSpPr>
        <xdr:cNvPr id="1360127" name="Text Box 8"/>
        <xdr:cNvSpPr txBox="1">
          <a:spLocks noChangeArrowheads="1"/>
        </xdr:cNvSpPr>
      </xdr:nvSpPr>
      <xdr:spPr bwMode="auto">
        <a:xfrm>
          <a:off x="9744075" y="11125200"/>
          <a:ext cx="114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333375</xdr:rowOff>
    </xdr:to>
    <xdr:sp macro="" textlink="">
      <xdr:nvSpPr>
        <xdr:cNvPr id="1360128" name="Text Box 12"/>
        <xdr:cNvSpPr txBox="1">
          <a:spLocks noChangeArrowheads="1"/>
        </xdr:cNvSpPr>
      </xdr:nvSpPr>
      <xdr:spPr bwMode="auto">
        <a:xfrm>
          <a:off x="9744075" y="11125200"/>
          <a:ext cx="114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29" name="Text Box 12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371475</xdr:rowOff>
    </xdr:to>
    <xdr:sp macro="" textlink="">
      <xdr:nvSpPr>
        <xdr:cNvPr id="1360130" name="Text Box 10"/>
        <xdr:cNvSpPr txBox="1">
          <a:spLocks noChangeArrowheads="1"/>
        </xdr:cNvSpPr>
      </xdr:nvSpPr>
      <xdr:spPr bwMode="auto">
        <a:xfrm>
          <a:off x="9744075" y="11125200"/>
          <a:ext cx="1238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333375</xdr:rowOff>
    </xdr:to>
    <xdr:sp macro="" textlink="">
      <xdr:nvSpPr>
        <xdr:cNvPr id="1360131" name="Text Box 10"/>
        <xdr:cNvSpPr txBox="1">
          <a:spLocks noChangeArrowheads="1"/>
        </xdr:cNvSpPr>
      </xdr:nvSpPr>
      <xdr:spPr bwMode="auto">
        <a:xfrm>
          <a:off x="9744075" y="11125200"/>
          <a:ext cx="1238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32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60133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60134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35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60136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37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38" name="Text Box 8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39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60140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314325</xdr:rowOff>
    </xdr:to>
    <xdr:sp macro="" textlink="">
      <xdr:nvSpPr>
        <xdr:cNvPr id="1360141" name="Text Box 10"/>
        <xdr:cNvSpPr txBox="1">
          <a:spLocks noChangeArrowheads="1"/>
        </xdr:cNvSpPr>
      </xdr:nvSpPr>
      <xdr:spPr bwMode="auto">
        <a:xfrm>
          <a:off x="9744075" y="11125200"/>
          <a:ext cx="123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42" name="Text Box 11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142875</xdr:rowOff>
    </xdr:to>
    <xdr:sp macro="" textlink="">
      <xdr:nvSpPr>
        <xdr:cNvPr id="1360143" name="Text Box 8"/>
        <xdr:cNvSpPr txBox="1">
          <a:spLocks noChangeArrowheads="1"/>
        </xdr:cNvSpPr>
      </xdr:nvSpPr>
      <xdr:spPr bwMode="auto">
        <a:xfrm>
          <a:off x="9744075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123825</xdr:colOff>
      <xdr:row>29</xdr:row>
      <xdr:rowOff>323850</xdr:rowOff>
    </xdr:to>
    <xdr:sp macro="" textlink="">
      <xdr:nvSpPr>
        <xdr:cNvPr id="1360144" name="Text Box 9"/>
        <xdr:cNvSpPr txBox="1">
          <a:spLocks noChangeArrowheads="1"/>
        </xdr:cNvSpPr>
      </xdr:nvSpPr>
      <xdr:spPr bwMode="auto">
        <a:xfrm>
          <a:off x="9744075" y="11191875"/>
          <a:ext cx="1238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60145" name="Text Box 8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60146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47" name="Text Box 11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60148" name="Text Box 8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49" name="Text Box 9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50" name="Text Box 8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51" name="Text Box 9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60152" name="Text Box 8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314325</xdr:rowOff>
    </xdr:to>
    <xdr:sp macro="" textlink="">
      <xdr:nvSpPr>
        <xdr:cNvPr id="1360153" name="Text Box 10"/>
        <xdr:cNvSpPr txBox="1">
          <a:spLocks noChangeArrowheads="1"/>
        </xdr:cNvSpPr>
      </xdr:nvSpPr>
      <xdr:spPr bwMode="auto">
        <a:xfrm>
          <a:off x="9744075" y="11125200"/>
          <a:ext cx="142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54" name="Text Box 11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142875</xdr:rowOff>
    </xdr:to>
    <xdr:sp macro="" textlink="">
      <xdr:nvSpPr>
        <xdr:cNvPr id="1360155" name="Text Box 8"/>
        <xdr:cNvSpPr txBox="1">
          <a:spLocks noChangeArrowheads="1"/>
        </xdr:cNvSpPr>
      </xdr:nvSpPr>
      <xdr:spPr bwMode="auto">
        <a:xfrm>
          <a:off x="9744075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56" name="Text Box 9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142875</xdr:colOff>
      <xdr:row>29</xdr:row>
      <xdr:rowOff>323850</xdr:rowOff>
    </xdr:to>
    <xdr:sp macro="" textlink="">
      <xdr:nvSpPr>
        <xdr:cNvPr id="1360157" name="Text Box 8"/>
        <xdr:cNvSpPr txBox="1">
          <a:spLocks noChangeArrowheads="1"/>
        </xdr:cNvSpPr>
      </xdr:nvSpPr>
      <xdr:spPr bwMode="auto">
        <a:xfrm>
          <a:off x="9744075" y="11191875"/>
          <a:ext cx="142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323850</xdr:rowOff>
    </xdr:to>
    <xdr:sp macro="" textlink="">
      <xdr:nvSpPr>
        <xdr:cNvPr id="1360158" name="Text Box 8"/>
        <xdr:cNvSpPr txBox="1">
          <a:spLocks noChangeArrowheads="1"/>
        </xdr:cNvSpPr>
      </xdr:nvSpPr>
      <xdr:spPr bwMode="auto">
        <a:xfrm>
          <a:off x="9744075" y="112014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333375</xdr:rowOff>
    </xdr:to>
    <xdr:sp macro="" textlink="">
      <xdr:nvSpPr>
        <xdr:cNvPr id="1360159" name="Text Box 10"/>
        <xdr:cNvSpPr txBox="1">
          <a:spLocks noChangeArrowheads="1"/>
        </xdr:cNvSpPr>
      </xdr:nvSpPr>
      <xdr:spPr bwMode="auto">
        <a:xfrm>
          <a:off x="9744075" y="11125200"/>
          <a:ext cx="95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95250</xdr:colOff>
      <xdr:row>29</xdr:row>
      <xdr:rowOff>323850</xdr:rowOff>
    </xdr:to>
    <xdr:sp macro="" textlink="">
      <xdr:nvSpPr>
        <xdr:cNvPr id="1360160" name="Text Box 11"/>
        <xdr:cNvSpPr txBox="1">
          <a:spLocks noChangeArrowheads="1"/>
        </xdr:cNvSpPr>
      </xdr:nvSpPr>
      <xdr:spPr bwMode="auto">
        <a:xfrm>
          <a:off x="9744075" y="112014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60161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60162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60163" name="Text Box 11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60164" name="Text Box 12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60165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60166" name="Text Box 11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60167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142875</xdr:colOff>
      <xdr:row>29</xdr:row>
      <xdr:rowOff>333375</xdr:rowOff>
    </xdr:to>
    <xdr:sp macro="" textlink="">
      <xdr:nvSpPr>
        <xdr:cNvPr id="1360168" name="Text Box 10"/>
        <xdr:cNvSpPr txBox="1">
          <a:spLocks noChangeArrowheads="1"/>
        </xdr:cNvSpPr>
      </xdr:nvSpPr>
      <xdr:spPr bwMode="auto">
        <a:xfrm>
          <a:off x="9744075" y="11125200"/>
          <a:ext cx="142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60169" name="Text Box 11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142875</xdr:colOff>
      <xdr:row>29</xdr:row>
      <xdr:rowOff>323850</xdr:rowOff>
    </xdr:to>
    <xdr:sp macro="" textlink="">
      <xdr:nvSpPr>
        <xdr:cNvPr id="1360170" name="Text Box 9"/>
        <xdr:cNvSpPr txBox="1">
          <a:spLocks noChangeArrowheads="1"/>
        </xdr:cNvSpPr>
      </xdr:nvSpPr>
      <xdr:spPr bwMode="auto">
        <a:xfrm>
          <a:off x="9744075" y="11201400"/>
          <a:ext cx="142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171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172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0173" name="Text Box 10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174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114300</xdr:rowOff>
    </xdr:to>
    <xdr:sp macro="" textlink="">
      <xdr:nvSpPr>
        <xdr:cNvPr id="1360175" name="Text Box 8"/>
        <xdr:cNvSpPr txBox="1">
          <a:spLocks noChangeArrowheads="1"/>
        </xdr:cNvSpPr>
      </xdr:nvSpPr>
      <xdr:spPr bwMode="auto">
        <a:xfrm>
          <a:off x="9744075" y="9858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176" name="Text Box 9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177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114300</xdr:rowOff>
    </xdr:to>
    <xdr:sp macro="" textlink="">
      <xdr:nvSpPr>
        <xdr:cNvPr id="1360178" name="Text Box 11"/>
        <xdr:cNvSpPr txBox="1">
          <a:spLocks noChangeArrowheads="1"/>
        </xdr:cNvSpPr>
      </xdr:nvSpPr>
      <xdr:spPr bwMode="auto">
        <a:xfrm>
          <a:off x="9744075" y="9858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179" name="Text Box 9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171450</xdr:rowOff>
    </xdr:to>
    <xdr:sp macro="" textlink="">
      <xdr:nvSpPr>
        <xdr:cNvPr id="1360181" name="Text Box 10"/>
        <xdr:cNvSpPr txBox="1">
          <a:spLocks noChangeArrowheads="1"/>
        </xdr:cNvSpPr>
      </xdr:nvSpPr>
      <xdr:spPr bwMode="auto">
        <a:xfrm>
          <a:off x="9744075" y="98583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182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183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5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187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8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89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19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191" name="Text Box 8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192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193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194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195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196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197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198" name="Text Box 9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199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00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01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02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03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04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0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06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238125</xdr:rowOff>
    </xdr:to>
    <xdr:sp macro="" textlink="">
      <xdr:nvSpPr>
        <xdr:cNvPr id="1360207" name="Text Box 12"/>
        <xdr:cNvSpPr txBox="1">
          <a:spLocks noChangeArrowheads="1"/>
        </xdr:cNvSpPr>
      </xdr:nvSpPr>
      <xdr:spPr bwMode="auto">
        <a:xfrm>
          <a:off x="9744075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208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209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238125</xdr:rowOff>
    </xdr:to>
    <xdr:sp macro="" textlink="">
      <xdr:nvSpPr>
        <xdr:cNvPr id="1360210" name="Text Box 10"/>
        <xdr:cNvSpPr txBox="1">
          <a:spLocks noChangeArrowheads="1"/>
        </xdr:cNvSpPr>
      </xdr:nvSpPr>
      <xdr:spPr bwMode="auto">
        <a:xfrm>
          <a:off x="9744075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211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212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13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14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15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216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217" name="Text Box 11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218" name="Text Box 9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19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20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21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22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23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24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2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26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19050</xdr:rowOff>
    </xdr:to>
    <xdr:sp macro="" textlink="">
      <xdr:nvSpPr>
        <xdr:cNvPr id="1360227" name="Text Box 12"/>
        <xdr:cNvSpPr txBox="1">
          <a:spLocks noChangeArrowheads="1"/>
        </xdr:cNvSpPr>
      </xdr:nvSpPr>
      <xdr:spPr bwMode="auto">
        <a:xfrm>
          <a:off x="9744075" y="9858375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28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229" name="Text Box 8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19050</xdr:rowOff>
    </xdr:to>
    <xdr:sp macro="" textlink="">
      <xdr:nvSpPr>
        <xdr:cNvPr id="1360230" name="Text Box 10"/>
        <xdr:cNvSpPr txBox="1">
          <a:spLocks noChangeArrowheads="1"/>
        </xdr:cNvSpPr>
      </xdr:nvSpPr>
      <xdr:spPr bwMode="auto">
        <a:xfrm>
          <a:off x="9744075" y="9858375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231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232" name="Text Box 9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33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3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35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3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37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38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3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2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3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5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47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48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171450</xdr:rowOff>
    </xdr:to>
    <xdr:sp macro="" textlink="">
      <xdr:nvSpPr>
        <xdr:cNvPr id="1360249" name="Text Box 10"/>
        <xdr:cNvSpPr txBox="1">
          <a:spLocks noChangeArrowheads="1"/>
        </xdr:cNvSpPr>
      </xdr:nvSpPr>
      <xdr:spPr bwMode="auto">
        <a:xfrm>
          <a:off x="9744075" y="98583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50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51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52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53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54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55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56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5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58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59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6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61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62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63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264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65" name="Text Box 8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266" name="Text Box 9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67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268" name="Text Box 11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69" name="Text Box 12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270" name="Text Box 8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271" name="Text Box 9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272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273" name="Text Box 11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274" name="Text Box 9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142875</xdr:rowOff>
    </xdr:to>
    <xdr:sp macro="" textlink="">
      <xdr:nvSpPr>
        <xdr:cNvPr id="1360275" name="Text Box 8"/>
        <xdr:cNvSpPr txBox="1">
          <a:spLocks noChangeArrowheads="1"/>
        </xdr:cNvSpPr>
      </xdr:nvSpPr>
      <xdr:spPr bwMode="auto">
        <a:xfrm>
          <a:off x="974407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171450</xdr:rowOff>
    </xdr:to>
    <xdr:sp macro="" textlink="">
      <xdr:nvSpPr>
        <xdr:cNvPr id="1360276" name="Text Box 10"/>
        <xdr:cNvSpPr txBox="1">
          <a:spLocks noChangeArrowheads="1"/>
        </xdr:cNvSpPr>
      </xdr:nvSpPr>
      <xdr:spPr bwMode="auto">
        <a:xfrm>
          <a:off x="9744075" y="10048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277" name="Text Box 11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78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7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80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8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282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83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84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8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286" name="Text Box 8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287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88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89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90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91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92" name="Text Box 11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293" name="Text Box 9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94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95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96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29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98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299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142875</xdr:rowOff>
    </xdr:to>
    <xdr:sp macro="" textlink="">
      <xdr:nvSpPr>
        <xdr:cNvPr id="1360300" name="Text Box 8"/>
        <xdr:cNvSpPr txBox="1">
          <a:spLocks noChangeArrowheads="1"/>
        </xdr:cNvSpPr>
      </xdr:nvSpPr>
      <xdr:spPr bwMode="auto">
        <a:xfrm>
          <a:off x="974407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01" name="Text Box 9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238125</xdr:rowOff>
    </xdr:to>
    <xdr:sp macro="" textlink="">
      <xdr:nvSpPr>
        <xdr:cNvPr id="1360302" name="Text Box 12"/>
        <xdr:cNvSpPr txBox="1">
          <a:spLocks noChangeArrowheads="1"/>
        </xdr:cNvSpPr>
      </xdr:nvSpPr>
      <xdr:spPr bwMode="auto">
        <a:xfrm>
          <a:off x="9744075" y="111252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303" name="Text Box 8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304" name="Text Box 8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238125</xdr:rowOff>
    </xdr:to>
    <xdr:sp macro="" textlink="">
      <xdr:nvSpPr>
        <xdr:cNvPr id="1360305" name="Text Box 10"/>
        <xdr:cNvSpPr txBox="1">
          <a:spLocks noChangeArrowheads="1"/>
        </xdr:cNvSpPr>
      </xdr:nvSpPr>
      <xdr:spPr bwMode="auto">
        <a:xfrm>
          <a:off x="9744075" y="111252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306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307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08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09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10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311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312" name="Text Box 11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313" name="Text Box 9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14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315" name="Text Box 11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316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1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318" name="Text Box 11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319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2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21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190500</xdr:rowOff>
    </xdr:to>
    <xdr:sp macro="" textlink="">
      <xdr:nvSpPr>
        <xdr:cNvPr id="1360322" name="Text Box 12"/>
        <xdr:cNvSpPr txBox="1">
          <a:spLocks noChangeArrowheads="1"/>
        </xdr:cNvSpPr>
      </xdr:nvSpPr>
      <xdr:spPr bwMode="auto">
        <a:xfrm>
          <a:off x="9744075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23" name="Text Box 8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324" name="Text Box 8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190500</xdr:rowOff>
    </xdr:to>
    <xdr:sp macro="" textlink="">
      <xdr:nvSpPr>
        <xdr:cNvPr id="1360325" name="Text Box 10"/>
        <xdr:cNvSpPr txBox="1">
          <a:spLocks noChangeArrowheads="1"/>
        </xdr:cNvSpPr>
      </xdr:nvSpPr>
      <xdr:spPr bwMode="auto">
        <a:xfrm>
          <a:off x="9744075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326" name="Text Box 11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228600</xdr:rowOff>
    </xdr:to>
    <xdr:sp macro="" textlink="">
      <xdr:nvSpPr>
        <xdr:cNvPr id="1360327" name="Text Box 9"/>
        <xdr:cNvSpPr txBox="1">
          <a:spLocks noChangeArrowheads="1"/>
        </xdr:cNvSpPr>
      </xdr:nvSpPr>
      <xdr:spPr bwMode="auto">
        <a:xfrm>
          <a:off x="9744075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28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2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0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32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33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7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8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3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40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34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42" name="Text Box 9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142875</xdr:rowOff>
    </xdr:to>
    <xdr:sp macro="" textlink="">
      <xdr:nvSpPr>
        <xdr:cNvPr id="1360343" name="Text Box 8"/>
        <xdr:cNvSpPr txBox="1">
          <a:spLocks noChangeArrowheads="1"/>
        </xdr:cNvSpPr>
      </xdr:nvSpPr>
      <xdr:spPr bwMode="auto">
        <a:xfrm>
          <a:off x="974407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123825</xdr:colOff>
      <xdr:row>27</xdr:row>
      <xdr:rowOff>171450</xdr:rowOff>
    </xdr:to>
    <xdr:sp macro="" textlink="">
      <xdr:nvSpPr>
        <xdr:cNvPr id="1360344" name="Text Box 10"/>
        <xdr:cNvSpPr txBox="1">
          <a:spLocks noChangeArrowheads="1"/>
        </xdr:cNvSpPr>
      </xdr:nvSpPr>
      <xdr:spPr bwMode="auto">
        <a:xfrm>
          <a:off x="9744075" y="100488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45" name="Text Box 11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46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47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48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49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0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1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352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3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4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142875</xdr:rowOff>
    </xdr:to>
    <xdr:sp macro="" textlink="">
      <xdr:nvSpPr>
        <xdr:cNvPr id="1360355" name="Text Box 8"/>
        <xdr:cNvSpPr txBox="1">
          <a:spLocks noChangeArrowheads="1"/>
        </xdr:cNvSpPr>
      </xdr:nvSpPr>
      <xdr:spPr bwMode="auto">
        <a:xfrm>
          <a:off x="974407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56" name="Text Box 9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7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358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123825</xdr:colOff>
      <xdr:row>27</xdr:row>
      <xdr:rowOff>190500</xdr:rowOff>
    </xdr:to>
    <xdr:sp macro="" textlink="">
      <xdr:nvSpPr>
        <xdr:cNvPr id="1360359" name="Text Box 8"/>
        <xdr:cNvSpPr txBox="1">
          <a:spLocks noChangeArrowheads="1"/>
        </xdr:cNvSpPr>
      </xdr:nvSpPr>
      <xdr:spPr bwMode="auto">
        <a:xfrm>
          <a:off x="974407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360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361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362" name="Text Box 8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363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104775</xdr:colOff>
      <xdr:row>28</xdr:row>
      <xdr:rowOff>228600</xdr:rowOff>
    </xdr:to>
    <xdr:sp macro="" textlink="">
      <xdr:nvSpPr>
        <xdr:cNvPr id="1360364" name="Text Box 10"/>
        <xdr:cNvSpPr txBox="1">
          <a:spLocks noChangeArrowheads="1"/>
        </xdr:cNvSpPr>
      </xdr:nvSpPr>
      <xdr:spPr bwMode="auto">
        <a:xfrm>
          <a:off x="9744075" y="103917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365" name="Text Box 11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104775</xdr:colOff>
      <xdr:row>29</xdr:row>
      <xdr:rowOff>190500</xdr:rowOff>
    </xdr:to>
    <xdr:sp macro="" textlink="">
      <xdr:nvSpPr>
        <xdr:cNvPr id="1360366" name="Text Box 12"/>
        <xdr:cNvSpPr txBox="1">
          <a:spLocks noChangeArrowheads="1"/>
        </xdr:cNvSpPr>
      </xdr:nvSpPr>
      <xdr:spPr bwMode="auto">
        <a:xfrm>
          <a:off x="9744075" y="111252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367" name="Text Box 8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368" name="Text Box 9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369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370" name="Text Box 11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104775</xdr:colOff>
      <xdr:row>30</xdr:row>
      <xdr:rowOff>228600</xdr:rowOff>
    </xdr:to>
    <xdr:sp macro="" textlink="">
      <xdr:nvSpPr>
        <xdr:cNvPr id="1360371" name="Text Box 9"/>
        <xdr:cNvSpPr txBox="1">
          <a:spLocks noChangeArrowheads="1"/>
        </xdr:cNvSpPr>
      </xdr:nvSpPr>
      <xdr:spPr bwMode="auto">
        <a:xfrm>
          <a:off x="9744075" y="116967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372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171450</xdr:rowOff>
    </xdr:to>
    <xdr:sp macro="" textlink="">
      <xdr:nvSpPr>
        <xdr:cNvPr id="1360373" name="Text Box 10"/>
        <xdr:cNvSpPr txBox="1">
          <a:spLocks noChangeArrowheads="1"/>
        </xdr:cNvSpPr>
      </xdr:nvSpPr>
      <xdr:spPr bwMode="auto">
        <a:xfrm>
          <a:off x="9744075" y="100488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374" name="Text Box 11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375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76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77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7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379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80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81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8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104775</xdr:rowOff>
    </xdr:to>
    <xdr:sp macro="" textlink="">
      <xdr:nvSpPr>
        <xdr:cNvPr id="1360383" name="Text Box 8"/>
        <xdr:cNvSpPr txBox="1">
          <a:spLocks noChangeArrowheads="1"/>
        </xdr:cNvSpPr>
      </xdr:nvSpPr>
      <xdr:spPr bwMode="auto">
        <a:xfrm>
          <a:off x="9744075" y="98583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384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385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386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387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190500</xdr:rowOff>
    </xdr:to>
    <xdr:sp macro="" textlink="">
      <xdr:nvSpPr>
        <xdr:cNvPr id="1360388" name="Text Box 10"/>
        <xdr:cNvSpPr txBox="1">
          <a:spLocks noChangeArrowheads="1"/>
        </xdr:cNvSpPr>
      </xdr:nvSpPr>
      <xdr:spPr bwMode="auto">
        <a:xfrm>
          <a:off x="9744075" y="1039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95250</xdr:colOff>
      <xdr:row>28</xdr:row>
      <xdr:rowOff>266700</xdr:rowOff>
    </xdr:to>
    <xdr:sp macro="" textlink="">
      <xdr:nvSpPr>
        <xdr:cNvPr id="1360389" name="Text Box 11"/>
        <xdr:cNvSpPr txBox="1">
          <a:spLocks noChangeArrowheads="1"/>
        </xdr:cNvSpPr>
      </xdr:nvSpPr>
      <xdr:spPr bwMode="auto">
        <a:xfrm>
          <a:off x="9744075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95250</xdr:colOff>
      <xdr:row>28</xdr:row>
      <xdr:rowOff>266700</xdr:rowOff>
    </xdr:to>
    <xdr:sp macro="" textlink="">
      <xdr:nvSpPr>
        <xdr:cNvPr id="1360390" name="Text Box 9"/>
        <xdr:cNvSpPr txBox="1">
          <a:spLocks noChangeArrowheads="1"/>
        </xdr:cNvSpPr>
      </xdr:nvSpPr>
      <xdr:spPr bwMode="auto">
        <a:xfrm>
          <a:off x="9744075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391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92" name="Text Box 11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93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394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95" name="Text Box 11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396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397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398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238125</xdr:rowOff>
    </xdr:to>
    <xdr:sp macro="" textlink="">
      <xdr:nvSpPr>
        <xdr:cNvPr id="1360399" name="Text Box 12"/>
        <xdr:cNvSpPr txBox="1">
          <a:spLocks noChangeArrowheads="1"/>
        </xdr:cNvSpPr>
      </xdr:nvSpPr>
      <xdr:spPr bwMode="auto">
        <a:xfrm>
          <a:off x="9744075" y="111252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400" name="Text Box 8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401" name="Text Box 8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238125</xdr:rowOff>
    </xdr:to>
    <xdr:sp macro="" textlink="">
      <xdr:nvSpPr>
        <xdr:cNvPr id="1360402" name="Text Box 10"/>
        <xdr:cNvSpPr txBox="1">
          <a:spLocks noChangeArrowheads="1"/>
        </xdr:cNvSpPr>
      </xdr:nvSpPr>
      <xdr:spPr bwMode="auto">
        <a:xfrm>
          <a:off x="9744075" y="111252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403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104775</xdr:rowOff>
    </xdr:to>
    <xdr:sp macro="" textlink="">
      <xdr:nvSpPr>
        <xdr:cNvPr id="1360404" name="Text Box 9"/>
        <xdr:cNvSpPr txBox="1">
          <a:spLocks noChangeArrowheads="1"/>
        </xdr:cNvSpPr>
      </xdr:nvSpPr>
      <xdr:spPr bwMode="auto">
        <a:xfrm>
          <a:off x="9744075" y="98583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05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06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07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190500</xdr:rowOff>
    </xdr:to>
    <xdr:sp macro="" textlink="">
      <xdr:nvSpPr>
        <xdr:cNvPr id="1360408" name="Text Box 10"/>
        <xdr:cNvSpPr txBox="1">
          <a:spLocks noChangeArrowheads="1"/>
        </xdr:cNvSpPr>
      </xdr:nvSpPr>
      <xdr:spPr bwMode="auto">
        <a:xfrm>
          <a:off x="9744075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219075</xdr:rowOff>
    </xdr:to>
    <xdr:sp macro="" textlink="">
      <xdr:nvSpPr>
        <xdr:cNvPr id="1360409" name="Text Box 11"/>
        <xdr:cNvSpPr txBox="1">
          <a:spLocks noChangeArrowheads="1"/>
        </xdr:cNvSpPr>
      </xdr:nvSpPr>
      <xdr:spPr bwMode="auto">
        <a:xfrm>
          <a:off x="9744075" y="116967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219075</xdr:rowOff>
    </xdr:to>
    <xdr:sp macro="" textlink="">
      <xdr:nvSpPr>
        <xdr:cNvPr id="1360410" name="Text Box 9"/>
        <xdr:cNvSpPr txBox="1">
          <a:spLocks noChangeArrowheads="1"/>
        </xdr:cNvSpPr>
      </xdr:nvSpPr>
      <xdr:spPr bwMode="auto">
        <a:xfrm>
          <a:off x="9744075" y="116967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11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12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13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14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15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16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17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18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60419" name="Text Box 12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420" name="Text Box 8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104775</xdr:colOff>
      <xdr:row>30</xdr:row>
      <xdr:rowOff>228600</xdr:rowOff>
    </xdr:to>
    <xdr:sp macro="" textlink="">
      <xdr:nvSpPr>
        <xdr:cNvPr id="1360421" name="Text Box 8"/>
        <xdr:cNvSpPr txBox="1">
          <a:spLocks noChangeArrowheads="1"/>
        </xdr:cNvSpPr>
      </xdr:nvSpPr>
      <xdr:spPr bwMode="auto">
        <a:xfrm>
          <a:off x="9744075" y="116967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228600</xdr:rowOff>
    </xdr:to>
    <xdr:sp macro="" textlink="">
      <xdr:nvSpPr>
        <xdr:cNvPr id="1360422" name="Text Box 10"/>
        <xdr:cNvSpPr txBox="1">
          <a:spLocks noChangeArrowheads="1"/>
        </xdr:cNvSpPr>
      </xdr:nvSpPr>
      <xdr:spPr bwMode="auto">
        <a:xfrm>
          <a:off x="9744075" y="103917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423" name="Text Box 11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104775</xdr:colOff>
      <xdr:row>28</xdr:row>
      <xdr:rowOff>257175</xdr:rowOff>
    </xdr:to>
    <xdr:sp macro="" textlink="">
      <xdr:nvSpPr>
        <xdr:cNvPr id="1360424" name="Text Box 9"/>
        <xdr:cNvSpPr txBox="1">
          <a:spLocks noChangeArrowheads="1"/>
        </xdr:cNvSpPr>
      </xdr:nvSpPr>
      <xdr:spPr bwMode="auto">
        <a:xfrm>
          <a:off x="9744075" y="104584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425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26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27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2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429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430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3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4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5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6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7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3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439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440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171450</xdr:rowOff>
    </xdr:to>
    <xdr:sp macro="" textlink="">
      <xdr:nvSpPr>
        <xdr:cNvPr id="1360441" name="Text Box 10"/>
        <xdr:cNvSpPr txBox="1">
          <a:spLocks noChangeArrowheads="1"/>
        </xdr:cNvSpPr>
      </xdr:nvSpPr>
      <xdr:spPr bwMode="auto">
        <a:xfrm>
          <a:off x="9744075" y="100488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442" name="Text Box 11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43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44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45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46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47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48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449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50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51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452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453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54" name="Text Box 8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455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456" name="Text Box 8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104775</xdr:colOff>
      <xdr:row>30</xdr:row>
      <xdr:rowOff>257175</xdr:rowOff>
    </xdr:to>
    <xdr:sp macro="" textlink="">
      <xdr:nvSpPr>
        <xdr:cNvPr id="1360457" name="Text Box 8"/>
        <xdr:cNvSpPr txBox="1">
          <a:spLocks noChangeArrowheads="1"/>
        </xdr:cNvSpPr>
      </xdr:nvSpPr>
      <xdr:spPr bwMode="auto">
        <a:xfrm>
          <a:off x="9744075" y="117633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458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104775</xdr:colOff>
      <xdr:row>30</xdr:row>
      <xdr:rowOff>190500</xdr:rowOff>
    </xdr:to>
    <xdr:sp macro="" textlink="">
      <xdr:nvSpPr>
        <xdr:cNvPr id="1360459" name="Text Box 10"/>
        <xdr:cNvSpPr txBox="1">
          <a:spLocks noChangeArrowheads="1"/>
        </xdr:cNvSpPr>
      </xdr:nvSpPr>
      <xdr:spPr bwMode="auto">
        <a:xfrm>
          <a:off x="9744075" y="11696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104775</xdr:colOff>
      <xdr:row>27</xdr:row>
      <xdr:rowOff>171450</xdr:rowOff>
    </xdr:to>
    <xdr:sp macro="" textlink="">
      <xdr:nvSpPr>
        <xdr:cNvPr id="1360460" name="Text Box 8"/>
        <xdr:cNvSpPr txBox="1">
          <a:spLocks noChangeArrowheads="1"/>
        </xdr:cNvSpPr>
      </xdr:nvSpPr>
      <xdr:spPr bwMode="auto">
        <a:xfrm>
          <a:off x="9744075" y="10125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104775</xdr:colOff>
      <xdr:row>27</xdr:row>
      <xdr:rowOff>190500</xdr:rowOff>
    </xdr:to>
    <xdr:sp macro="" textlink="">
      <xdr:nvSpPr>
        <xdr:cNvPr id="1360461" name="Text Box 10"/>
        <xdr:cNvSpPr txBox="1">
          <a:spLocks noChangeArrowheads="1"/>
        </xdr:cNvSpPr>
      </xdr:nvSpPr>
      <xdr:spPr bwMode="auto">
        <a:xfrm>
          <a:off x="9744075" y="100488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104775</xdr:colOff>
      <xdr:row>27</xdr:row>
      <xdr:rowOff>171450</xdr:rowOff>
    </xdr:to>
    <xdr:sp macro="" textlink="">
      <xdr:nvSpPr>
        <xdr:cNvPr id="1360462" name="Text Box 11"/>
        <xdr:cNvSpPr txBox="1">
          <a:spLocks noChangeArrowheads="1"/>
        </xdr:cNvSpPr>
      </xdr:nvSpPr>
      <xdr:spPr bwMode="auto">
        <a:xfrm>
          <a:off x="9744075" y="10125075"/>
          <a:ext cx="104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463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180975</xdr:rowOff>
    </xdr:to>
    <xdr:sp macro="" textlink="">
      <xdr:nvSpPr>
        <xdr:cNvPr id="1360464" name="Text Box 10"/>
        <xdr:cNvSpPr txBox="1">
          <a:spLocks noChangeArrowheads="1"/>
        </xdr:cNvSpPr>
      </xdr:nvSpPr>
      <xdr:spPr bwMode="auto">
        <a:xfrm>
          <a:off x="9744075" y="11125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465" name="Text Box 11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466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67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68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6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470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7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72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473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104775</xdr:rowOff>
    </xdr:to>
    <xdr:sp macro="" textlink="">
      <xdr:nvSpPr>
        <xdr:cNvPr id="1360474" name="Text Box 8"/>
        <xdr:cNvSpPr txBox="1">
          <a:spLocks noChangeArrowheads="1"/>
        </xdr:cNvSpPr>
      </xdr:nvSpPr>
      <xdr:spPr bwMode="auto">
        <a:xfrm>
          <a:off x="9744075" y="98583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475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476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477" name="Text Box 11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478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190500</xdr:rowOff>
    </xdr:to>
    <xdr:sp macro="" textlink="">
      <xdr:nvSpPr>
        <xdr:cNvPr id="1360479" name="Text Box 10"/>
        <xdr:cNvSpPr txBox="1">
          <a:spLocks noChangeArrowheads="1"/>
        </xdr:cNvSpPr>
      </xdr:nvSpPr>
      <xdr:spPr bwMode="auto">
        <a:xfrm>
          <a:off x="9744075" y="116967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266700</xdr:rowOff>
    </xdr:to>
    <xdr:sp macro="" textlink="">
      <xdr:nvSpPr>
        <xdr:cNvPr id="1360480" name="Text Box 11"/>
        <xdr:cNvSpPr txBox="1">
          <a:spLocks noChangeArrowheads="1"/>
        </xdr:cNvSpPr>
      </xdr:nvSpPr>
      <xdr:spPr bwMode="auto">
        <a:xfrm>
          <a:off x="9744075" y="11763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95250</xdr:colOff>
      <xdr:row>30</xdr:row>
      <xdr:rowOff>266700</xdr:rowOff>
    </xdr:to>
    <xdr:sp macro="" textlink="">
      <xdr:nvSpPr>
        <xdr:cNvPr id="1360481" name="Text Box 9"/>
        <xdr:cNvSpPr txBox="1">
          <a:spLocks noChangeArrowheads="1"/>
        </xdr:cNvSpPr>
      </xdr:nvSpPr>
      <xdr:spPr bwMode="auto">
        <a:xfrm>
          <a:off x="9744075" y="11763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482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483" name="Text Box 11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484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485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486" name="Text Box 11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487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488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489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104775</xdr:colOff>
      <xdr:row>30</xdr:row>
      <xdr:rowOff>257175</xdr:rowOff>
    </xdr:to>
    <xdr:sp macro="" textlink="">
      <xdr:nvSpPr>
        <xdr:cNvPr id="1360490" name="Text Box 8"/>
        <xdr:cNvSpPr txBox="1">
          <a:spLocks noChangeArrowheads="1"/>
        </xdr:cNvSpPr>
      </xdr:nvSpPr>
      <xdr:spPr bwMode="auto">
        <a:xfrm>
          <a:off x="9744075" y="117633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104775</xdr:colOff>
      <xdr:row>30</xdr:row>
      <xdr:rowOff>257175</xdr:rowOff>
    </xdr:to>
    <xdr:sp macro="" textlink="">
      <xdr:nvSpPr>
        <xdr:cNvPr id="1360491" name="Text Box 8"/>
        <xdr:cNvSpPr txBox="1">
          <a:spLocks noChangeArrowheads="1"/>
        </xdr:cNvSpPr>
      </xdr:nvSpPr>
      <xdr:spPr bwMode="auto">
        <a:xfrm>
          <a:off x="9744075" y="117633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180975</xdr:rowOff>
    </xdr:to>
    <xdr:sp macro="" textlink="">
      <xdr:nvSpPr>
        <xdr:cNvPr id="1360492" name="Text Box 8"/>
        <xdr:cNvSpPr txBox="1">
          <a:spLocks noChangeArrowheads="1"/>
        </xdr:cNvSpPr>
      </xdr:nvSpPr>
      <xdr:spPr bwMode="auto">
        <a:xfrm>
          <a:off x="9744075" y="98583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104775</xdr:rowOff>
    </xdr:to>
    <xdr:sp macro="" textlink="">
      <xdr:nvSpPr>
        <xdr:cNvPr id="1360493" name="Text Box 9"/>
        <xdr:cNvSpPr txBox="1">
          <a:spLocks noChangeArrowheads="1"/>
        </xdr:cNvSpPr>
      </xdr:nvSpPr>
      <xdr:spPr bwMode="auto">
        <a:xfrm>
          <a:off x="9744075" y="98583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494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495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496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497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498" name="Text Box 11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499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500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501" name="Text Box 11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502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503" name="Text Box 8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504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190500</xdr:rowOff>
    </xdr:to>
    <xdr:sp macro="" textlink="">
      <xdr:nvSpPr>
        <xdr:cNvPr id="1360505" name="Text Box 12"/>
        <xdr:cNvSpPr txBox="1">
          <a:spLocks noChangeArrowheads="1"/>
        </xdr:cNvSpPr>
      </xdr:nvSpPr>
      <xdr:spPr bwMode="auto">
        <a:xfrm>
          <a:off x="974407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506" name="Text Box 8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190500</xdr:rowOff>
    </xdr:to>
    <xdr:sp macro="" textlink="">
      <xdr:nvSpPr>
        <xdr:cNvPr id="1360507" name="Text Box 10"/>
        <xdr:cNvSpPr txBox="1">
          <a:spLocks noChangeArrowheads="1"/>
        </xdr:cNvSpPr>
      </xdr:nvSpPr>
      <xdr:spPr bwMode="auto">
        <a:xfrm>
          <a:off x="974407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508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0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0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512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513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4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5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6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7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1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20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2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522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523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180975</xdr:rowOff>
    </xdr:to>
    <xdr:sp macro="" textlink="">
      <xdr:nvSpPr>
        <xdr:cNvPr id="1360524" name="Text Box 10"/>
        <xdr:cNvSpPr txBox="1">
          <a:spLocks noChangeArrowheads="1"/>
        </xdr:cNvSpPr>
      </xdr:nvSpPr>
      <xdr:spPr bwMode="auto">
        <a:xfrm>
          <a:off x="9744075" y="11125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525" name="Text Box 11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526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527" name="Text Box 11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528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529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0" name="Text Box 11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1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532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3" name="Text Box 11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4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535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536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7" name="Text Box 8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538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539" name="Text Box 8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540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541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42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43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44" name="Text Box 9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545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219075</xdr:rowOff>
    </xdr:to>
    <xdr:sp macro="" textlink="">
      <xdr:nvSpPr>
        <xdr:cNvPr id="1360546" name="Text Box 11"/>
        <xdr:cNvSpPr txBox="1">
          <a:spLocks noChangeArrowheads="1"/>
        </xdr:cNvSpPr>
      </xdr:nvSpPr>
      <xdr:spPr bwMode="auto">
        <a:xfrm>
          <a:off x="9744075" y="11125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219075</xdr:rowOff>
    </xdr:to>
    <xdr:sp macro="" textlink="">
      <xdr:nvSpPr>
        <xdr:cNvPr id="1360547" name="Text Box 9"/>
        <xdr:cNvSpPr txBox="1">
          <a:spLocks noChangeArrowheads="1"/>
        </xdr:cNvSpPr>
      </xdr:nvSpPr>
      <xdr:spPr bwMode="auto">
        <a:xfrm>
          <a:off x="9744075" y="11125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548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200025</xdr:rowOff>
    </xdr:to>
    <xdr:sp macro="" textlink="">
      <xdr:nvSpPr>
        <xdr:cNvPr id="1360549" name="Text Box 11"/>
        <xdr:cNvSpPr txBox="1">
          <a:spLocks noChangeArrowheads="1"/>
        </xdr:cNvSpPr>
      </xdr:nvSpPr>
      <xdr:spPr bwMode="auto">
        <a:xfrm>
          <a:off x="9744075" y="111252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200025</xdr:rowOff>
    </xdr:to>
    <xdr:sp macro="" textlink="">
      <xdr:nvSpPr>
        <xdr:cNvPr id="1360550" name="Text Box 9"/>
        <xdr:cNvSpPr txBox="1">
          <a:spLocks noChangeArrowheads="1"/>
        </xdr:cNvSpPr>
      </xdr:nvSpPr>
      <xdr:spPr bwMode="auto">
        <a:xfrm>
          <a:off x="9744075" y="1112520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551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552" name="Text Box 11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76200</xdr:rowOff>
    </xdr:from>
    <xdr:to>
      <xdr:col>5</xdr:col>
      <xdr:colOff>114300</xdr:colOff>
      <xdr:row>29</xdr:row>
      <xdr:rowOff>295275</xdr:rowOff>
    </xdr:to>
    <xdr:sp macro="" textlink="">
      <xdr:nvSpPr>
        <xdr:cNvPr id="1360553" name="Text Box 9"/>
        <xdr:cNvSpPr txBox="1">
          <a:spLocks noChangeArrowheads="1"/>
        </xdr:cNvSpPr>
      </xdr:nvSpPr>
      <xdr:spPr bwMode="auto">
        <a:xfrm>
          <a:off x="9744075" y="112014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554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555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219075</xdr:rowOff>
    </xdr:to>
    <xdr:sp macro="" textlink="">
      <xdr:nvSpPr>
        <xdr:cNvPr id="1360556" name="Text Box 10"/>
        <xdr:cNvSpPr txBox="1">
          <a:spLocks noChangeArrowheads="1"/>
        </xdr:cNvSpPr>
      </xdr:nvSpPr>
      <xdr:spPr bwMode="auto">
        <a:xfrm>
          <a:off x="9744075" y="1039177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557" name="Text Box 11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190500</xdr:rowOff>
    </xdr:to>
    <xdr:sp macro="" textlink="">
      <xdr:nvSpPr>
        <xdr:cNvPr id="1360558" name="Text Box 12"/>
        <xdr:cNvSpPr txBox="1">
          <a:spLocks noChangeArrowheads="1"/>
        </xdr:cNvSpPr>
      </xdr:nvSpPr>
      <xdr:spPr bwMode="auto">
        <a:xfrm>
          <a:off x="9744075" y="111252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559" name="Text Box 8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560" name="Text Box 9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561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562" name="Text Box 11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85725</xdr:colOff>
      <xdr:row>30</xdr:row>
      <xdr:rowOff>219075</xdr:rowOff>
    </xdr:to>
    <xdr:sp macro="" textlink="">
      <xdr:nvSpPr>
        <xdr:cNvPr id="1360563" name="Text Box 9"/>
        <xdr:cNvSpPr txBox="1">
          <a:spLocks noChangeArrowheads="1"/>
        </xdr:cNvSpPr>
      </xdr:nvSpPr>
      <xdr:spPr bwMode="auto">
        <a:xfrm>
          <a:off x="9744075" y="11696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564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171450</xdr:rowOff>
    </xdr:to>
    <xdr:sp macro="" textlink="">
      <xdr:nvSpPr>
        <xdr:cNvPr id="1360565" name="Text Box 10"/>
        <xdr:cNvSpPr txBox="1">
          <a:spLocks noChangeArrowheads="1"/>
        </xdr:cNvSpPr>
      </xdr:nvSpPr>
      <xdr:spPr bwMode="auto">
        <a:xfrm>
          <a:off x="9744075" y="100488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566" name="Text Box 11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567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6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69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70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571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7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73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74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575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76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77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78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79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80" name="Text Box 11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81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82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83" name="Text Box 11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584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585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586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238125</xdr:rowOff>
    </xdr:to>
    <xdr:sp macro="" textlink="">
      <xdr:nvSpPr>
        <xdr:cNvPr id="1360587" name="Text Box 12"/>
        <xdr:cNvSpPr txBox="1">
          <a:spLocks noChangeArrowheads="1"/>
        </xdr:cNvSpPr>
      </xdr:nvSpPr>
      <xdr:spPr bwMode="auto">
        <a:xfrm>
          <a:off x="9744075" y="111252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588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589" name="Text Box 8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238125</xdr:rowOff>
    </xdr:to>
    <xdr:sp macro="" textlink="">
      <xdr:nvSpPr>
        <xdr:cNvPr id="1360590" name="Text Box 10"/>
        <xdr:cNvSpPr txBox="1">
          <a:spLocks noChangeArrowheads="1"/>
        </xdr:cNvSpPr>
      </xdr:nvSpPr>
      <xdr:spPr bwMode="auto">
        <a:xfrm>
          <a:off x="9744075" y="1112520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591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92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93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94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95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596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597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598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599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00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0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02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60603" name="Text Box 12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604" name="Text Box 8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85725</xdr:colOff>
      <xdr:row>30</xdr:row>
      <xdr:rowOff>219075</xdr:rowOff>
    </xdr:to>
    <xdr:sp macro="" textlink="">
      <xdr:nvSpPr>
        <xdr:cNvPr id="1360605" name="Text Box 8"/>
        <xdr:cNvSpPr txBox="1">
          <a:spLocks noChangeArrowheads="1"/>
        </xdr:cNvSpPr>
      </xdr:nvSpPr>
      <xdr:spPr bwMode="auto">
        <a:xfrm>
          <a:off x="9744075" y="116967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60606" name="Text Box 10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607" name="Text Box 11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85725</xdr:colOff>
      <xdr:row>28</xdr:row>
      <xdr:rowOff>266700</xdr:rowOff>
    </xdr:to>
    <xdr:sp macro="" textlink="">
      <xdr:nvSpPr>
        <xdr:cNvPr id="1360608" name="Text Box 9"/>
        <xdr:cNvSpPr txBox="1">
          <a:spLocks noChangeArrowheads="1"/>
        </xdr:cNvSpPr>
      </xdr:nvSpPr>
      <xdr:spPr bwMode="auto">
        <a:xfrm>
          <a:off x="9744075" y="104584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09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0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1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13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14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5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6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7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8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1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20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21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2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623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624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171450</xdr:rowOff>
    </xdr:to>
    <xdr:sp macro="" textlink="">
      <xdr:nvSpPr>
        <xdr:cNvPr id="1360625" name="Text Box 10"/>
        <xdr:cNvSpPr txBox="1">
          <a:spLocks noChangeArrowheads="1"/>
        </xdr:cNvSpPr>
      </xdr:nvSpPr>
      <xdr:spPr bwMode="auto">
        <a:xfrm>
          <a:off x="9744075" y="10048875"/>
          <a:ext cx="114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626" name="Text Box 11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27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28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29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30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1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2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33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4" name="Text Box 11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5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142875</xdr:rowOff>
    </xdr:to>
    <xdr:sp macro="" textlink="">
      <xdr:nvSpPr>
        <xdr:cNvPr id="1360636" name="Text Box 8"/>
        <xdr:cNvSpPr txBox="1">
          <a:spLocks noChangeArrowheads="1"/>
        </xdr:cNvSpPr>
      </xdr:nvSpPr>
      <xdr:spPr bwMode="auto">
        <a:xfrm>
          <a:off x="9744075" y="101155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637" name="Text Box 9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8" name="Text Box 8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95250</xdr:rowOff>
    </xdr:to>
    <xdr:sp macro="" textlink="">
      <xdr:nvSpPr>
        <xdr:cNvPr id="1360639" name="Text Box 9"/>
        <xdr:cNvSpPr txBox="1">
          <a:spLocks noChangeArrowheads="1"/>
        </xdr:cNvSpPr>
      </xdr:nvSpPr>
      <xdr:spPr bwMode="auto">
        <a:xfrm>
          <a:off x="9744075" y="98583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114300</xdr:colOff>
      <xdr:row>27</xdr:row>
      <xdr:rowOff>190500</xdr:rowOff>
    </xdr:to>
    <xdr:sp macro="" textlink="">
      <xdr:nvSpPr>
        <xdr:cNvPr id="1360640" name="Text Box 8"/>
        <xdr:cNvSpPr txBox="1">
          <a:spLocks noChangeArrowheads="1"/>
        </xdr:cNvSpPr>
      </xdr:nvSpPr>
      <xdr:spPr bwMode="auto">
        <a:xfrm>
          <a:off x="9744075" y="101155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266700</xdr:rowOff>
    </xdr:to>
    <xdr:sp macro="" textlink="">
      <xdr:nvSpPr>
        <xdr:cNvPr id="1360641" name="Text Box 8"/>
        <xdr:cNvSpPr txBox="1">
          <a:spLocks noChangeArrowheads="1"/>
        </xdr:cNvSpPr>
      </xdr:nvSpPr>
      <xdr:spPr bwMode="auto">
        <a:xfrm>
          <a:off x="9744075" y="117633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642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85725</xdr:colOff>
      <xdr:row>30</xdr:row>
      <xdr:rowOff>190500</xdr:rowOff>
    </xdr:to>
    <xdr:sp macro="" textlink="">
      <xdr:nvSpPr>
        <xdr:cNvPr id="1360643" name="Text Box 10"/>
        <xdr:cNvSpPr txBox="1">
          <a:spLocks noChangeArrowheads="1"/>
        </xdr:cNvSpPr>
      </xdr:nvSpPr>
      <xdr:spPr bwMode="auto">
        <a:xfrm>
          <a:off x="9744075" y="116967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276225</xdr:rowOff>
    </xdr:to>
    <xdr:sp macro="" textlink="">
      <xdr:nvSpPr>
        <xdr:cNvPr id="1360644" name="Text Box 11"/>
        <xdr:cNvSpPr txBox="1">
          <a:spLocks noChangeArrowheads="1"/>
        </xdr:cNvSpPr>
      </xdr:nvSpPr>
      <xdr:spPr bwMode="auto">
        <a:xfrm>
          <a:off x="9744075" y="11763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85725</xdr:colOff>
      <xdr:row>27</xdr:row>
      <xdr:rowOff>171450</xdr:rowOff>
    </xdr:to>
    <xdr:sp macro="" textlink="">
      <xdr:nvSpPr>
        <xdr:cNvPr id="1360645" name="Text Box 8"/>
        <xdr:cNvSpPr txBox="1">
          <a:spLocks noChangeArrowheads="1"/>
        </xdr:cNvSpPr>
      </xdr:nvSpPr>
      <xdr:spPr bwMode="auto">
        <a:xfrm>
          <a:off x="9744075" y="10125075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276225</xdr:rowOff>
    </xdr:to>
    <xdr:sp macro="" textlink="">
      <xdr:nvSpPr>
        <xdr:cNvPr id="1360646" name="Text Box 9"/>
        <xdr:cNvSpPr txBox="1">
          <a:spLocks noChangeArrowheads="1"/>
        </xdr:cNvSpPr>
      </xdr:nvSpPr>
      <xdr:spPr bwMode="auto">
        <a:xfrm>
          <a:off x="9744075" y="11763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85725</xdr:colOff>
      <xdr:row>27</xdr:row>
      <xdr:rowOff>190500</xdr:rowOff>
    </xdr:to>
    <xdr:sp macro="" textlink="">
      <xdr:nvSpPr>
        <xdr:cNvPr id="1360647" name="Text Box 10"/>
        <xdr:cNvSpPr txBox="1">
          <a:spLocks noChangeArrowheads="1"/>
        </xdr:cNvSpPr>
      </xdr:nvSpPr>
      <xdr:spPr bwMode="auto">
        <a:xfrm>
          <a:off x="9744075" y="100488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85725</xdr:colOff>
      <xdr:row>27</xdr:row>
      <xdr:rowOff>171450</xdr:rowOff>
    </xdr:to>
    <xdr:sp macro="" textlink="">
      <xdr:nvSpPr>
        <xdr:cNvPr id="1360648" name="Text Box 11"/>
        <xdr:cNvSpPr txBox="1">
          <a:spLocks noChangeArrowheads="1"/>
        </xdr:cNvSpPr>
      </xdr:nvSpPr>
      <xdr:spPr bwMode="auto">
        <a:xfrm>
          <a:off x="9744075" y="10125075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649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180975</xdr:rowOff>
    </xdr:to>
    <xdr:sp macro="" textlink="">
      <xdr:nvSpPr>
        <xdr:cNvPr id="1360650" name="Text Box 10"/>
        <xdr:cNvSpPr txBox="1">
          <a:spLocks noChangeArrowheads="1"/>
        </xdr:cNvSpPr>
      </xdr:nvSpPr>
      <xdr:spPr bwMode="auto">
        <a:xfrm>
          <a:off x="9744075" y="11125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651" name="Text Box 11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52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3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4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5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56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7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8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5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660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661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662" name="Text Box 11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663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664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65" name="Text Box 11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66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667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68" name="Text Box 11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69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670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671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266700</xdr:rowOff>
    </xdr:to>
    <xdr:sp macro="" textlink="">
      <xdr:nvSpPr>
        <xdr:cNvPr id="1360672" name="Text Box 8"/>
        <xdr:cNvSpPr txBox="1">
          <a:spLocks noChangeArrowheads="1"/>
        </xdr:cNvSpPr>
      </xdr:nvSpPr>
      <xdr:spPr bwMode="auto">
        <a:xfrm>
          <a:off x="9744075" y="117633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266700</xdr:rowOff>
    </xdr:to>
    <xdr:sp macro="" textlink="">
      <xdr:nvSpPr>
        <xdr:cNvPr id="1360673" name="Text Box 8"/>
        <xdr:cNvSpPr txBox="1">
          <a:spLocks noChangeArrowheads="1"/>
        </xdr:cNvSpPr>
      </xdr:nvSpPr>
      <xdr:spPr bwMode="auto">
        <a:xfrm>
          <a:off x="9744075" y="117633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674" name="Text Box 8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675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676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677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678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679" name="Text Box 11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680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0681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682" name="Text Box 11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114300</xdr:colOff>
      <xdr:row>27</xdr:row>
      <xdr:rowOff>171450</xdr:rowOff>
    </xdr:to>
    <xdr:sp macro="" textlink="">
      <xdr:nvSpPr>
        <xdr:cNvPr id="1360683" name="Text Box 9"/>
        <xdr:cNvSpPr txBox="1">
          <a:spLocks noChangeArrowheads="1"/>
        </xdr:cNvSpPr>
      </xdr:nvSpPr>
      <xdr:spPr bwMode="auto">
        <a:xfrm>
          <a:off x="9744075" y="101250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84" name="Text Box 8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142875</xdr:rowOff>
    </xdr:to>
    <xdr:sp macro="" textlink="">
      <xdr:nvSpPr>
        <xdr:cNvPr id="1360685" name="Text Box 9"/>
        <xdr:cNvSpPr txBox="1">
          <a:spLocks noChangeArrowheads="1"/>
        </xdr:cNvSpPr>
      </xdr:nvSpPr>
      <xdr:spPr bwMode="auto">
        <a:xfrm>
          <a:off x="9744075" y="1045845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190500</xdr:rowOff>
    </xdr:to>
    <xdr:sp macro="" textlink="">
      <xdr:nvSpPr>
        <xdr:cNvPr id="1360686" name="Text Box 12"/>
        <xdr:cNvSpPr txBox="1">
          <a:spLocks noChangeArrowheads="1"/>
        </xdr:cNvSpPr>
      </xdr:nvSpPr>
      <xdr:spPr bwMode="auto">
        <a:xfrm>
          <a:off x="974407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687" name="Text Box 8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190500</xdr:rowOff>
    </xdr:to>
    <xdr:sp macro="" textlink="">
      <xdr:nvSpPr>
        <xdr:cNvPr id="1360688" name="Text Box 10"/>
        <xdr:cNvSpPr txBox="1">
          <a:spLocks noChangeArrowheads="1"/>
        </xdr:cNvSpPr>
      </xdr:nvSpPr>
      <xdr:spPr bwMode="auto">
        <a:xfrm>
          <a:off x="974407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276225</xdr:rowOff>
    </xdr:to>
    <xdr:sp macro="" textlink="">
      <xdr:nvSpPr>
        <xdr:cNvPr id="1360689" name="Text Box 11"/>
        <xdr:cNvSpPr txBox="1">
          <a:spLocks noChangeArrowheads="1"/>
        </xdr:cNvSpPr>
      </xdr:nvSpPr>
      <xdr:spPr bwMode="auto">
        <a:xfrm>
          <a:off x="9744075" y="11763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85725</xdr:colOff>
      <xdr:row>30</xdr:row>
      <xdr:rowOff>276225</xdr:rowOff>
    </xdr:to>
    <xdr:sp macro="" textlink="">
      <xdr:nvSpPr>
        <xdr:cNvPr id="1360690" name="Text Box 9"/>
        <xdr:cNvSpPr txBox="1">
          <a:spLocks noChangeArrowheads="1"/>
        </xdr:cNvSpPr>
      </xdr:nvSpPr>
      <xdr:spPr bwMode="auto">
        <a:xfrm>
          <a:off x="9744075" y="11763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91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3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4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95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114300</xdr:rowOff>
    </xdr:to>
    <xdr:sp macro="" textlink="">
      <xdr:nvSpPr>
        <xdr:cNvPr id="1360696" name="Text Box 8"/>
        <xdr:cNvSpPr txBox="1">
          <a:spLocks noChangeArrowheads="1"/>
        </xdr:cNvSpPr>
      </xdr:nvSpPr>
      <xdr:spPr bwMode="auto">
        <a:xfrm>
          <a:off x="9744075" y="98583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7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8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699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700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701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702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703" name="Text Box 9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76200</xdr:rowOff>
    </xdr:to>
    <xdr:sp macro="" textlink="">
      <xdr:nvSpPr>
        <xdr:cNvPr id="1360704" name="Text Box 8"/>
        <xdr:cNvSpPr txBox="1">
          <a:spLocks noChangeArrowheads="1"/>
        </xdr:cNvSpPr>
      </xdr:nvSpPr>
      <xdr:spPr bwMode="auto">
        <a:xfrm>
          <a:off x="9744075" y="98583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705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706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180975</xdr:rowOff>
    </xdr:to>
    <xdr:sp macro="" textlink="">
      <xdr:nvSpPr>
        <xdr:cNvPr id="1360707" name="Text Box 10"/>
        <xdr:cNvSpPr txBox="1">
          <a:spLocks noChangeArrowheads="1"/>
        </xdr:cNvSpPr>
      </xdr:nvSpPr>
      <xdr:spPr bwMode="auto">
        <a:xfrm>
          <a:off x="9744075" y="11125200"/>
          <a:ext cx="114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708" name="Text Box 11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709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710" name="Text Box 11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711" name="Text Box 12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712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13" name="Text Box 11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14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715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16" name="Text Box 11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17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76200</xdr:rowOff>
    </xdr:to>
    <xdr:sp macro="" textlink="">
      <xdr:nvSpPr>
        <xdr:cNvPr id="1360718" name="Text Box 8"/>
        <xdr:cNvSpPr txBox="1">
          <a:spLocks noChangeArrowheads="1"/>
        </xdr:cNvSpPr>
      </xdr:nvSpPr>
      <xdr:spPr bwMode="auto">
        <a:xfrm>
          <a:off x="9744075" y="11125200"/>
          <a:ext cx="114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719" name="Text Box 9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20" name="Text Box 8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76200</xdr:rowOff>
    </xdr:from>
    <xdr:to>
      <xdr:col>5</xdr:col>
      <xdr:colOff>114300</xdr:colOff>
      <xdr:row>28</xdr:row>
      <xdr:rowOff>190500</xdr:rowOff>
    </xdr:to>
    <xdr:sp macro="" textlink="">
      <xdr:nvSpPr>
        <xdr:cNvPr id="1360721" name="Text Box 9"/>
        <xdr:cNvSpPr txBox="1">
          <a:spLocks noChangeArrowheads="1"/>
        </xdr:cNvSpPr>
      </xdr:nvSpPr>
      <xdr:spPr bwMode="auto">
        <a:xfrm>
          <a:off x="9744075" y="104679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123825</xdr:rowOff>
    </xdr:to>
    <xdr:sp macro="" textlink="">
      <xdr:nvSpPr>
        <xdr:cNvPr id="1360722" name="Text Box 8"/>
        <xdr:cNvSpPr txBox="1">
          <a:spLocks noChangeArrowheads="1"/>
        </xdr:cNvSpPr>
      </xdr:nvSpPr>
      <xdr:spPr bwMode="auto">
        <a:xfrm>
          <a:off x="9744075" y="111252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723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161925</xdr:rowOff>
    </xdr:to>
    <xdr:sp macro="" textlink="">
      <xdr:nvSpPr>
        <xdr:cNvPr id="1360724" name="Text Box 8"/>
        <xdr:cNvSpPr txBox="1">
          <a:spLocks noChangeArrowheads="1"/>
        </xdr:cNvSpPr>
      </xdr:nvSpPr>
      <xdr:spPr bwMode="auto">
        <a:xfrm>
          <a:off x="9744075" y="98583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25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726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0727" name="Text Box 10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28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29" name="Text Box 12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114300</xdr:rowOff>
    </xdr:to>
    <xdr:sp macro="" textlink="">
      <xdr:nvSpPr>
        <xdr:cNvPr id="1360730" name="Text Box 8"/>
        <xdr:cNvSpPr txBox="1">
          <a:spLocks noChangeArrowheads="1"/>
        </xdr:cNvSpPr>
      </xdr:nvSpPr>
      <xdr:spPr bwMode="auto">
        <a:xfrm>
          <a:off x="9744075" y="9858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31" name="Text Box 9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32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114300</xdr:rowOff>
    </xdr:to>
    <xdr:sp macro="" textlink="">
      <xdr:nvSpPr>
        <xdr:cNvPr id="1360733" name="Text Box 11"/>
        <xdr:cNvSpPr txBox="1">
          <a:spLocks noChangeArrowheads="1"/>
        </xdr:cNvSpPr>
      </xdr:nvSpPr>
      <xdr:spPr bwMode="auto">
        <a:xfrm>
          <a:off x="9744075" y="98583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381000</xdr:rowOff>
    </xdr:from>
    <xdr:to>
      <xdr:col>5</xdr:col>
      <xdr:colOff>114300</xdr:colOff>
      <xdr:row>30</xdr:row>
      <xdr:rowOff>38100</xdr:rowOff>
    </xdr:to>
    <xdr:sp macro="" textlink="">
      <xdr:nvSpPr>
        <xdr:cNvPr id="1360734" name="Text Box 9"/>
        <xdr:cNvSpPr txBox="1">
          <a:spLocks noChangeArrowheads="1"/>
        </xdr:cNvSpPr>
      </xdr:nvSpPr>
      <xdr:spPr bwMode="auto">
        <a:xfrm>
          <a:off x="9744075" y="11506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3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171450</xdr:rowOff>
    </xdr:to>
    <xdr:sp macro="" textlink="">
      <xdr:nvSpPr>
        <xdr:cNvPr id="1360736" name="Text Box 10"/>
        <xdr:cNvSpPr txBox="1">
          <a:spLocks noChangeArrowheads="1"/>
        </xdr:cNvSpPr>
      </xdr:nvSpPr>
      <xdr:spPr bwMode="auto">
        <a:xfrm>
          <a:off x="9744075" y="98583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737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38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3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40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4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42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43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44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4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746" name="Text Box 8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47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48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49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50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751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752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753" name="Text Box 9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54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55" name="Text Box 11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56" name="Text Box 9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5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58" name="Text Box 11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59" name="Text Box 9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6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761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28575</xdr:rowOff>
    </xdr:to>
    <xdr:sp macro="" textlink="">
      <xdr:nvSpPr>
        <xdr:cNvPr id="1360762" name="Text Box 12"/>
        <xdr:cNvSpPr txBox="1">
          <a:spLocks noChangeArrowheads="1"/>
        </xdr:cNvSpPr>
      </xdr:nvSpPr>
      <xdr:spPr bwMode="auto">
        <a:xfrm>
          <a:off x="9744075" y="98583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63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64" name="Text Box 8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28575</xdr:rowOff>
    </xdr:to>
    <xdr:sp macro="" textlink="">
      <xdr:nvSpPr>
        <xdr:cNvPr id="1360765" name="Text Box 10"/>
        <xdr:cNvSpPr txBox="1">
          <a:spLocks noChangeArrowheads="1"/>
        </xdr:cNvSpPr>
      </xdr:nvSpPr>
      <xdr:spPr bwMode="auto">
        <a:xfrm>
          <a:off x="9744075" y="98583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766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767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68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69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70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0771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60772" name="Text Box 11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219075</xdr:rowOff>
    </xdr:to>
    <xdr:sp macro="" textlink="">
      <xdr:nvSpPr>
        <xdr:cNvPr id="1360773" name="Text Box 9"/>
        <xdr:cNvSpPr txBox="1">
          <a:spLocks noChangeArrowheads="1"/>
        </xdr:cNvSpPr>
      </xdr:nvSpPr>
      <xdr:spPr bwMode="auto">
        <a:xfrm>
          <a:off x="9744075" y="103917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74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75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76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77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78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79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80" name="Text Box 8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66675</xdr:rowOff>
    </xdr:to>
    <xdr:sp macro="" textlink="">
      <xdr:nvSpPr>
        <xdr:cNvPr id="1360781" name="Text Box 9"/>
        <xdr:cNvSpPr txBox="1">
          <a:spLocks noChangeArrowheads="1"/>
        </xdr:cNvSpPr>
      </xdr:nvSpPr>
      <xdr:spPr bwMode="auto">
        <a:xfrm>
          <a:off x="9744075" y="98583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19050</xdr:rowOff>
    </xdr:to>
    <xdr:sp macro="" textlink="">
      <xdr:nvSpPr>
        <xdr:cNvPr id="1360782" name="Text Box 12"/>
        <xdr:cNvSpPr txBox="1">
          <a:spLocks noChangeArrowheads="1"/>
        </xdr:cNvSpPr>
      </xdr:nvSpPr>
      <xdr:spPr bwMode="auto">
        <a:xfrm>
          <a:off x="9744075" y="9858375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783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19050</xdr:rowOff>
    </xdr:to>
    <xdr:sp macro="" textlink="">
      <xdr:nvSpPr>
        <xdr:cNvPr id="1360784" name="Text Box 10"/>
        <xdr:cNvSpPr txBox="1">
          <a:spLocks noChangeArrowheads="1"/>
        </xdr:cNvSpPr>
      </xdr:nvSpPr>
      <xdr:spPr bwMode="auto">
        <a:xfrm>
          <a:off x="9744075" y="9858375"/>
          <a:ext cx="142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85" name="Text Box 11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786" name="Text Box 9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87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88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89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91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792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3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6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7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8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799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0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01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02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171450</xdr:rowOff>
    </xdr:to>
    <xdr:sp macro="" textlink="">
      <xdr:nvSpPr>
        <xdr:cNvPr id="1360803" name="Text Box 10"/>
        <xdr:cNvSpPr txBox="1">
          <a:spLocks noChangeArrowheads="1"/>
        </xdr:cNvSpPr>
      </xdr:nvSpPr>
      <xdr:spPr bwMode="auto">
        <a:xfrm>
          <a:off x="9744075" y="98583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04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05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06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07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08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09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10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11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12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13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1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15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16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17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18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19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114300</xdr:colOff>
      <xdr:row>30</xdr:row>
      <xdr:rowOff>190500</xdr:rowOff>
    </xdr:to>
    <xdr:sp macro="" textlink="">
      <xdr:nvSpPr>
        <xdr:cNvPr id="1360820" name="Text Box 10"/>
        <xdr:cNvSpPr txBox="1">
          <a:spLocks noChangeArrowheads="1"/>
        </xdr:cNvSpPr>
      </xdr:nvSpPr>
      <xdr:spPr bwMode="auto">
        <a:xfrm>
          <a:off x="974407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821" name="Text Box 12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822" name="Text Box 8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276225</xdr:rowOff>
    </xdr:to>
    <xdr:sp macro="" textlink="">
      <xdr:nvSpPr>
        <xdr:cNvPr id="1360823" name="Text Box 9"/>
        <xdr:cNvSpPr txBox="1">
          <a:spLocks noChangeArrowheads="1"/>
        </xdr:cNvSpPr>
      </xdr:nvSpPr>
      <xdr:spPr bwMode="auto">
        <a:xfrm>
          <a:off x="9744075" y="104584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824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825" name="Text Box 11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219075</xdr:rowOff>
    </xdr:to>
    <xdr:sp macro="" textlink="">
      <xdr:nvSpPr>
        <xdr:cNvPr id="1360826" name="Text Box 9"/>
        <xdr:cNvSpPr txBox="1">
          <a:spLocks noChangeArrowheads="1"/>
        </xdr:cNvSpPr>
      </xdr:nvSpPr>
      <xdr:spPr bwMode="auto">
        <a:xfrm>
          <a:off x="9744075" y="11125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27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180975</xdr:rowOff>
    </xdr:to>
    <xdr:sp macro="" textlink="">
      <xdr:nvSpPr>
        <xdr:cNvPr id="1360828" name="Text Box 10"/>
        <xdr:cNvSpPr txBox="1">
          <a:spLocks noChangeArrowheads="1"/>
        </xdr:cNvSpPr>
      </xdr:nvSpPr>
      <xdr:spPr bwMode="auto">
        <a:xfrm>
          <a:off x="9744075" y="98583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29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30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1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2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3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34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6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37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38" name="Text Box 8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39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40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41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42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114300</xdr:colOff>
      <xdr:row>28</xdr:row>
      <xdr:rowOff>190500</xdr:rowOff>
    </xdr:to>
    <xdr:sp macro="" textlink="">
      <xdr:nvSpPr>
        <xdr:cNvPr id="1360843" name="Text Box 10"/>
        <xdr:cNvSpPr txBox="1">
          <a:spLocks noChangeArrowheads="1"/>
        </xdr:cNvSpPr>
      </xdr:nvSpPr>
      <xdr:spPr bwMode="auto">
        <a:xfrm>
          <a:off x="9744075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266700</xdr:rowOff>
    </xdr:to>
    <xdr:sp macro="" textlink="">
      <xdr:nvSpPr>
        <xdr:cNvPr id="1360844" name="Text Box 11"/>
        <xdr:cNvSpPr txBox="1">
          <a:spLocks noChangeArrowheads="1"/>
        </xdr:cNvSpPr>
      </xdr:nvSpPr>
      <xdr:spPr bwMode="auto">
        <a:xfrm>
          <a:off x="9744075" y="104584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266700</xdr:rowOff>
    </xdr:to>
    <xdr:sp macro="" textlink="">
      <xdr:nvSpPr>
        <xdr:cNvPr id="1360845" name="Text Box 9"/>
        <xdr:cNvSpPr txBox="1">
          <a:spLocks noChangeArrowheads="1"/>
        </xdr:cNvSpPr>
      </xdr:nvSpPr>
      <xdr:spPr bwMode="auto">
        <a:xfrm>
          <a:off x="9744075" y="104584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46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47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48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49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50" name="Text Box 11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51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52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53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238125</xdr:rowOff>
    </xdr:to>
    <xdr:sp macro="" textlink="">
      <xdr:nvSpPr>
        <xdr:cNvPr id="1360854" name="Text Box 12"/>
        <xdr:cNvSpPr txBox="1">
          <a:spLocks noChangeArrowheads="1"/>
        </xdr:cNvSpPr>
      </xdr:nvSpPr>
      <xdr:spPr bwMode="auto">
        <a:xfrm>
          <a:off x="9744075" y="111252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266700</xdr:rowOff>
    </xdr:to>
    <xdr:sp macro="" textlink="">
      <xdr:nvSpPr>
        <xdr:cNvPr id="1360855" name="Text Box 8"/>
        <xdr:cNvSpPr txBox="1">
          <a:spLocks noChangeArrowheads="1"/>
        </xdr:cNvSpPr>
      </xdr:nvSpPr>
      <xdr:spPr bwMode="auto">
        <a:xfrm>
          <a:off x="9744075" y="104584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266700</xdr:rowOff>
    </xdr:to>
    <xdr:sp macro="" textlink="">
      <xdr:nvSpPr>
        <xdr:cNvPr id="1360856" name="Text Box 8"/>
        <xdr:cNvSpPr txBox="1">
          <a:spLocks noChangeArrowheads="1"/>
        </xdr:cNvSpPr>
      </xdr:nvSpPr>
      <xdr:spPr bwMode="auto">
        <a:xfrm>
          <a:off x="9744075" y="10458450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123825</xdr:colOff>
      <xdr:row>29</xdr:row>
      <xdr:rowOff>238125</xdr:rowOff>
    </xdr:to>
    <xdr:sp macro="" textlink="">
      <xdr:nvSpPr>
        <xdr:cNvPr id="1360857" name="Text Box 10"/>
        <xdr:cNvSpPr txBox="1">
          <a:spLocks noChangeArrowheads="1"/>
        </xdr:cNvSpPr>
      </xdr:nvSpPr>
      <xdr:spPr bwMode="auto">
        <a:xfrm>
          <a:off x="9744075" y="111252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858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59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60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61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62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190500</xdr:rowOff>
    </xdr:to>
    <xdr:sp macro="" textlink="">
      <xdr:nvSpPr>
        <xdr:cNvPr id="1360863" name="Text Box 10"/>
        <xdr:cNvSpPr txBox="1">
          <a:spLocks noChangeArrowheads="1"/>
        </xdr:cNvSpPr>
      </xdr:nvSpPr>
      <xdr:spPr bwMode="auto">
        <a:xfrm>
          <a:off x="9744075" y="111252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219075</xdr:rowOff>
    </xdr:to>
    <xdr:sp macro="" textlink="">
      <xdr:nvSpPr>
        <xdr:cNvPr id="1360864" name="Text Box 11"/>
        <xdr:cNvSpPr txBox="1">
          <a:spLocks noChangeArrowheads="1"/>
        </xdr:cNvSpPr>
      </xdr:nvSpPr>
      <xdr:spPr bwMode="auto">
        <a:xfrm>
          <a:off x="9744075" y="11125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114300</xdr:colOff>
      <xdr:row>29</xdr:row>
      <xdr:rowOff>219075</xdr:rowOff>
    </xdr:to>
    <xdr:sp macro="" textlink="">
      <xdr:nvSpPr>
        <xdr:cNvPr id="1360865" name="Text Box 9"/>
        <xdr:cNvSpPr txBox="1">
          <a:spLocks noChangeArrowheads="1"/>
        </xdr:cNvSpPr>
      </xdr:nvSpPr>
      <xdr:spPr bwMode="auto">
        <a:xfrm>
          <a:off x="9744075" y="111252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66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67" name="Text Box 11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68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69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70" name="Text Box 11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871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72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73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190500</xdr:rowOff>
    </xdr:to>
    <xdr:sp macro="" textlink="">
      <xdr:nvSpPr>
        <xdr:cNvPr id="1360874" name="Text Box 12"/>
        <xdr:cNvSpPr txBox="1">
          <a:spLocks noChangeArrowheads="1"/>
        </xdr:cNvSpPr>
      </xdr:nvSpPr>
      <xdr:spPr bwMode="auto">
        <a:xfrm>
          <a:off x="9744075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75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123825</xdr:colOff>
      <xdr:row>28</xdr:row>
      <xdr:rowOff>190500</xdr:rowOff>
    </xdr:to>
    <xdr:sp macro="" textlink="">
      <xdr:nvSpPr>
        <xdr:cNvPr id="1360876" name="Text Box 10"/>
        <xdr:cNvSpPr txBox="1">
          <a:spLocks noChangeArrowheads="1"/>
        </xdr:cNvSpPr>
      </xdr:nvSpPr>
      <xdr:spPr bwMode="auto">
        <a:xfrm>
          <a:off x="9744075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276225</xdr:rowOff>
    </xdr:to>
    <xdr:sp macro="" textlink="">
      <xdr:nvSpPr>
        <xdr:cNvPr id="1360877" name="Text Box 11"/>
        <xdr:cNvSpPr txBox="1">
          <a:spLocks noChangeArrowheads="1"/>
        </xdr:cNvSpPr>
      </xdr:nvSpPr>
      <xdr:spPr bwMode="auto">
        <a:xfrm>
          <a:off x="9744075" y="104584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114300</xdr:colOff>
      <xdr:row>28</xdr:row>
      <xdr:rowOff>276225</xdr:rowOff>
    </xdr:to>
    <xdr:sp macro="" textlink="">
      <xdr:nvSpPr>
        <xdr:cNvPr id="1360878" name="Text Box 9"/>
        <xdr:cNvSpPr txBox="1">
          <a:spLocks noChangeArrowheads="1"/>
        </xdr:cNvSpPr>
      </xdr:nvSpPr>
      <xdr:spPr bwMode="auto">
        <a:xfrm>
          <a:off x="9744075" y="10458450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79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1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2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83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884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5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7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8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89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90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91" name="Text Box 9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92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93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894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180975</xdr:rowOff>
    </xdr:to>
    <xdr:sp macro="" textlink="">
      <xdr:nvSpPr>
        <xdr:cNvPr id="1360895" name="Text Box 10"/>
        <xdr:cNvSpPr txBox="1">
          <a:spLocks noChangeArrowheads="1"/>
        </xdr:cNvSpPr>
      </xdr:nvSpPr>
      <xdr:spPr bwMode="auto">
        <a:xfrm>
          <a:off x="9744075" y="98583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896" name="Text Box 11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97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98" name="Text Box 11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899" name="Text Box 12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900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1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2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0</xdr:rowOff>
    </xdr:to>
    <xdr:sp macro="" textlink="">
      <xdr:nvSpPr>
        <xdr:cNvPr id="1360903" name="Text Box 10"/>
        <xdr:cNvSpPr txBox="1">
          <a:spLocks noChangeArrowheads="1"/>
        </xdr:cNvSpPr>
      </xdr:nvSpPr>
      <xdr:spPr bwMode="auto">
        <a:xfrm>
          <a:off x="9744075" y="98583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4" name="Text Box 11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5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76200</xdr:rowOff>
    </xdr:to>
    <xdr:sp macro="" textlink="">
      <xdr:nvSpPr>
        <xdr:cNvPr id="1360906" name="Text Box 8"/>
        <xdr:cNvSpPr txBox="1">
          <a:spLocks noChangeArrowheads="1"/>
        </xdr:cNvSpPr>
      </xdr:nvSpPr>
      <xdr:spPr bwMode="auto">
        <a:xfrm>
          <a:off x="9744075" y="98583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907" name="Text Box 9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8" name="Text Box 8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114300</xdr:rowOff>
    </xdr:to>
    <xdr:sp macro="" textlink="">
      <xdr:nvSpPr>
        <xdr:cNvPr id="1360909" name="Text Box 9"/>
        <xdr:cNvSpPr txBox="1">
          <a:spLocks noChangeArrowheads="1"/>
        </xdr:cNvSpPr>
      </xdr:nvSpPr>
      <xdr:spPr bwMode="auto">
        <a:xfrm>
          <a:off x="9744075" y="98583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123825</xdr:rowOff>
    </xdr:to>
    <xdr:sp macro="" textlink="">
      <xdr:nvSpPr>
        <xdr:cNvPr id="1360910" name="Text Box 8"/>
        <xdr:cNvSpPr txBox="1">
          <a:spLocks noChangeArrowheads="1"/>
        </xdr:cNvSpPr>
      </xdr:nvSpPr>
      <xdr:spPr bwMode="auto">
        <a:xfrm>
          <a:off x="9744075" y="98583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911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161925</xdr:rowOff>
    </xdr:to>
    <xdr:sp macro="" textlink="">
      <xdr:nvSpPr>
        <xdr:cNvPr id="1360912" name="Text Box 8"/>
        <xdr:cNvSpPr txBox="1">
          <a:spLocks noChangeArrowheads="1"/>
        </xdr:cNvSpPr>
      </xdr:nvSpPr>
      <xdr:spPr bwMode="auto">
        <a:xfrm>
          <a:off x="9744075" y="98583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13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26</xdr:row>
      <xdr:rowOff>95250</xdr:rowOff>
    </xdr:to>
    <xdr:sp macro="" textlink="">
      <xdr:nvSpPr>
        <xdr:cNvPr id="1360914" name="Text Box 9"/>
        <xdr:cNvSpPr txBox="1">
          <a:spLocks noChangeArrowheads="1"/>
        </xdr:cNvSpPr>
      </xdr:nvSpPr>
      <xdr:spPr bwMode="auto">
        <a:xfrm>
          <a:off x="9744075" y="98583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85725</xdr:colOff>
      <xdr:row>27</xdr:row>
      <xdr:rowOff>219075</xdr:rowOff>
    </xdr:to>
    <xdr:sp macro="" textlink="">
      <xdr:nvSpPr>
        <xdr:cNvPr id="1360915" name="Text Box 10"/>
        <xdr:cNvSpPr txBox="1">
          <a:spLocks noChangeArrowheads="1"/>
        </xdr:cNvSpPr>
      </xdr:nvSpPr>
      <xdr:spPr bwMode="auto">
        <a:xfrm>
          <a:off x="9744075" y="1004887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16" name="Text Box 11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85725</xdr:colOff>
      <xdr:row>28</xdr:row>
      <xdr:rowOff>190500</xdr:rowOff>
    </xdr:to>
    <xdr:sp macro="" textlink="">
      <xdr:nvSpPr>
        <xdr:cNvPr id="1360917" name="Text Box 12"/>
        <xdr:cNvSpPr txBox="1">
          <a:spLocks noChangeArrowheads="1"/>
        </xdr:cNvSpPr>
      </xdr:nvSpPr>
      <xdr:spPr bwMode="auto">
        <a:xfrm>
          <a:off x="9744075" y="10391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918" name="Text Box 8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19" name="Text Box 9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0920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95250</xdr:rowOff>
    </xdr:to>
    <xdr:sp macro="" textlink="">
      <xdr:nvSpPr>
        <xdr:cNvPr id="1360921" name="Text Box 11"/>
        <xdr:cNvSpPr txBox="1">
          <a:spLocks noChangeArrowheads="1"/>
        </xdr:cNvSpPr>
      </xdr:nvSpPr>
      <xdr:spPr bwMode="auto">
        <a:xfrm>
          <a:off x="9744075" y="98583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219075</xdr:rowOff>
    </xdr:to>
    <xdr:sp macro="" textlink="">
      <xdr:nvSpPr>
        <xdr:cNvPr id="1360922" name="Text Box 9"/>
        <xdr:cNvSpPr txBox="1">
          <a:spLocks noChangeArrowheads="1"/>
        </xdr:cNvSpPr>
      </xdr:nvSpPr>
      <xdr:spPr bwMode="auto">
        <a:xfrm>
          <a:off x="9744075" y="11125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23" name="Text Box 8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180975</xdr:rowOff>
    </xdr:to>
    <xdr:sp macro="" textlink="">
      <xdr:nvSpPr>
        <xdr:cNvPr id="1360924" name="Text Box 10"/>
        <xdr:cNvSpPr txBox="1">
          <a:spLocks noChangeArrowheads="1"/>
        </xdr:cNvSpPr>
      </xdr:nvSpPr>
      <xdr:spPr bwMode="auto">
        <a:xfrm>
          <a:off x="9744075" y="98583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0925" name="Text Box 11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0926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27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28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29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0930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31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32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33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34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35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36" name="Text Box 11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37" name="Text Box 12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190500</xdr:rowOff>
    </xdr:to>
    <xdr:sp macro="" textlink="">
      <xdr:nvSpPr>
        <xdr:cNvPr id="1360938" name="Text Box 10"/>
        <xdr:cNvSpPr txBox="1">
          <a:spLocks noChangeArrowheads="1"/>
        </xdr:cNvSpPr>
      </xdr:nvSpPr>
      <xdr:spPr bwMode="auto">
        <a:xfrm>
          <a:off x="9744075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95250</xdr:colOff>
      <xdr:row>27</xdr:row>
      <xdr:rowOff>266700</xdr:rowOff>
    </xdr:to>
    <xdr:sp macro="" textlink="">
      <xdr:nvSpPr>
        <xdr:cNvPr id="1360939" name="Text Box 11"/>
        <xdr:cNvSpPr txBox="1">
          <a:spLocks noChangeArrowheads="1"/>
        </xdr:cNvSpPr>
      </xdr:nvSpPr>
      <xdr:spPr bwMode="auto">
        <a:xfrm>
          <a:off x="9744075" y="101155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95250</xdr:colOff>
      <xdr:row>27</xdr:row>
      <xdr:rowOff>266700</xdr:rowOff>
    </xdr:to>
    <xdr:sp macro="" textlink="">
      <xdr:nvSpPr>
        <xdr:cNvPr id="1360940" name="Text Box 9"/>
        <xdr:cNvSpPr txBox="1">
          <a:spLocks noChangeArrowheads="1"/>
        </xdr:cNvSpPr>
      </xdr:nvSpPr>
      <xdr:spPr bwMode="auto">
        <a:xfrm>
          <a:off x="9744075" y="101155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41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42" name="Text Box 11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43" name="Text Box 9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44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45" name="Text Box 11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46" name="Text Box 9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47" name="Text Box 8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0948" name="Text Box 9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238125</xdr:rowOff>
    </xdr:to>
    <xdr:sp macro="" textlink="">
      <xdr:nvSpPr>
        <xdr:cNvPr id="1360949" name="Text Box 12"/>
        <xdr:cNvSpPr txBox="1">
          <a:spLocks noChangeArrowheads="1"/>
        </xdr:cNvSpPr>
      </xdr:nvSpPr>
      <xdr:spPr bwMode="auto">
        <a:xfrm>
          <a:off x="9744075" y="103917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50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51" name="Text Box 8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238125</xdr:rowOff>
    </xdr:to>
    <xdr:sp macro="" textlink="">
      <xdr:nvSpPr>
        <xdr:cNvPr id="1360952" name="Text Box 10"/>
        <xdr:cNvSpPr txBox="1">
          <a:spLocks noChangeArrowheads="1"/>
        </xdr:cNvSpPr>
      </xdr:nvSpPr>
      <xdr:spPr bwMode="auto">
        <a:xfrm>
          <a:off x="9744075" y="103917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161925</xdr:rowOff>
    </xdr:to>
    <xdr:sp macro="" textlink="">
      <xdr:nvSpPr>
        <xdr:cNvPr id="1360953" name="Text Box 8"/>
        <xdr:cNvSpPr txBox="1">
          <a:spLocks noChangeArrowheads="1"/>
        </xdr:cNvSpPr>
      </xdr:nvSpPr>
      <xdr:spPr bwMode="auto">
        <a:xfrm>
          <a:off x="9744075" y="98583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54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55" name="Text Box 11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56" name="Text Box 12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95250</xdr:colOff>
      <xdr:row>28</xdr:row>
      <xdr:rowOff>190500</xdr:rowOff>
    </xdr:to>
    <xdr:sp macro="" textlink="">
      <xdr:nvSpPr>
        <xdr:cNvPr id="1360957" name="Text Box 10"/>
        <xdr:cNvSpPr txBox="1">
          <a:spLocks noChangeArrowheads="1"/>
        </xdr:cNvSpPr>
      </xdr:nvSpPr>
      <xdr:spPr bwMode="auto">
        <a:xfrm>
          <a:off x="9744075" y="1039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219075</xdr:rowOff>
    </xdr:to>
    <xdr:sp macro="" textlink="">
      <xdr:nvSpPr>
        <xdr:cNvPr id="1360958" name="Text Box 11"/>
        <xdr:cNvSpPr txBox="1">
          <a:spLocks noChangeArrowheads="1"/>
        </xdr:cNvSpPr>
      </xdr:nvSpPr>
      <xdr:spPr bwMode="auto">
        <a:xfrm>
          <a:off x="9744075" y="111252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219075</xdr:rowOff>
    </xdr:to>
    <xdr:sp macro="" textlink="">
      <xdr:nvSpPr>
        <xdr:cNvPr id="1360959" name="Text Box 9"/>
        <xdr:cNvSpPr txBox="1">
          <a:spLocks noChangeArrowheads="1"/>
        </xdr:cNvSpPr>
      </xdr:nvSpPr>
      <xdr:spPr bwMode="auto">
        <a:xfrm>
          <a:off x="9744075" y="111252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60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61" name="Text Box 11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62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63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64" name="Text Box 11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65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66" name="Text Box 8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67" name="Text Box 9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219075</xdr:rowOff>
    </xdr:to>
    <xdr:sp macro="" textlink="">
      <xdr:nvSpPr>
        <xdr:cNvPr id="1360968" name="Text Box 12"/>
        <xdr:cNvSpPr txBox="1">
          <a:spLocks noChangeArrowheads="1"/>
        </xdr:cNvSpPr>
      </xdr:nvSpPr>
      <xdr:spPr bwMode="auto">
        <a:xfrm>
          <a:off x="9744075" y="100488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0969" name="Text Box 8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219075</xdr:rowOff>
    </xdr:to>
    <xdr:sp macro="" textlink="">
      <xdr:nvSpPr>
        <xdr:cNvPr id="1360970" name="Text Box 8"/>
        <xdr:cNvSpPr txBox="1">
          <a:spLocks noChangeArrowheads="1"/>
        </xdr:cNvSpPr>
      </xdr:nvSpPr>
      <xdr:spPr bwMode="auto">
        <a:xfrm>
          <a:off x="9744075" y="111252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219075</xdr:rowOff>
    </xdr:to>
    <xdr:sp macro="" textlink="">
      <xdr:nvSpPr>
        <xdr:cNvPr id="1360971" name="Text Box 10"/>
        <xdr:cNvSpPr txBox="1">
          <a:spLocks noChangeArrowheads="1"/>
        </xdr:cNvSpPr>
      </xdr:nvSpPr>
      <xdr:spPr bwMode="auto">
        <a:xfrm>
          <a:off x="9744075" y="100488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72" name="Text Box 11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85725</xdr:colOff>
      <xdr:row>27</xdr:row>
      <xdr:rowOff>266700</xdr:rowOff>
    </xdr:to>
    <xdr:sp macro="" textlink="">
      <xdr:nvSpPr>
        <xdr:cNvPr id="1360973" name="Text Box 9"/>
        <xdr:cNvSpPr txBox="1">
          <a:spLocks noChangeArrowheads="1"/>
        </xdr:cNvSpPr>
      </xdr:nvSpPr>
      <xdr:spPr bwMode="auto">
        <a:xfrm>
          <a:off x="9744075" y="10115550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0974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75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76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77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0978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0979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0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1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2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3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4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5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6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0987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0988" name="Text Box 9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0989" name="Text Box 8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180975</xdr:rowOff>
    </xdr:to>
    <xdr:sp macro="" textlink="">
      <xdr:nvSpPr>
        <xdr:cNvPr id="1360990" name="Text Box 10"/>
        <xdr:cNvSpPr txBox="1">
          <a:spLocks noChangeArrowheads="1"/>
        </xdr:cNvSpPr>
      </xdr:nvSpPr>
      <xdr:spPr bwMode="auto">
        <a:xfrm>
          <a:off x="9744075" y="98583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0991" name="Text Box 11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92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93" name="Text Box 11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94" name="Text Box 12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95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96" name="Text Box 11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97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0998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0999" name="Text Box 11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1000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76200</xdr:rowOff>
    </xdr:to>
    <xdr:sp macro="" textlink="">
      <xdr:nvSpPr>
        <xdr:cNvPr id="1361001" name="Text Box 8"/>
        <xdr:cNvSpPr txBox="1">
          <a:spLocks noChangeArrowheads="1"/>
        </xdr:cNvSpPr>
      </xdr:nvSpPr>
      <xdr:spPr bwMode="auto">
        <a:xfrm>
          <a:off x="9744075" y="98583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1002" name="Text Box 9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1003" name="Text Box 8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95250</xdr:rowOff>
    </xdr:to>
    <xdr:sp macro="" textlink="">
      <xdr:nvSpPr>
        <xdr:cNvPr id="1361004" name="Text Box 9"/>
        <xdr:cNvSpPr txBox="1">
          <a:spLocks noChangeArrowheads="1"/>
        </xdr:cNvSpPr>
      </xdr:nvSpPr>
      <xdr:spPr bwMode="auto">
        <a:xfrm>
          <a:off x="9744075" y="98583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123825</xdr:rowOff>
    </xdr:to>
    <xdr:sp macro="" textlink="">
      <xdr:nvSpPr>
        <xdr:cNvPr id="1361005" name="Text Box 8"/>
        <xdr:cNvSpPr txBox="1">
          <a:spLocks noChangeArrowheads="1"/>
        </xdr:cNvSpPr>
      </xdr:nvSpPr>
      <xdr:spPr bwMode="auto">
        <a:xfrm>
          <a:off x="9744075" y="98583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61006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07" name="Text Box 9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85725</xdr:colOff>
      <xdr:row>29</xdr:row>
      <xdr:rowOff>190500</xdr:rowOff>
    </xdr:to>
    <xdr:sp macro="" textlink="">
      <xdr:nvSpPr>
        <xdr:cNvPr id="1361008" name="Text Box 10"/>
        <xdr:cNvSpPr txBox="1">
          <a:spLocks noChangeArrowheads="1"/>
        </xdr:cNvSpPr>
      </xdr:nvSpPr>
      <xdr:spPr bwMode="auto">
        <a:xfrm>
          <a:off x="9744075" y="111252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295275</xdr:rowOff>
    </xdr:to>
    <xdr:sp macro="" textlink="">
      <xdr:nvSpPr>
        <xdr:cNvPr id="1361009" name="Text Box 11"/>
        <xdr:cNvSpPr txBox="1">
          <a:spLocks noChangeArrowheads="1"/>
        </xdr:cNvSpPr>
      </xdr:nvSpPr>
      <xdr:spPr bwMode="auto">
        <a:xfrm>
          <a:off x="9744075" y="111918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85725</xdr:colOff>
      <xdr:row>30</xdr:row>
      <xdr:rowOff>190500</xdr:rowOff>
    </xdr:to>
    <xdr:sp macro="" textlink="">
      <xdr:nvSpPr>
        <xdr:cNvPr id="1361010" name="Text Box 12"/>
        <xdr:cNvSpPr txBox="1">
          <a:spLocks noChangeArrowheads="1"/>
        </xdr:cNvSpPr>
      </xdr:nvSpPr>
      <xdr:spPr bwMode="auto">
        <a:xfrm>
          <a:off x="9744075" y="1169670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104775</xdr:rowOff>
    </xdr:to>
    <xdr:sp macro="" textlink="">
      <xdr:nvSpPr>
        <xdr:cNvPr id="1361011" name="Text Box 8"/>
        <xdr:cNvSpPr txBox="1">
          <a:spLocks noChangeArrowheads="1"/>
        </xdr:cNvSpPr>
      </xdr:nvSpPr>
      <xdr:spPr bwMode="auto">
        <a:xfrm>
          <a:off x="9744075" y="98583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295275</xdr:rowOff>
    </xdr:to>
    <xdr:sp macro="" textlink="">
      <xdr:nvSpPr>
        <xdr:cNvPr id="1361012" name="Text Box 9"/>
        <xdr:cNvSpPr txBox="1">
          <a:spLocks noChangeArrowheads="1"/>
        </xdr:cNvSpPr>
      </xdr:nvSpPr>
      <xdr:spPr bwMode="auto">
        <a:xfrm>
          <a:off x="9744075" y="111918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1013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26</xdr:row>
      <xdr:rowOff>104775</xdr:rowOff>
    </xdr:to>
    <xdr:sp macro="" textlink="">
      <xdr:nvSpPr>
        <xdr:cNvPr id="1361014" name="Text Box 11"/>
        <xdr:cNvSpPr txBox="1">
          <a:spLocks noChangeArrowheads="1"/>
        </xdr:cNvSpPr>
      </xdr:nvSpPr>
      <xdr:spPr bwMode="auto">
        <a:xfrm>
          <a:off x="9744075" y="98583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85725</xdr:colOff>
      <xdr:row>30</xdr:row>
      <xdr:rowOff>285750</xdr:rowOff>
    </xdr:to>
    <xdr:sp macro="" textlink="">
      <xdr:nvSpPr>
        <xdr:cNvPr id="1361015" name="Text Box 9"/>
        <xdr:cNvSpPr txBox="1">
          <a:spLocks noChangeArrowheads="1"/>
        </xdr:cNvSpPr>
      </xdr:nvSpPr>
      <xdr:spPr bwMode="auto">
        <a:xfrm>
          <a:off x="9744075" y="117729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142875</xdr:rowOff>
    </xdr:to>
    <xdr:sp macro="" textlink="">
      <xdr:nvSpPr>
        <xdr:cNvPr id="1361016" name="Text Box 8"/>
        <xdr:cNvSpPr txBox="1">
          <a:spLocks noChangeArrowheads="1"/>
        </xdr:cNvSpPr>
      </xdr:nvSpPr>
      <xdr:spPr bwMode="auto">
        <a:xfrm>
          <a:off x="9744075" y="104584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171450</xdr:rowOff>
    </xdr:to>
    <xdr:sp macro="" textlink="">
      <xdr:nvSpPr>
        <xdr:cNvPr id="1361017" name="Text Box 10"/>
        <xdr:cNvSpPr txBox="1">
          <a:spLocks noChangeArrowheads="1"/>
        </xdr:cNvSpPr>
      </xdr:nvSpPr>
      <xdr:spPr bwMode="auto">
        <a:xfrm>
          <a:off x="9744075" y="10391775"/>
          <a:ext cx="133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18" name="Text Box 11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1019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0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1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2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1023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4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5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26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104775</xdr:rowOff>
    </xdr:to>
    <xdr:sp macro="" textlink="">
      <xdr:nvSpPr>
        <xdr:cNvPr id="1361027" name="Text Box 9"/>
        <xdr:cNvSpPr txBox="1">
          <a:spLocks noChangeArrowheads="1"/>
        </xdr:cNvSpPr>
      </xdr:nvSpPr>
      <xdr:spPr bwMode="auto">
        <a:xfrm>
          <a:off x="9744075" y="98583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28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29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30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190500</xdr:rowOff>
    </xdr:to>
    <xdr:sp macro="" textlink="">
      <xdr:nvSpPr>
        <xdr:cNvPr id="1361031" name="Text Box 10"/>
        <xdr:cNvSpPr txBox="1">
          <a:spLocks noChangeArrowheads="1"/>
        </xdr:cNvSpPr>
      </xdr:nvSpPr>
      <xdr:spPr bwMode="auto">
        <a:xfrm>
          <a:off x="9744075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61032" name="Text Box 11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61033" name="Text Box 9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34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35" name="Text Box 11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36" name="Text Box 9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37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38" name="Text Box 11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39" name="Text Box 9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142875</xdr:rowOff>
    </xdr:to>
    <xdr:sp macro="" textlink="">
      <xdr:nvSpPr>
        <xdr:cNvPr id="1361040" name="Text Box 8"/>
        <xdr:cNvSpPr txBox="1">
          <a:spLocks noChangeArrowheads="1"/>
        </xdr:cNvSpPr>
      </xdr:nvSpPr>
      <xdr:spPr bwMode="auto">
        <a:xfrm>
          <a:off x="9744075" y="104584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41" name="Text Box 9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133350</xdr:colOff>
      <xdr:row>30</xdr:row>
      <xdr:rowOff>238125</xdr:rowOff>
    </xdr:to>
    <xdr:sp macro="" textlink="">
      <xdr:nvSpPr>
        <xdr:cNvPr id="1361042" name="Text Box 12"/>
        <xdr:cNvSpPr txBox="1">
          <a:spLocks noChangeArrowheads="1"/>
        </xdr:cNvSpPr>
      </xdr:nvSpPr>
      <xdr:spPr bwMode="auto">
        <a:xfrm>
          <a:off x="9744075" y="11696700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61043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266700</xdr:rowOff>
    </xdr:to>
    <xdr:sp macro="" textlink="">
      <xdr:nvSpPr>
        <xdr:cNvPr id="1361044" name="Text Box 8"/>
        <xdr:cNvSpPr txBox="1">
          <a:spLocks noChangeArrowheads="1"/>
        </xdr:cNvSpPr>
      </xdr:nvSpPr>
      <xdr:spPr bwMode="auto">
        <a:xfrm>
          <a:off x="9744075" y="111918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133350</xdr:colOff>
      <xdr:row>30</xdr:row>
      <xdr:rowOff>238125</xdr:rowOff>
    </xdr:to>
    <xdr:sp macro="" textlink="">
      <xdr:nvSpPr>
        <xdr:cNvPr id="1361045" name="Text Box 10"/>
        <xdr:cNvSpPr txBox="1">
          <a:spLocks noChangeArrowheads="1"/>
        </xdr:cNvSpPr>
      </xdr:nvSpPr>
      <xdr:spPr bwMode="auto">
        <a:xfrm>
          <a:off x="9744075" y="11696700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46" name="Text Box 8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47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48" name="Text Box 11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49" name="Text Box 12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190500</xdr:rowOff>
    </xdr:to>
    <xdr:sp macro="" textlink="">
      <xdr:nvSpPr>
        <xdr:cNvPr id="1361050" name="Text Box 10"/>
        <xdr:cNvSpPr txBox="1">
          <a:spLocks noChangeArrowheads="1"/>
        </xdr:cNvSpPr>
      </xdr:nvSpPr>
      <xdr:spPr bwMode="auto">
        <a:xfrm>
          <a:off x="9744075" y="116967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285750</xdr:rowOff>
    </xdr:to>
    <xdr:sp macro="" textlink="">
      <xdr:nvSpPr>
        <xdr:cNvPr id="1361051" name="Text Box 11"/>
        <xdr:cNvSpPr txBox="1">
          <a:spLocks noChangeArrowheads="1"/>
        </xdr:cNvSpPr>
      </xdr:nvSpPr>
      <xdr:spPr bwMode="auto">
        <a:xfrm>
          <a:off x="9744075" y="1177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95250</xdr:colOff>
      <xdr:row>30</xdr:row>
      <xdr:rowOff>285750</xdr:rowOff>
    </xdr:to>
    <xdr:sp macro="" textlink="">
      <xdr:nvSpPr>
        <xdr:cNvPr id="1361052" name="Text Box 9"/>
        <xdr:cNvSpPr txBox="1">
          <a:spLocks noChangeArrowheads="1"/>
        </xdr:cNvSpPr>
      </xdr:nvSpPr>
      <xdr:spPr bwMode="auto">
        <a:xfrm>
          <a:off x="9744075" y="1177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53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104775</xdr:rowOff>
    </xdr:to>
    <xdr:sp macro="" textlink="">
      <xdr:nvSpPr>
        <xdr:cNvPr id="1361054" name="Text Box 11"/>
        <xdr:cNvSpPr txBox="1">
          <a:spLocks noChangeArrowheads="1"/>
        </xdr:cNvSpPr>
      </xdr:nvSpPr>
      <xdr:spPr bwMode="auto">
        <a:xfrm>
          <a:off x="9744075" y="98583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104775</xdr:rowOff>
    </xdr:to>
    <xdr:sp macro="" textlink="">
      <xdr:nvSpPr>
        <xdr:cNvPr id="1361055" name="Text Box 9"/>
        <xdr:cNvSpPr txBox="1">
          <a:spLocks noChangeArrowheads="1"/>
        </xdr:cNvSpPr>
      </xdr:nvSpPr>
      <xdr:spPr bwMode="auto">
        <a:xfrm>
          <a:off x="9744075" y="98583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27</xdr:row>
      <xdr:rowOff>0</xdr:rowOff>
    </xdr:to>
    <xdr:sp macro="" textlink="">
      <xdr:nvSpPr>
        <xdr:cNvPr id="1361056" name="Text Box 10"/>
        <xdr:cNvSpPr txBox="1">
          <a:spLocks noChangeArrowheads="1"/>
        </xdr:cNvSpPr>
      </xdr:nvSpPr>
      <xdr:spPr bwMode="auto">
        <a:xfrm>
          <a:off x="9744075" y="98583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104775</xdr:rowOff>
    </xdr:to>
    <xdr:sp macro="" textlink="">
      <xdr:nvSpPr>
        <xdr:cNvPr id="1361057" name="Text Box 11"/>
        <xdr:cNvSpPr txBox="1">
          <a:spLocks noChangeArrowheads="1"/>
        </xdr:cNvSpPr>
      </xdr:nvSpPr>
      <xdr:spPr bwMode="auto">
        <a:xfrm>
          <a:off x="9744075" y="98583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104775</xdr:rowOff>
    </xdr:to>
    <xdr:sp macro="" textlink="">
      <xdr:nvSpPr>
        <xdr:cNvPr id="1361058" name="Text Box 9"/>
        <xdr:cNvSpPr txBox="1">
          <a:spLocks noChangeArrowheads="1"/>
        </xdr:cNvSpPr>
      </xdr:nvSpPr>
      <xdr:spPr bwMode="auto">
        <a:xfrm>
          <a:off x="9744075" y="98583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59" name="Text Box 8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133350</xdr:colOff>
      <xdr:row>27</xdr:row>
      <xdr:rowOff>142875</xdr:rowOff>
    </xdr:to>
    <xdr:sp macro="" textlink="">
      <xdr:nvSpPr>
        <xdr:cNvPr id="1361060" name="Text Box 9"/>
        <xdr:cNvSpPr txBox="1">
          <a:spLocks noChangeArrowheads="1"/>
        </xdr:cNvSpPr>
      </xdr:nvSpPr>
      <xdr:spPr bwMode="auto">
        <a:xfrm>
          <a:off x="9744075" y="101155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190500</xdr:rowOff>
    </xdr:to>
    <xdr:sp macro="" textlink="">
      <xdr:nvSpPr>
        <xdr:cNvPr id="1361061" name="Text Box 12"/>
        <xdr:cNvSpPr txBox="1">
          <a:spLocks noChangeArrowheads="1"/>
        </xdr:cNvSpPr>
      </xdr:nvSpPr>
      <xdr:spPr bwMode="auto">
        <a:xfrm>
          <a:off x="9744075" y="11125200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62" name="Text Box 8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76200</xdr:rowOff>
    </xdr:from>
    <xdr:to>
      <xdr:col>5</xdr:col>
      <xdr:colOff>85725</xdr:colOff>
      <xdr:row>30</xdr:row>
      <xdr:rowOff>285750</xdr:rowOff>
    </xdr:to>
    <xdr:sp macro="" textlink="">
      <xdr:nvSpPr>
        <xdr:cNvPr id="1361063" name="Text Box 8"/>
        <xdr:cNvSpPr txBox="1">
          <a:spLocks noChangeArrowheads="1"/>
        </xdr:cNvSpPr>
      </xdr:nvSpPr>
      <xdr:spPr bwMode="auto">
        <a:xfrm>
          <a:off x="9744075" y="11772900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133350</xdr:colOff>
      <xdr:row>29</xdr:row>
      <xdr:rowOff>190500</xdr:rowOff>
    </xdr:to>
    <xdr:sp macro="" textlink="">
      <xdr:nvSpPr>
        <xdr:cNvPr id="1361064" name="Text Box 10"/>
        <xdr:cNvSpPr txBox="1">
          <a:spLocks noChangeArrowheads="1"/>
        </xdr:cNvSpPr>
      </xdr:nvSpPr>
      <xdr:spPr bwMode="auto">
        <a:xfrm>
          <a:off x="9744075" y="11125200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295275</xdr:rowOff>
    </xdr:to>
    <xdr:sp macro="" textlink="">
      <xdr:nvSpPr>
        <xdr:cNvPr id="1361065" name="Text Box 11"/>
        <xdr:cNvSpPr txBox="1">
          <a:spLocks noChangeArrowheads="1"/>
        </xdr:cNvSpPr>
      </xdr:nvSpPr>
      <xdr:spPr bwMode="auto">
        <a:xfrm>
          <a:off x="9744075" y="111918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85725</xdr:colOff>
      <xdr:row>29</xdr:row>
      <xdr:rowOff>295275</xdr:rowOff>
    </xdr:to>
    <xdr:sp macro="" textlink="">
      <xdr:nvSpPr>
        <xdr:cNvPr id="1361066" name="Text Box 9"/>
        <xdr:cNvSpPr txBox="1">
          <a:spLocks noChangeArrowheads="1"/>
        </xdr:cNvSpPr>
      </xdr:nvSpPr>
      <xdr:spPr bwMode="auto">
        <a:xfrm>
          <a:off x="9744075" y="111918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1067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68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69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0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1071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114300</xdr:rowOff>
    </xdr:to>
    <xdr:sp macro="" textlink="">
      <xdr:nvSpPr>
        <xdr:cNvPr id="1361072" name="Text Box 8"/>
        <xdr:cNvSpPr txBox="1">
          <a:spLocks noChangeArrowheads="1"/>
        </xdr:cNvSpPr>
      </xdr:nvSpPr>
      <xdr:spPr bwMode="auto">
        <a:xfrm>
          <a:off x="9744075" y="98583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3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4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5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6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7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8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79" name="Text Box 9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66675</xdr:rowOff>
    </xdr:to>
    <xdr:sp macro="" textlink="">
      <xdr:nvSpPr>
        <xdr:cNvPr id="1361080" name="Text Box 8"/>
        <xdr:cNvSpPr txBox="1">
          <a:spLocks noChangeArrowheads="1"/>
        </xdr:cNvSpPr>
      </xdr:nvSpPr>
      <xdr:spPr bwMode="auto">
        <a:xfrm>
          <a:off x="9744075" y="98583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81" name="Text Box 9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142875</xdr:rowOff>
    </xdr:to>
    <xdr:sp macro="" textlink="">
      <xdr:nvSpPr>
        <xdr:cNvPr id="1361082" name="Text Box 8"/>
        <xdr:cNvSpPr txBox="1">
          <a:spLocks noChangeArrowheads="1"/>
        </xdr:cNvSpPr>
      </xdr:nvSpPr>
      <xdr:spPr bwMode="auto">
        <a:xfrm>
          <a:off x="9744075" y="104584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133350</xdr:colOff>
      <xdr:row>28</xdr:row>
      <xdr:rowOff>171450</xdr:rowOff>
    </xdr:to>
    <xdr:sp macro="" textlink="">
      <xdr:nvSpPr>
        <xdr:cNvPr id="1361083" name="Text Box 10"/>
        <xdr:cNvSpPr txBox="1">
          <a:spLocks noChangeArrowheads="1"/>
        </xdr:cNvSpPr>
      </xdr:nvSpPr>
      <xdr:spPr bwMode="auto">
        <a:xfrm>
          <a:off x="9744075" y="10391775"/>
          <a:ext cx="133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84" name="Text Box 11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85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86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87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88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89" name="Text Box 11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90" name="Text Box 9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091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92" name="Text Box 11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93" name="Text Box 9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142875</xdr:rowOff>
    </xdr:to>
    <xdr:sp macro="" textlink="">
      <xdr:nvSpPr>
        <xdr:cNvPr id="1361094" name="Text Box 8"/>
        <xdr:cNvSpPr txBox="1">
          <a:spLocks noChangeArrowheads="1"/>
        </xdr:cNvSpPr>
      </xdr:nvSpPr>
      <xdr:spPr bwMode="auto">
        <a:xfrm>
          <a:off x="9744075" y="104584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95" name="Text Box 9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96" name="Text Box 8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76200</xdr:rowOff>
    </xdr:from>
    <xdr:to>
      <xdr:col>5</xdr:col>
      <xdr:colOff>133350</xdr:colOff>
      <xdr:row>27</xdr:row>
      <xdr:rowOff>190500</xdr:rowOff>
    </xdr:to>
    <xdr:sp macro="" textlink="">
      <xdr:nvSpPr>
        <xdr:cNvPr id="1361097" name="Text Box 9"/>
        <xdr:cNvSpPr txBox="1">
          <a:spLocks noChangeArrowheads="1"/>
        </xdr:cNvSpPr>
      </xdr:nvSpPr>
      <xdr:spPr bwMode="auto">
        <a:xfrm>
          <a:off x="9744075" y="101250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133350</xdr:colOff>
      <xdr:row>28</xdr:row>
      <xdr:rowOff>190500</xdr:rowOff>
    </xdr:to>
    <xdr:sp macro="" textlink="">
      <xdr:nvSpPr>
        <xdr:cNvPr id="1361098" name="Text Box 8"/>
        <xdr:cNvSpPr txBox="1">
          <a:spLocks noChangeArrowheads="1"/>
        </xdr:cNvSpPr>
      </xdr:nvSpPr>
      <xdr:spPr bwMode="auto">
        <a:xfrm>
          <a:off x="9744075" y="1045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161925</xdr:rowOff>
    </xdr:to>
    <xdr:sp macro="" textlink="">
      <xdr:nvSpPr>
        <xdr:cNvPr id="1361099" name="Text Box 8"/>
        <xdr:cNvSpPr txBox="1">
          <a:spLocks noChangeArrowheads="1"/>
        </xdr:cNvSpPr>
      </xdr:nvSpPr>
      <xdr:spPr bwMode="auto">
        <a:xfrm>
          <a:off x="9744075" y="98583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152400</xdr:colOff>
      <xdr:row>26</xdr:row>
      <xdr:rowOff>161925</xdr:rowOff>
    </xdr:to>
    <xdr:sp macro="" textlink="">
      <xdr:nvSpPr>
        <xdr:cNvPr id="1361100" name="Text Box 8"/>
        <xdr:cNvSpPr txBox="1">
          <a:spLocks noChangeArrowheads="1"/>
        </xdr:cNvSpPr>
      </xdr:nvSpPr>
      <xdr:spPr bwMode="auto">
        <a:xfrm>
          <a:off x="9744075" y="98583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1101" name="Text Box 12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1102" name="Text Box 9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28575</xdr:rowOff>
    </xdr:to>
    <xdr:sp macro="" textlink="">
      <xdr:nvSpPr>
        <xdr:cNvPr id="1361103" name="Text Box 12"/>
        <xdr:cNvSpPr txBox="1">
          <a:spLocks noChangeArrowheads="1"/>
        </xdr:cNvSpPr>
      </xdr:nvSpPr>
      <xdr:spPr bwMode="auto">
        <a:xfrm>
          <a:off x="9744075" y="98583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142875</xdr:colOff>
      <xdr:row>27</xdr:row>
      <xdr:rowOff>28575</xdr:rowOff>
    </xdr:to>
    <xdr:sp macro="" textlink="">
      <xdr:nvSpPr>
        <xdr:cNvPr id="1361104" name="Text Box 10"/>
        <xdr:cNvSpPr txBox="1">
          <a:spLocks noChangeArrowheads="1"/>
        </xdr:cNvSpPr>
      </xdr:nvSpPr>
      <xdr:spPr bwMode="auto">
        <a:xfrm>
          <a:off x="9744075" y="98583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05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19050</xdr:rowOff>
    </xdr:to>
    <xdr:sp macro="" textlink="">
      <xdr:nvSpPr>
        <xdr:cNvPr id="1361106" name="Text Box 11"/>
        <xdr:cNvSpPr txBox="1">
          <a:spLocks noChangeArrowheads="1"/>
        </xdr:cNvSpPr>
      </xdr:nvSpPr>
      <xdr:spPr bwMode="auto">
        <a:xfrm>
          <a:off x="9744075" y="985837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19050</xdr:rowOff>
    </xdr:to>
    <xdr:sp macro="" textlink="">
      <xdr:nvSpPr>
        <xdr:cNvPr id="1361107" name="Text Box 9"/>
        <xdr:cNvSpPr txBox="1">
          <a:spLocks noChangeArrowheads="1"/>
        </xdr:cNvSpPr>
      </xdr:nvSpPr>
      <xdr:spPr bwMode="auto">
        <a:xfrm>
          <a:off x="9744075" y="9858375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1108" name="Text Box 8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104775</xdr:colOff>
      <xdr:row>27</xdr:row>
      <xdr:rowOff>19050</xdr:rowOff>
    </xdr:to>
    <xdr:sp macro="" textlink="">
      <xdr:nvSpPr>
        <xdr:cNvPr id="1361109" name="Text Box 9"/>
        <xdr:cNvSpPr txBox="1">
          <a:spLocks noChangeArrowheads="1"/>
        </xdr:cNvSpPr>
      </xdr:nvSpPr>
      <xdr:spPr bwMode="auto">
        <a:xfrm>
          <a:off x="9744075" y="9858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28575</xdr:rowOff>
    </xdr:to>
    <xdr:sp macro="" textlink="">
      <xdr:nvSpPr>
        <xdr:cNvPr id="1361110" name="Text Box 12"/>
        <xdr:cNvSpPr txBox="1">
          <a:spLocks noChangeArrowheads="1"/>
        </xdr:cNvSpPr>
      </xdr:nvSpPr>
      <xdr:spPr bwMode="auto">
        <a:xfrm>
          <a:off x="9744075" y="98583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28575</xdr:rowOff>
    </xdr:to>
    <xdr:sp macro="" textlink="">
      <xdr:nvSpPr>
        <xdr:cNvPr id="1361111" name="Text Box 10"/>
        <xdr:cNvSpPr txBox="1">
          <a:spLocks noChangeArrowheads="1"/>
        </xdr:cNvSpPr>
      </xdr:nvSpPr>
      <xdr:spPr bwMode="auto">
        <a:xfrm>
          <a:off x="9744075" y="98583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95250</xdr:colOff>
      <xdr:row>27</xdr:row>
      <xdr:rowOff>0</xdr:rowOff>
    </xdr:to>
    <xdr:sp macro="" textlink="">
      <xdr:nvSpPr>
        <xdr:cNvPr id="1361112" name="Text Box 10"/>
        <xdr:cNvSpPr txBox="1">
          <a:spLocks noChangeArrowheads="1"/>
        </xdr:cNvSpPr>
      </xdr:nvSpPr>
      <xdr:spPr bwMode="auto">
        <a:xfrm>
          <a:off x="9744075" y="98583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95250</xdr:colOff>
      <xdr:row>27</xdr:row>
      <xdr:rowOff>9525</xdr:rowOff>
    </xdr:to>
    <xdr:sp macro="" textlink="">
      <xdr:nvSpPr>
        <xdr:cNvPr id="1361113" name="Text Box 11"/>
        <xdr:cNvSpPr txBox="1">
          <a:spLocks noChangeArrowheads="1"/>
        </xdr:cNvSpPr>
      </xdr:nvSpPr>
      <xdr:spPr bwMode="auto">
        <a:xfrm>
          <a:off x="9744075" y="9858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95250</xdr:colOff>
      <xdr:row>27</xdr:row>
      <xdr:rowOff>9525</xdr:rowOff>
    </xdr:to>
    <xdr:sp macro="" textlink="">
      <xdr:nvSpPr>
        <xdr:cNvPr id="1361114" name="Text Box 9"/>
        <xdr:cNvSpPr txBox="1">
          <a:spLocks noChangeArrowheads="1"/>
        </xdr:cNvSpPr>
      </xdr:nvSpPr>
      <xdr:spPr bwMode="auto">
        <a:xfrm>
          <a:off x="9744075" y="9858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104775</xdr:colOff>
      <xdr:row>27</xdr:row>
      <xdr:rowOff>19050</xdr:rowOff>
    </xdr:to>
    <xdr:sp macro="" textlink="">
      <xdr:nvSpPr>
        <xdr:cNvPr id="1361115" name="Text Box 8"/>
        <xdr:cNvSpPr txBox="1">
          <a:spLocks noChangeArrowheads="1"/>
        </xdr:cNvSpPr>
      </xdr:nvSpPr>
      <xdr:spPr bwMode="auto">
        <a:xfrm>
          <a:off x="9744075" y="98583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0</xdr:rowOff>
    </xdr:to>
    <xdr:sp macro="" textlink="">
      <xdr:nvSpPr>
        <xdr:cNvPr id="1361116" name="Text Box 12"/>
        <xdr:cNvSpPr txBox="1">
          <a:spLocks noChangeArrowheads="1"/>
        </xdr:cNvSpPr>
      </xdr:nvSpPr>
      <xdr:spPr bwMode="auto">
        <a:xfrm>
          <a:off x="9744075" y="98583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9525</xdr:rowOff>
    </xdr:to>
    <xdr:sp macro="" textlink="">
      <xdr:nvSpPr>
        <xdr:cNvPr id="1361117" name="Text Box 9"/>
        <xdr:cNvSpPr txBox="1">
          <a:spLocks noChangeArrowheads="1"/>
        </xdr:cNvSpPr>
      </xdr:nvSpPr>
      <xdr:spPr bwMode="auto">
        <a:xfrm>
          <a:off x="9744075" y="98583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28575</xdr:rowOff>
    </xdr:to>
    <xdr:sp macro="" textlink="">
      <xdr:nvSpPr>
        <xdr:cNvPr id="1361118" name="Text Box 12"/>
        <xdr:cNvSpPr txBox="1">
          <a:spLocks noChangeArrowheads="1"/>
        </xdr:cNvSpPr>
      </xdr:nvSpPr>
      <xdr:spPr bwMode="auto">
        <a:xfrm>
          <a:off x="9744075" y="98583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28575</xdr:rowOff>
    </xdr:to>
    <xdr:sp macro="" textlink="">
      <xdr:nvSpPr>
        <xdr:cNvPr id="1361119" name="Text Box 10"/>
        <xdr:cNvSpPr txBox="1">
          <a:spLocks noChangeArrowheads="1"/>
        </xdr:cNvSpPr>
      </xdr:nvSpPr>
      <xdr:spPr bwMode="auto">
        <a:xfrm>
          <a:off x="9744075" y="98583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9525</xdr:rowOff>
    </xdr:to>
    <xdr:sp macro="" textlink="">
      <xdr:nvSpPr>
        <xdr:cNvPr id="1361120" name="Text Box 8"/>
        <xdr:cNvSpPr txBox="1">
          <a:spLocks noChangeArrowheads="1"/>
        </xdr:cNvSpPr>
      </xdr:nvSpPr>
      <xdr:spPr bwMode="auto">
        <a:xfrm>
          <a:off x="9744075" y="985837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247650</xdr:rowOff>
    </xdr:from>
    <xdr:to>
      <xdr:col>5</xdr:col>
      <xdr:colOff>114300</xdr:colOff>
      <xdr:row>29</xdr:row>
      <xdr:rowOff>438150</xdr:rowOff>
    </xdr:to>
    <xdr:sp macro="" textlink="">
      <xdr:nvSpPr>
        <xdr:cNvPr id="1361121" name="Text Box 12"/>
        <xdr:cNvSpPr txBox="1">
          <a:spLocks noChangeArrowheads="1"/>
        </xdr:cNvSpPr>
      </xdr:nvSpPr>
      <xdr:spPr bwMode="auto">
        <a:xfrm>
          <a:off x="9744075" y="1137285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190500</xdr:rowOff>
    </xdr:from>
    <xdr:to>
      <xdr:col>5</xdr:col>
      <xdr:colOff>133350</xdr:colOff>
      <xdr:row>28</xdr:row>
      <xdr:rowOff>85725</xdr:rowOff>
    </xdr:to>
    <xdr:sp macro="" textlink="">
      <xdr:nvSpPr>
        <xdr:cNvPr id="1361122" name="Text Box 12"/>
        <xdr:cNvSpPr txBox="1">
          <a:spLocks noChangeArrowheads="1"/>
        </xdr:cNvSpPr>
      </xdr:nvSpPr>
      <xdr:spPr bwMode="auto">
        <a:xfrm>
          <a:off x="9744075" y="102393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27</xdr:row>
      <xdr:rowOff>28575</xdr:rowOff>
    </xdr:to>
    <xdr:sp macro="" textlink="">
      <xdr:nvSpPr>
        <xdr:cNvPr id="1361123" name="Text Box 10"/>
        <xdr:cNvSpPr txBox="1">
          <a:spLocks noChangeArrowheads="1"/>
        </xdr:cNvSpPr>
      </xdr:nvSpPr>
      <xdr:spPr bwMode="auto">
        <a:xfrm>
          <a:off x="9744075" y="98583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1124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1125" name="Text Box 11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1126" name="Text Box 9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19050</xdr:rowOff>
    </xdr:to>
    <xdr:sp macro="" textlink="">
      <xdr:nvSpPr>
        <xdr:cNvPr id="1361127" name="Text Box 8"/>
        <xdr:cNvSpPr txBox="1">
          <a:spLocks noChangeArrowheads="1"/>
        </xdr:cNvSpPr>
      </xdr:nvSpPr>
      <xdr:spPr bwMode="auto">
        <a:xfrm>
          <a:off x="9744075" y="9858375"/>
          <a:ext cx="114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1128" name="Text Box 12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27</xdr:row>
      <xdr:rowOff>28575</xdr:rowOff>
    </xdr:to>
    <xdr:sp macro="" textlink="">
      <xdr:nvSpPr>
        <xdr:cNvPr id="1361129" name="Text Box 12"/>
        <xdr:cNvSpPr txBox="1">
          <a:spLocks noChangeArrowheads="1"/>
        </xdr:cNvSpPr>
      </xdr:nvSpPr>
      <xdr:spPr bwMode="auto">
        <a:xfrm>
          <a:off x="9744075" y="98583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27</xdr:row>
      <xdr:rowOff>28575</xdr:rowOff>
    </xdr:to>
    <xdr:sp macro="" textlink="">
      <xdr:nvSpPr>
        <xdr:cNvPr id="1361130" name="Text Box 10"/>
        <xdr:cNvSpPr txBox="1">
          <a:spLocks noChangeArrowheads="1"/>
        </xdr:cNvSpPr>
      </xdr:nvSpPr>
      <xdr:spPr bwMode="auto">
        <a:xfrm>
          <a:off x="9744075" y="98583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114300</xdr:colOff>
      <xdr:row>27</xdr:row>
      <xdr:rowOff>0</xdr:rowOff>
    </xdr:to>
    <xdr:sp macro="" textlink="">
      <xdr:nvSpPr>
        <xdr:cNvPr id="1361131" name="Text Box 10"/>
        <xdr:cNvSpPr txBox="1">
          <a:spLocks noChangeArrowheads="1"/>
        </xdr:cNvSpPr>
      </xdr:nvSpPr>
      <xdr:spPr bwMode="auto">
        <a:xfrm>
          <a:off x="9744075" y="98583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32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61133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26</xdr:row>
      <xdr:rowOff>180975</xdr:rowOff>
    </xdr:to>
    <xdr:sp macro="" textlink="">
      <xdr:nvSpPr>
        <xdr:cNvPr id="1361134" name="Text Box 10"/>
        <xdr:cNvSpPr txBox="1">
          <a:spLocks noChangeArrowheads="1"/>
        </xdr:cNvSpPr>
      </xdr:nvSpPr>
      <xdr:spPr bwMode="auto">
        <a:xfrm>
          <a:off x="9744075" y="98583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35" name="Text Box 11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61136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37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38" name="Text Box 8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39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61140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123825</xdr:colOff>
      <xdr:row>26</xdr:row>
      <xdr:rowOff>180975</xdr:rowOff>
    </xdr:to>
    <xdr:sp macro="" textlink="">
      <xdr:nvSpPr>
        <xdr:cNvPr id="1361141" name="Text Box 10"/>
        <xdr:cNvSpPr txBox="1">
          <a:spLocks noChangeArrowheads="1"/>
        </xdr:cNvSpPr>
      </xdr:nvSpPr>
      <xdr:spPr bwMode="auto">
        <a:xfrm>
          <a:off x="9744075" y="98583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42" name="Text Box 11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26</xdr:row>
      <xdr:rowOff>142875</xdr:rowOff>
    </xdr:to>
    <xdr:sp macro="" textlink="">
      <xdr:nvSpPr>
        <xdr:cNvPr id="1361143" name="Text Box 8"/>
        <xdr:cNvSpPr txBox="1">
          <a:spLocks noChangeArrowheads="1"/>
        </xdr:cNvSpPr>
      </xdr:nvSpPr>
      <xdr:spPr bwMode="auto">
        <a:xfrm>
          <a:off x="9744075" y="99250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123825</xdr:colOff>
      <xdr:row>27</xdr:row>
      <xdr:rowOff>0</xdr:rowOff>
    </xdr:to>
    <xdr:sp macro="" textlink="">
      <xdr:nvSpPr>
        <xdr:cNvPr id="1361144" name="Text Box 9"/>
        <xdr:cNvSpPr txBox="1">
          <a:spLocks noChangeArrowheads="1"/>
        </xdr:cNvSpPr>
      </xdr:nvSpPr>
      <xdr:spPr bwMode="auto">
        <a:xfrm>
          <a:off x="9744075" y="99250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190500</xdr:rowOff>
    </xdr:from>
    <xdr:to>
      <xdr:col>5</xdr:col>
      <xdr:colOff>142875</xdr:colOff>
      <xdr:row>29</xdr:row>
      <xdr:rowOff>314325</xdr:rowOff>
    </xdr:to>
    <xdr:sp macro="" textlink="">
      <xdr:nvSpPr>
        <xdr:cNvPr id="1361145" name="Text Box 8"/>
        <xdr:cNvSpPr txBox="1">
          <a:spLocks noChangeArrowheads="1"/>
        </xdr:cNvSpPr>
      </xdr:nvSpPr>
      <xdr:spPr bwMode="auto">
        <a:xfrm>
          <a:off x="9744075" y="113157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61146" name="Text Box 8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180975</xdr:rowOff>
    </xdr:to>
    <xdr:sp macro="" textlink="">
      <xdr:nvSpPr>
        <xdr:cNvPr id="1361147" name="Text Box 10"/>
        <xdr:cNvSpPr txBox="1">
          <a:spLocks noChangeArrowheads="1"/>
        </xdr:cNvSpPr>
      </xdr:nvSpPr>
      <xdr:spPr bwMode="auto">
        <a:xfrm>
          <a:off x="9744075" y="98583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48" name="Text Box 11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61149" name="Text Box 8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0" name="Text Box 9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1" name="Text Box 8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2" name="Text Box 9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61153" name="Text Box 8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26</xdr:row>
      <xdr:rowOff>180975</xdr:rowOff>
    </xdr:to>
    <xdr:sp macro="" textlink="">
      <xdr:nvSpPr>
        <xdr:cNvPr id="1361154" name="Text Box 10"/>
        <xdr:cNvSpPr txBox="1">
          <a:spLocks noChangeArrowheads="1"/>
        </xdr:cNvSpPr>
      </xdr:nvSpPr>
      <xdr:spPr bwMode="auto">
        <a:xfrm>
          <a:off x="9744075" y="98583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5" name="Text Box 11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26</xdr:row>
      <xdr:rowOff>142875</xdr:rowOff>
    </xdr:to>
    <xdr:sp macro="" textlink="">
      <xdr:nvSpPr>
        <xdr:cNvPr id="1361156" name="Text Box 8"/>
        <xdr:cNvSpPr txBox="1">
          <a:spLocks noChangeArrowheads="1"/>
        </xdr:cNvSpPr>
      </xdr:nvSpPr>
      <xdr:spPr bwMode="auto">
        <a:xfrm>
          <a:off x="9744075" y="9925050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7" name="Text Box 9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133350</xdr:colOff>
      <xdr:row>27</xdr:row>
      <xdr:rowOff>0</xdr:rowOff>
    </xdr:to>
    <xdr:sp macro="" textlink="">
      <xdr:nvSpPr>
        <xdr:cNvPr id="1361158" name="Text Box 8"/>
        <xdr:cNvSpPr txBox="1">
          <a:spLocks noChangeArrowheads="1"/>
        </xdr:cNvSpPr>
      </xdr:nvSpPr>
      <xdr:spPr bwMode="auto">
        <a:xfrm>
          <a:off x="9744075" y="99250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85725</xdr:colOff>
      <xdr:row>26</xdr:row>
      <xdr:rowOff>180975</xdr:rowOff>
    </xdr:to>
    <xdr:sp macro="" textlink="">
      <xdr:nvSpPr>
        <xdr:cNvPr id="1361159" name="Text Box 8"/>
        <xdr:cNvSpPr txBox="1">
          <a:spLocks noChangeArrowheads="1"/>
        </xdr:cNvSpPr>
      </xdr:nvSpPr>
      <xdr:spPr bwMode="auto">
        <a:xfrm>
          <a:off x="9744075" y="9934575"/>
          <a:ext cx="857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85725</xdr:colOff>
      <xdr:row>27</xdr:row>
      <xdr:rowOff>0</xdr:rowOff>
    </xdr:to>
    <xdr:sp macro="" textlink="">
      <xdr:nvSpPr>
        <xdr:cNvPr id="1361160" name="Text Box 10"/>
        <xdr:cNvSpPr txBox="1">
          <a:spLocks noChangeArrowheads="1"/>
        </xdr:cNvSpPr>
      </xdr:nvSpPr>
      <xdr:spPr bwMode="auto">
        <a:xfrm>
          <a:off x="9744075" y="98583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85725</xdr:colOff>
      <xdr:row>26</xdr:row>
      <xdr:rowOff>180975</xdr:rowOff>
    </xdr:to>
    <xdr:sp macro="" textlink="">
      <xdr:nvSpPr>
        <xdr:cNvPr id="1361161" name="Text Box 11"/>
        <xdr:cNvSpPr txBox="1">
          <a:spLocks noChangeArrowheads="1"/>
        </xdr:cNvSpPr>
      </xdr:nvSpPr>
      <xdr:spPr bwMode="auto">
        <a:xfrm>
          <a:off x="9744075" y="9934575"/>
          <a:ext cx="857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26</xdr:row>
      <xdr:rowOff>180975</xdr:rowOff>
    </xdr:to>
    <xdr:sp macro="" textlink="">
      <xdr:nvSpPr>
        <xdr:cNvPr id="1361162" name="Text Box 9"/>
        <xdr:cNvSpPr txBox="1">
          <a:spLocks noChangeArrowheads="1"/>
        </xdr:cNvSpPr>
      </xdr:nvSpPr>
      <xdr:spPr bwMode="auto">
        <a:xfrm>
          <a:off x="9744075" y="99345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63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64" name="Text Box 11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65" name="Text Box 12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66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26</xdr:row>
      <xdr:rowOff>180975</xdr:rowOff>
    </xdr:to>
    <xdr:sp macro="" textlink="">
      <xdr:nvSpPr>
        <xdr:cNvPr id="1361167" name="Text Box 11"/>
        <xdr:cNvSpPr txBox="1">
          <a:spLocks noChangeArrowheads="1"/>
        </xdr:cNvSpPr>
      </xdr:nvSpPr>
      <xdr:spPr bwMode="auto">
        <a:xfrm>
          <a:off x="9744075" y="99345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26</xdr:row>
      <xdr:rowOff>180975</xdr:rowOff>
    </xdr:to>
    <xdr:sp macro="" textlink="">
      <xdr:nvSpPr>
        <xdr:cNvPr id="1361168" name="Text Box 9"/>
        <xdr:cNvSpPr txBox="1">
          <a:spLocks noChangeArrowheads="1"/>
        </xdr:cNvSpPr>
      </xdr:nvSpPr>
      <xdr:spPr bwMode="auto">
        <a:xfrm>
          <a:off x="9744075" y="99345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133350</xdr:colOff>
      <xdr:row>27</xdr:row>
      <xdr:rowOff>0</xdr:rowOff>
    </xdr:to>
    <xdr:sp macro="" textlink="">
      <xdr:nvSpPr>
        <xdr:cNvPr id="1361169" name="Text Box 10"/>
        <xdr:cNvSpPr txBox="1">
          <a:spLocks noChangeArrowheads="1"/>
        </xdr:cNvSpPr>
      </xdr:nvSpPr>
      <xdr:spPr bwMode="auto">
        <a:xfrm>
          <a:off x="9744075" y="98583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26</xdr:row>
      <xdr:rowOff>180975</xdr:rowOff>
    </xdr:to>
    <xdr:sp macro="" textlink="">
      <xdr:nvSpPr>
        <xdr:cNvPr id="1361170" name="Text Box 11"/>
        <xdr:cNvSpPr txBox="1">
          <a:spLocks noChangeArrowheads="1"/>
        </xdr:cNvSpPr>
      </xdr:nvSpPr>
      <xdr:spPr bwMode="auto">
        <a:xfrm>
          <a:off x="9744075" y="99345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76200</xdr:rowOff>
    </xdr:from>
    <xdr:to>
      <xdr:col>5</xdr:col>
      <xdr:colOff>133350</xdr:colOff>
      <xdr:row>26</xdr:row>
      <xdr:rowOff>180975</xdr:rowOff>
    </xdr:to>
    <xdr:sp macro="" textlink="">
      <xdr:nvSpPr>
        <xdr:cNvPr id="1361171" name="Text Box 9"/>
        <xdr:cNvSpPr txBox="1">
          <a:spLocks noChangeArrowheads="1"/>
        </xdr:cNvSpPr>
      </xdr:nvSpPr>
      <xdr:spPr bwMode="auto">
        <a:xfrm>
          <a:off x="9744075" y="99345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172" name="Text Box 8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173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228600</xdr:rowOff>
    </xdr:to>
    <xdr:sp macro="" textlink="">
      <xdr:nvSpPr>
        <xdr:cNvPr id="1361174" name="Text Box 10"/>
        <xdr:cNvSpPr txBox="1">
          <a:spLocks noChangeArrowheads="1"/>
        </xdr:cNvSpPr>
      </xdr:nvSpPr>
      <xdr:spPr bwMode="auto">
        <a:xfrm>
          <a:off x="9744075" y="10048875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175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114300</xdr:rowOff>
    </xdr:to>
    <xdr:sp macro="" textlink="">
      <xdr:nvSpPr>
        <xdr:cNvPr id="1361176" name="Text Box 8"/>
        <xdr:cNvSpPr txBox="1">
          <a:spLocks noChangeArrowheads="1"/>
        </xdr:cNvSpPr>
      </xdr:nvSpPr>
      <xdr:spPr bwMode="auto">
        <a:xfrm>
          <a:off x="9744075" y="100488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177" name="Text Box 9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178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114300</xdr:rowOff>
    </xdr:to>
    <xdr:sp macro="" textlink="">
      <xdr:nvSpPr>
        <xdr:cNvPr id="1361179" name="Text Box 11"/>
        <xdr:cNvSpPr txBox="1">
          <a:spLocks noChangeArrowheads="1"/>
        </xdr:cNvSpPr>
      </xdr:nvSpPr>
      <xdr:spPr bwMode="auto">
        <a:xfrm>
          <a:off x="9744075" y="100488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180" name="Text Box 9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8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171450</xdr:rowOff>
    </xdr:to>
    <xdr:sp macro="" textlink="">
      <xdr:nvSpPr>
        <xdr:cNvPr id="1361182" name="Text Box 10"/>
        <xdr:cNvSpPr txBox="1">
          <a:spLocks noChangeArrowheads="1"/>
        </xdr:cNvSpPr>
      </xdr:nvSpPr>
      <xdr:spPr bwMode="auto">
        <a:xfrm>
          <a:off x="9744075" y="100488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183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184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8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86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8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188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89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90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19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192" name="Text Box 8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193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194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195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196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197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198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199" name="Text Box 9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00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01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02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03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04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05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0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07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0</xdr:rowOff>
    </xdr:from>
    <xdr:to>
      <xdr:col>8</xdr:col>
      <xdr:colOff>123825</xdr:colOff>
      <xdr:row>28</xdr:row>
      <xdr:rowOff>238125</xdr:rowOff>
    </xdr:to>
    <xdr:sp macro="" textlink="">
      <xdr:nvSpPr>
        <xdr:cNvPr id="1361208" name="Text Box 12"/>
        <xdr:cNvSpPr txBox="1">
          <a:spLocks noChangeArrowheads="1"/>
        </xdr:cNvSpPr>
      </xdr:nvSpPr>
      <xdr:spPr bwMode="auto">
        <a:xfrm>
          <a:off x="1296352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209" name="Text Box 8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210" name="Text Box 8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0</xdr:rowOff>
    </xdr:from>
    <xdr:to>
      <xdr:col>8</xdr:col>
      <xdr:colOff>123825</xdr:colOff>
      <xdr:row>28</xdr:row>
      <xdr:rowOff>238125</xdr:rowOff>
    </xdr:to>
    <xdr:sp macro="" textlink="">
      <xdr:nvSpPr>
        <xdr:cNvPr id="1361211" name="Text Box 10"/>
        <xdr:cNvSpPr txBox="1">
          <a:spLocks noChangeArrowheads="1"/>
        </xdr:cNvSpPr>
      </xdr:nvSpPr>
      <xdr:spPr bwMode="auto">
        <a:xfrm>
          <a:off x="12963525" y="103917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212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213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14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15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16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217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228600</xdr:rowOff>
    </xdr:to>
    <xdr:sp macro="" textlink="">
      <xdr:nvSpPr>
        <xdr:cNvPr id="1361218" name="Text Box 11"/>
        <xdr:cNvSpPr txBox="1">
          <a:spLocks noChangeArrowheads="1"/>
        </xdr:cNvSpPr>
      </xdr:nvSpPr>
      <xdr:spPr bwMode="auto">
        <a:xfrm>
          <a:off x="12039600" y="116967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228600</xdr:rowOff>
    </xdr:to>
    <xdr:sp macro="" textlink="">
      <xdr:nvSpPr>
        <xdr:cNvPr id="1361219" name="Text Box 9"/>
        <xdr:cNvSpPr txBox="1">
          <a:spLocks noChangeArrowheads="1"/>
        </xdr:cNvSpPr>
      </xdr:nvSpPr>
      <xdr:spPr bwMode="auto">
        <a:xfrm>
          <a:off x="12039600" y="116967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20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21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22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23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24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25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2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27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228600</xdr:rowOff>
    </xdr:to>
    <xdr:sp macro="" textlink="">
      <xdr:nvSpPr>
        <xdr:cNvPr id="1361228" name="Text Box 12"/>
        <xdr:cNvSpPr txBox="1">
          <a:spLocks noChangeArrowheads="1"/>
        </xdr:cNvSpPr>
      </xdr:nvSpPr>
      <xdr:spPr bwMode="auto">
        <a:xfrm>
          <a:off x="9744075" y="1004887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29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230" name="Text Box 8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228600</xdr:rowOff>
    </xdr:to>
    <xdr:sp macro="" textlink="">
      <xdr:nvSpPr>
        <xdr:cNvPr id="1361231" name="Text Box 10"/>
        <xdr:cNvSpPr txBox="1">
          <a:spLocks noChangeArrowheads="1"/>
        </xdr:cNvSpPr>
      </xdr:nvSpPr>
      <xdr:spPr bwMode="auto">
        <a:xfrm>
          <a:off x="9744075" y="10048875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232" name="Text Box 11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233" name="Text Box 9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34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3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36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3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38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39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3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4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6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48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49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171450</xdr:rowOff>
    </xdr:to>
    <xdr:sp macro="" textlink="">
      <xdr:nvSpPr>
        <xdr:cNvPr id="1361250" name="Text Box 10"/>
        <xdr:cNvSpPr txBox="1">
          <a:spLocks noChangeArrowheads="1"/>
        </xdr:cNvSpPr>
      </xdr:nvSpPr>
      <xdr:spPr bwMode="auto">
        <a:xfrm>
          <a:off x="9744075" y="100488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51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52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53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54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55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56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57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5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59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60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6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62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63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64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265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266" name="Text Box 8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267" name="Text Box 9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268" name="Text Box 10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269" name="Text Box 11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270" name="Text Box 12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271" name="Text Box 8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272" name="Text Box 9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273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274" name="Text Box 11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76200</xdr:rowOff>
    </xdr:from>
    <xdr:to>
      <xdr:col>8</xdr:col>
      <xdr:colOff>114300</xdr:colOff>
      <xdr:row>30</xdr:row>
      <xdr:rowOff>295275</xdr:rowOff>
    </xdr:to>
    <xdr:sp macro="" textlink="">
      <xdr:nvSpPr>
        <xdr:cNvPr id="1361275" name="Text Box 9"/>
        <xdr:cNvSpPr txBox="1">
          <a:spLocks noChangeArrowheads="1"/>
        </xdr:cNvSpPr>
      </xdr:nvSpPr>
      <xdr:spPr bwMode="auto">
        <a:xfrm>
          <a:off x="12963525" y="117729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142875</xdr:rowOff>
    </xdr:to>
    <xdr:sp macro="" textlink="">
      <xdr:nvSpPr>
        <xdr:cNvPr id="1361276" name="Text Box 8"/>
        <xdr:cNvSpPr txBox="1">
          <a:spLocks noChangeArrowheads="1"/>
        </xdr:cNvSpPr>
      </xdr:nvSpPr>
      <xdr:spPr bwMode="auto">
        <a:xfrm>
          <a:off x="1296352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0</xdr:rowOff>
    </xdr:from>
    <xdr:to>
      <xdr:col>8</xdr:col>
      <xdr:colOff>123825</xdr:colOff>
      <xdr:row>28</xdr:row>
      <xdr:rowOff>171450</xdr:rowOff>
    </xdr:to>
    <xdr:sp macro="" textlink="">
      <xdr:nvSpPr>
        <xdr:cNvPr id="1361277" name="Text Box 10"/>
        <xdr:cNvSpPr txBox="1">
          <a:spLocks noChangeArrowheads="1"/>
        </xdr:cNvSpPr>
      </xdr:nvSpPr>
      <xdr:spPr bwMode="auto">
        <a:xfrm>
          <a:off x="12963525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278" name="Text Box 11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79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1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283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4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5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8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287" name="Text Box 8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288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89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90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91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292" name="Text Box 10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293" name="Text Box 11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294" name="Text Box 9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95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96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97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29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299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00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142875</xdr:rowOff>
    </xdr:to>
    <xdr:sp macro="" textlink="">
      <xdr:nvSpPr>
        <xdr:cNvPr id="1361301" name="Text Box 8"/>
        <xdr:cNvSpPr txBox="1">
          <a:spLocks noChangeArrowheads="1"/>
        </xdr:cNvSpPr>
      </xdr:nvSpPr>
      <xdr:spPr bwMode="auto">
        <a:xfrm>
          <a:off x="1296352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02" name="Text Box 9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238125</xdr:rowOff>
    </xdr:to>
    <xdr:sp macro="" textlink="">
      <xdr:nvSpPr>
        <xdr:cNvPr id="1361303" name="Text Box 12"/>
        <xdr:cNvSpPr txBox="1">
          <a:spLocks noChangeArrowheads="1"/>
        </xdr:cNvSpPr>
      </xdr:nvSpPr>
      <xdr:spPr bwMode="auto">
        <a:xfrm>
          <a:off x="12963525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304" name="Text Box 8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305" name="Text Box 8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238125</xdr:rowOff>
    </xdr:to>
    <xdr:sp macro="" textlink="">
      <xdr:nvSpPr>
        <xdr:cNvPr id="1361306" name="Text Box 10"/>
        <xdr:cNvSpPr txBox="1">
          <a:spLocks noChangeArrowheads="1"/>
        </xdr:cNvSpPr>
      </xdr:nvSpPr>
      <xdr:spPr bwMode="auto">
        <a:xfrm>
          <a:off x="12963525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307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308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09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10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11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312" name="Text Box 10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76200</xdr:rowOff>
    </xdr:from>
    <xdr:to>
      <xdr:col>7</xdr:col>
      <xdr:colOff>123825</xdr:colOff>
      <xdr:row>30</xdr:row>
      <xdr:rowOff>295275</xdr:rowOff>
    </xdr:to>
    <xdr:sp macro="" textlink="">
      <xdr:nvSpPr>
        <xdr:cNvPr id="1361313" name="Text Box 11"/>
        <xdr:cNvSpPr txBox="1">
          <a:spLocks noChangeArrowheads="1"/>
        </xdr:cNvSpPr>
      </xdr:nvSpPr>
      <xdr:spPr bwMode="auto">
        <a:xfrm>
          <a:off x="12039600" y="117729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76200</xdr:rowOff>
    </xdr:from>
    <xdr:to>
      <xdr:col>7</xdr:col>
      <xdr:colOff>123825</xdr:colOff>
      <xdr:row>30</xdr:row>
      <xdr:rowOff>295275</xdr:rowOff>
    </xdr:to>
    <xdr:sp macro="" textlink="">
      <xdr:nvSpPr>
        <xdr:cNvPr id="1361314" name="Text Box 9"/>
        <xdr:cNvSpPr txBox="1">
          <a:spLocks noChangeArrowheads="1"/>
        </xdr:cNvSpPr>
      </xdr:nvSpPr>
      <xdr:spPr bwMode="auto">
        <a:xfrm>
          <a:off x="12039600" y="117729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15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316" name="Text Box 11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317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1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319" name="Text Box 11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320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2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22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190500</xdr:rowOff>
    </xdr:to>
    <xdr:sp macro="" textlink="">
      <xdr:nvSpPr>
        <xdr:cNvPr id="1361323" name="Text Box 12"/>
        <xdr:cNvSpPr txBox="1">
          <a:spLocks noChangeArrowheads="1"/>
        </xdr:cNvSpPr>
      </xdr:nvSpPr>
      <xdr:spPr bwMode="auto">
        <a:xfrm>
          <a:off x="12963525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24" name="Text Box 8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76200</xdr:rowOff>
    </xdr:from>
    <xdr:to>
      <xdr:col>8</xdr:col>
      <xdr:colOff>114300</xdr:colOff>
      <xdr:row>30</xdr:row>
      <xdr:rowOff>295275</xdr:rowOff>
    </xdr:to>
    <xdr:sp macro="" textlink="">
      <xdr:nvSpPr>
        <xdr:cNvPr id="1361325" name="Text Box 8"/>
        <xdr:cNvSpPr txBox="1">
          <a:spLocks noChangeArrowheads="1"/>
        </xdr:cNvSpPr>
      </xdr:nvSpPr>
      <xdr:spPr bwMode="auto">
        <a:xfrm>
          <a:off x="12963525" y="117729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190500</xdr:rowOff>
    </xdr:to>
    <xdr:sp macro="" textlink="">
      <xdr:nvSpPr>
        <xdr:cNvPr id="1361326" name="Text Box 10"/>
        <xdr:cNvSpPr txBox="1">
          <a:spLocks noChangeArrowheads="1"/>
        </xdr:cNvSpPr>
      </xdr:nvSpPr>
      <xdr:spPr bwMode="auto">
        <a:xfrm>
          <a:off x="12963525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327" name="Text Box 11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228600</xdr:rowOff>
    </xdr:to>
    <xdr:sp macro="" textlink="">
      <xdr:nvSpPr>
        <xdr:cNvPr id="1361328" name="Text Box 9"/>
        <xdr:cNvSpPr txBox="1">
          <a:spLocks noChangeArrowheads="1"/>
        </xdr:cNvSpPr>
      </xdr:nvSpPr>
      <xdr:spPr bwMode="auto">
        <a:xfrm>
          <a:off x="12963525" y="116967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29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1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33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34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8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39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4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41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34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43" name="Text Box 9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142875</xdr:rowOff>
    </xdr:to>
    <xdr:sp macro="" textlink="">
      <xdr:nvSpPr>
        <xdr:cNvPr id="1361344" name="Text Box 8"/>
        <xdr:cNvSpPr txBox="1">
          <a:spLocks noChangeArrowheads="1"/>
        </xdr:cNvSpPr>
      </xdr:nvSpPr>
      <xdr:spPr bwMode="auto">
        <a:xfrm>
          <a:off x="1296352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0</xdr:rowOff>
    </xdr:from>
    <xdr:to>
      <xdr:col>8</xdr:col>
      <xdr:colOff>123825</xdr:colOff>
      <xdr:row>28</xdr:row>
      <xdr:rowOff>171450</xdr:rowOff>
    </xdr:to>
    <xdr:sp macro="" textlink="">
      <xdr:nvSpPr>
        <xdr:cNvPr id="1361345" name="Text Box 10"/>
        <xdr:cNvSpPr txBox="1">
          <a:spLocks noChangeArrowheads="1"/>
        </xdr:cNvSpPr>
      </xdr:nvSpPr>
      <xdr:spPr bwMode="auto">
        <a:xfrm>
          <a:off x="12963525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46" name="Text Box 11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47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48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49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50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1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2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353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4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5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142875</xdr:rowOff>
    </xdr:to>
    <xdr:sp macro="" textlink="">
      <xdr:nvSpPr>
        <xdr:cNvPr id="1361356" name="Text Box 8"/>
        <xdr:cNvSpPr txBox="1">
          <a:spLocks noChangeArrowheads="1"/>
        </xdr:cNvSpPr>
      </xdr:nvSpPr>
      <xdr:spPr bwMode="auto">
        <a:xfrm>
          <a:off x="12963525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57" name="Text Box 9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8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359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28</xdr:row>
      <xdr:rowOff>66675</xdr:rowOff>
    </xdr:from>
    <xdr:to>
      <xdr:col>8</xdr:col>
      <xdr:colOff>123825</xdr:colOff>
      <xdr:row>28</xdr:row>
      <xdr:rowOff>190500</xdr:rowOff>
    </xdr:to>
    <xdr:sp macro="" textlink="">
      <xdr:nvSpPr>
        <xdr:cNvPr id="1361360" name="Text Box 8"/>
        <xdr:cNvSpPr txBox="1">
          <a:spLocks noChangeArrowheads="1"/>
        </xdr:cNvSpPr>
      </xdr:nvSpPr>
      <xdr:spPr bwMode="auto">
        <a:xfrm>
          <a:off x="12963525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361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362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363" name="Text Box 8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364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114300</xdr:colOff>
      <xdr:row>29</xdr:row>
      <xdr:rowOff>228600</xdr:rowOff>
    </xdr:to>
    <xdr:sp macro="" textlink="">
      <xdr:nvSpPr>
        <xdr:cNvPr id="1361365" name="Text Box 10"/>
        <xdr:cNvSpPr txBox="1">
          <a:spLocks noChangeArrowheads="1"/>
        </xdr:cNvSpPr>
      </xdr:nvSpPr>
      <xdr:spPr bwMode="auto">
        <a:xfrm>
          <a:off x="12039600" y="1112520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366" name="Text Box 11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114300</xdr:colOff>
      <xdr:row>30</xdr:row>
      <xdr:rowOff>190500</xdr:rowOff>
    </xdr:to>
    <xdr:sp macro="" textlink="">
      <xdr:nvSpPr>
        <xdr:cNvPr id="1361367" name="Text Box 12"/>
        <xdr:cNvSpPr txBox="1">
          <a:spLocks noChangeArrowheads="1"/>
        </xdr:cNvSpPr>
      </xdr:nvSpPr>
      <xdr:spPr bwMode="auto">
        <a:xfrm>
          <a:off x="12039600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368" name="Text Box 8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369" name="Text Box 9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370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371" name="Text Box 11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114300</xdr:colOff>
      <xdr:row>31</xdr:row>
      <xdr:rowOff>228600</xdr:rowOff>
    </xdr:to>
    <xdr:sp macro="" textlink="">
      <xdr:nvSpPr>
        <xdr:cNvPr id="1361372" name="Text Box 9"/>
        <xdr:cNvSpPr txBox="1">
          <a:spLocks noChangeArrowheads="1"/>
        </xdr:cNvSpPr>
      </xdr:nvSpPr>
      <xdr:spPr bwMode="auto">
        <a:xfrm>
          <a:off x="12039600" y="1213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373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361374" name="Text Box 10"/>
        <xdr:cNvSpPr txBox="1">
          <a:spLocks noChangeArrowheads="1"/>
        </xdr:cNvSpPr>
      </xdr:nvSpPr>
      <xdr:spPr bwMode="auto">
        <a:xfrm>
          <a:off x="12039600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375" name="Text Box 11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376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77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78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7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380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81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82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8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133350</xdr:colOff>
      <xdr:row>27</xdr:row>
      <xdr:rowOff>104775</xdr:rowOff>
    </xdr:to>
    <xdr:sp macro="" textlink="">
      <xdr:nvSpPr>
        <xdr:cNvPr id="1361384" name="Text Box 8"/>
        <xdr:cNvSpPr txBox="1">
          <a:spLocks noChangeArrowheads="1"/>
        </xdr:cNvSpPr>
      </xdr:nvSpPr>
      <xdr:spPr bwMode="auto">
        <a:xfrm>
          <a:off x="12039600" y="100488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385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386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387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388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95250</xdr:colOff>
      <xdr:row>29</xdr:row>
      <xdr:rowOff>190500</xdr:rowOff>
    </xdr:to>
    <xdr:sp macro="" textlink="">
      <xdr:nvSpPr>
        <xdr:cNvPr id="1361389" name="Text Box 10"/>
        <xdr:cNvSpPr txBox="1">
          <a:spLocks noChangeArrowheads="1"/>
        </xdr:cNvSpPr>
      </xdr:nvSpPr>
      <xdr:spPr bwMode="auto">
        <a:xfrm>
          <a:off x="9744075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61390" name="Text Box 11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95250</xdr:colOff>
      <xdr:row>29</xdr:row>
      <xdr:rowOff>266700</xdr:rowOff>
    </xdr:to>
    <xdr:sp macro="" textlink="">
      <xdr:nvSpPr>
        <xdr:cNvPr id="1361391" name="Text Box 9"/>
        <xdr:cNvSpPr txBox="1">
          <a:spLocks noChangeArrowheads="1"/>
        </xdr:cNvSpPr>
      </xdr:nvSpPr>
      <xdr:spPr bwMode="auto">
        <a:xfrm>
          <a:off x="9744075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392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93" name="Text Box 11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94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395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96" name="Text Box 11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397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398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399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238125</xdr:rowOff>
    </xdr:to>
    <xdr:sp macro="" textlink="">
      <xdr:nvSpPr>
        <xdr:cNvPr id="1361400" name="Text Box 12"/>
        <xdr:cNvSpPr txBox="1">
          <a:spLocks noChangeArrowheads="1"/>
        </xdr:cNvSpPr>
      </xdr:nvSpPr>
      <xdr:spPr bwMode="auto">
        <a:xfrm>
          <a:off x="12039600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401" name="Text Box 8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402" name="Text Box 8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238125</xdr:rowOff>
    </xdr:to>
    <xdr:sp macro="" textlink="">
      <xdr:nvSpPr>
        <xdr:cNvPr id="1361403" name="Text Box 10"/>
        <xdr:cNvSpPr txBox="1">
          <a:spLocks noChangeArrowheads="1"/>
        </xdr:cNvSpPr>
      </xdr:nvSpPr>
      <xdr:spPr bwMode="auto">
        <a:xfrm>
          <a:off x="12039600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404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133350</xdr:colOff>
      <xdr:row>27</xdr:row>
      <xdr:rowOff>104775</xdr:rowOff>
    </xdr:to>
    <xdr:sp macro="" textlink="">
      <xdr:nvSpPr>
        <xdr:cNvPr id="1361405" name="Text Box 9"/>
        <xdr:cNvSpPr txBox="1">
          <a:spLocks noChangeArrowheads="1"/>
        </xdr:cNvSpPr>
      </xdr:nvSpPr>
      <xdr:spPr bwMode="auto">
        <a:xfrm>
          <a:off x="12039600" y="100488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06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07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08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95250</xdr:colOff>
      <xdr:row>30</xdr:row>
      <xdr:rowOff>190500</xdr:rowOff>
    </xdr:to>
    <xdr:sp macro="" textlink="">
      <xdr:nvSpPr>
        <xdr:cNvPr id="1361409" name="Text Box 10"/>
        <xdr:cNvSpPr txBox="1">
          <a:spLocks noChangeArrowheads="1"/>
        </xdr:cNvSpPr>
      </xdr:nvSpPr>
      <xdr:spPr bwMode="auto">
        <a:xfrm>
          <a:off x="9744075" y="116967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219075</xdr:rowOff>
    </xdr:to>
    <xdr:sp macro="" textlink="">
      <xdr:nvSpPr>
        <xdr:cNvPr id="1361410" name="Text Box 11"/>
        <xdr:cNvSpPr txBox="1">
          <a:spLocks noChangeArrowheads="1"/>
        </xdr:cNvSpPr>
      </xdr:nvSpPr>
      <xdr:spPr bwMode="auto">
        <a:xfrm>
          <a:off x="9744075" y="1213485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219075</xdr:rowOff>
    </xdr:to>
    <xdr:sp macro="" textlink="">
      <xdr:nvSpPr>
        <xdr:cNvPr id="1361411" name="Text Box 9"/>
        <xdr:cNvSpPr txBox="1">
          <a:spLocks noChangeArrowheads="1"/>
        </xdr:cNvSpPr>
      </xdr:nvSpPr>
      <xdr:spPr bwMode="auto">
        <a:xfrm>
          <a:off x="9744075" y="1213485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12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13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14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15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16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17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18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19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228600</xdr:rowOff>
    </xdr:to>
    <xdr:sp macro="" textlink="">
      <xdr:nvSpPr>
        <xdr:cNvPr id="1361420" name="Text Box 12"/>
        <xdr:cNvSpPr txBox="1">
          <a:spLocks noChangeArrowheads="1"/>
        </xdr:cNvSpPr>
      </xdr:nvSpPr>
      <xdr:spPr bwMode="auto">
        <a:xfrm>
          <a:off x="12039600" y="111252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421" name="Text Box 8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114300</xdr:colOff>
      <xdr:row>31</xdr:row>
      <xdr:rowOff>228600</xdr:rowOff>
    </xdr:to>
    <xdr:sp macro="" textlink="">
      <xdr:nvSpPr>
        <xdr:cNvPr id="1361422" name="Text Box 8"/>
        <xdr:cNvSpPr txBox="1">
          <a:spLocks noChangeArrowheads="1"/>
        </xdr:cNvSpPr>
      </xdr:nvSpPr>
      <xdr:spPr bwMode="auto">
        <a:xfrm>
          <a:off x="12039600" y="12134850"/>
          <a:ext cx="114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228600</xdr:rowOff>
    </xdr:to>
    <xdr:sp macro="" textlink="">
      <xdr:nvSpPr>
        <xdr:cNvPr id="1361423" name="Text Box 10"/>
        <xdr:cNvSpPr txBox="1">
          <a:spLocks noChangeArrowheads="1"/>
        </xdr:cNvSpPr>
      </xdr:nvSpPr>
      <xdr:spPr bwMode="auto">
        <a:xfrm>
          <a:off x="12039600" y="1112520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424" name="Text Box 11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114300</xdr:colOff>
      <xdr:row>29</xdr:row>
      <xdr:rowOff>257175</xdr:rowOff>
    </xdr:to>
    <xdr:sp macro="" textlink="">
      <xdr:nvSpPr>
        <xdr:cNvPr id="1361425" name="Text Box 9"/>
        <xdr:cNvSpPr txBox="1">
          <a:spLocks noChangeArrowheads="1"/>
        </xdr:cNvSpPr>
      </xdr:nvSpPr>
      <xdr:spPr bwMode="auto">
        <a:xfrm>
          <a:off x="12039600" y="11191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426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27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28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2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430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431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4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5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6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7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8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3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440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441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361442" name="Text Box 10"/>
        <xdr:cNvSpPr txBox="1">
          <a:spLocks noChangeArrowheads="1"/>
        </xdr:cNvSpPr>
      </xdr:nvSpPr>
      <xdr:spPr bwMode="auto">
        <a:xfrm>
          <a:off x="12039600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443" name="Text Box 11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44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45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46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47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48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49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450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51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52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453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454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55" name="Text Box 8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456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457" name="Text Box 8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114300</xdr:colOff>
      <xdr:row>31</xdr:row>
      <xdr:rowOff>257175</xdr:rowOff>
    </xdr:to>
    <xdr:sp macro="" textlink="">
      <xdr:nvSpPr>
        <xdr:cNvPr id="1361458" name="Text Box 8"/>
        <xdr:cNvSpPr txBox="1">
          <a:spLocks noChangeArrowheads="1"/>
        </xdr:cNvSpPr>
      </xdr:nvSpPr>
      <xdr:spPr bwMode="auto">
        <a:xfrm>
          <a:off x="12039600" y="122015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459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114300</xdr:colOff>
      <xdr:row>31</xdr:row>
      <xdr:rowOff>190500</xdr:rowOff>
    </xdr:to>
    <xdr:sp macro="" textlink="">
      <xdr:nvSpPr>
        <xdr:cNvPr id="1361460" name="Text Box 10"/>
        <xdr:cNvSpPr txBox="1">
          <a:spLocks noChangeArrowheads="1"/>
        </xdr:cNvSpPr>
      </xdr:nvSpPr>
      <xdr:spPr bwMode="auto">
        <a:xfrm>
          <a:off x="12039600" y="1213485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114300</xdr:colOff>
      <xdr:row>28</xdr:row>
      <xdr:rowOff>171450</xdr:rowOff>
    </xdr:to>
    <xdr:sp macro="" textlink="">
      <xdr:nvSpPr>
        <xdr:cNvPr id="1361461" name="Text Box 8"/>
        <xdr:cNvSpPr txBox="1">
          <a:spLocks noChangeArrowheads="1"/>
        </xdr:cNvSpPr>
      </xdr:nvSpPr>
      <xdr:spPr bwMode="auto">
        <a:xfrm>
          <a:off x="12039600" y="10467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114300</xdr:colOff>
      <xdr:row>28</xdr:row>
      <xdr:rowOff>190500</xdr:rowOff>
    </xdr:to>
    <xdr:sp macro="" textlink="">
      <xdr:nvSpPr>
        <xdr:cNvPr id="1361462" name="Text Box 10"/>
        <xdr:cNvSpPr txBox="1">
          <a:spLocks noChangeArrowheads="1"/>
        </xdr:cNvSpPr>
      </xdr:nvSpPr>
      <xdr:spPr bwMode="auto">
        <a:xfrm>
          <a:off x="12039600" y="103917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114300</xdr:colOff>
      <xdr:row>28</xdr:row>
      <xdr:rowOff>171450</xdr:rowOff>
    </xdr:to>
    <xdr:sp macro="" textlink="">
      <xdr:nvSpPr>
        <xdr:cNvPr id="1361463" name="Text Box 11"/>
        <xdr:cNvSpPr txBox="1">
          <a:spLocks noChangeArrowheads="1"/>
        </xdr:cNvSpPr>
      </xdr:nvSpPr>
      <xdr:spPr bwMode="auto">
        <a:xfrm>
          <a:off x="12039600" y="104679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464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171450</xdr:rowOff>
    </xdr:to>
    <xdr:sp macro="" textlink="">
      <xdr:nvSpPr>
        <xdr:cNvPr id="1361465" name="Text Box 10"/>
        <xdr:cNvSpPr txBox="1">
          <a:spLocks noChangeArrowheads="1"/>
        </xdr:cNvSpPr>
      </xdr:nvSpPr>
      <xdr:spPr bwMode="auto">
        <a:xfrm>
          <a:off x="12039600" y="1169670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466" name="Text Box 11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467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68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69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7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471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7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73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474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133350</xdr:colOff>
      <xdr:row>27</xdr:row>
      <xdr:rowOff>104775</xdr:rowOff>
    </xdr:to>
    <xdr:sp macro="" textlink="">
      <xdr:nvSpPr>
        <xdr:cNvPr id="1361475" name="Text Box 8"/>
        <xdr:cNvSpPr txBox="1">
          <a:spLocks noChangeArrowheads="1"/>
        </xdr:cNvSpPr>
      </xdr:nvSpPr>
      <xdr:spPr bwMode="auto">
        <a:xfrm>
          <a:off x="12039600" y="100488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476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477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478" name="Text Box 11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479" name="Text Box 12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95250</xdr:colOff>
      <xdr:row>31</xdr:row>
      <xdr:rowOff>190500</xdr:rowOff>
    </xdr:to>
    <xdr:sp macro="" textlink="">
      <xdr:nvSpPr>
        <xdr:cNvPr id="1361480" name="Text Box 10"/>
        <xdr:cNvSpPr txBox="1">
          <a:spLocks noChangeArrowheads="1"/>
        </xdr:cNvSpPr>
      </xdr:nvSpPr>
      <xdr:spPr bwMode="auto">
        <a:xfrm>
          <a:off x="9744075" y="121348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66675</xdr:rowOff>
    </xdr:from>
    <xdr:to>
      <xdr:col>5</xdr:col>
      <xdr:colOff>95250</xdr:colOff>
      <xdr:row>31</xdr:row>
      <xdr:rowOff>266700</xdr:rowOff>
    </xdr:to>
    <xdr:sp macro="" textlink="">
      <xdr:nvSpPr>
        <xdr:cNvPr id="1361481" name="Text Box 11"/>
        <xdr:cNvSpPr txBox="1">
          <a:spLocks noChangeArrowheads="1"/>
        </xdr:cNvSpPr>
      </xdr:nvSpPr>
      <xdr:spPr bwMode="auto">
        <a:xfrm>
          <a:off x="9744075" y="12201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66675</xdr:rowOff>
    </xdr:from>
    <xdr:to>
      <xdr:col>5</xdr:col>
      <xdr:colOff>95250</xdr:colOff>
      <xdr:row>31</xdr:row>
      <xdr:rowOff>266700</xdr:rowOff>
    </xdr:to>
    <xdr:sp macro="" textlink="">
      <xdr:nvSpPr>
        <xdr:cNvPr id="1361482" name="Text Box 9"/>
        <xdr:cNvSpPr txBox="1">
          <a:spLocks noChangeArrowheads="1"/>
        </xdr:cNvSpPr>
      </xdr:nvSpPr>
      <xdr:spPr bwMode="auto">
        <a:xfrm>
          <a:off x="9744075" y="12201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483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484" name="Text Box 11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485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486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487" name="Text Box 11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488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489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490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114300</xdr:colOff>
      <xdr:row>31</xdr:row>
      <xdr:rowOff>257175</xdr:rowOff>
    </xdr:to>
    <xdr:sp macro="" textlink="">
      <xdr:nvSpPr>
        <xdr:cNvPr id="1361491" name="Text Box 8"/>
        <xdr:cNvSpPr txBox="1">
          <a:spLocks noChangeArrowheads="1"/>
        </xdr:cNvSpPr>
      </xdr:nvSpPr>
      <xdr:spPr bwMode="auto">
        <a:xfrm>
          <a:off x="12039600" y="122015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114300</xdr:colOff>
      <xdr:row>31</xdr:row>
      <xdr:rowOff>257175</xdr:rowOff>
    </xdr:to>
    <xdr:sp macro="" textlink="">
      <xdr:nvSpPr>
        <xdr:cNvPr id="1361492" name="Text Box 8"/>
        <xdr:cNvSpPr txBox="1">
          <a:spLocks noChangeArrowheads="1"/>
        </xdr:cNvSpPr>
      </xdr:nvSpPr>
      <xdr:spPr bwMode="auto">
        <a:xfrm>
          <a:off x="12039600" y="1220152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180975</xdr:rowOff>
    </xdr:to>
    <xdr:sp macro="" textlink="">
      <xdr:nvSpPr>
        <xdr:cNvPr id="1361493" name="Text Box 8"/>
        <xdr:cNvSpPr txBox="1">
          <a:spLocks noChangeArrowheads="1"/>
        </xdr:cNvSpPr>
      </xdr:nvSpPr>
      <xdr:spPr bwMode="auto">
        <a:xfrm>
          <a:off x="9744075" y="10048875"/>
          <a:ext cx="1333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133350</xdr:colOff>
      <xdr:row>27</xdr:row>
      <xdr:rowOff>104775</xdr:rowOff>
    </xdr:to>
    <xdr:sp macro="" textlink="">
      <xdr:nvSpPr>
        <xdr:cNvPr id="1361494" name="Text Box 9"/>
        <xdr:cNvSpPr txBox="1">
          <a:spLocks noChangeArrowheads="1"/>
        </xdr:cNvSpPr>
      </xdr:nvSpPr>
      <xdr:spPr bwMode="auto">
        <a:xfrm>
          <a:off x="12039600" y="100488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495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496" name="Text Box 11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497" name="Text Box 12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498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499" name="Text Box 11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500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501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502" name="Text Box 11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503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504" name="Text Box 8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505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123825</xdr:colOff>
      <xdr:row>31</xdr:row>
      <xdr:rowOff>190500</xdr:rowOff>
    </xdr:to>
    <xdr:sp macro="" textlink="">
      <xdr:nvSpPr>
        <xdr:cNvPr id="1361506" name="Text Box 12"/>
        <xdr:cNvSpPr txBox="1">
          <a:spLocks noChangeArrowheads="1"/>
        </xdr:cNvSpPr>
      </xdr:nvSpPr>
      <xdr:spPr bwMode="auto">
        <a:xfrm>
          <a:off x="12039600" y="1213485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507" name="Text Box 8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123825</xdr:colOff>
      <xdr:row>31</xdr:row>
      <xdr:rowOff>190500</xdr:rowOff>
    </xdr:to>
    <xdr:sp macro="" textlink="">
      <xdr:nvSpPr>
        <xdr:cNvPr id="1361508" name="Text Box 10"/>
        <xdr:cNvSpPr txBox="1">
          <a:spLocks noChangeArrowheads="1"/>
        </xdr:cNvSpPr>
      </xdr:nvSpPr>
      <xdr:spPr bwMode="auto">
        <a:xfrm>
          <a:off x="12039600" y="1213485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509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1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513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514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5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6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7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8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1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2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21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2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523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524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171450</xdr:rowOff>
    </xdr:to>
    <xdr:sp macro="" textlink="">
      <xdr:nvSpPr>
        <xdr:cNvPr id="1361525" name="Text Box 10"/>
        <xdr:cNvSpPr txBox="1">
          <a:spLocks noChangeArrowheads="1"/>
        </xdr:cNvSpPr>
      </xdr:nvSpPr>
      <xdr:spPr bwMode="auto">
        <a:xfrm>
          <a:off x="12039600" y="1169670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526" name="Text Box 11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527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528" name="Text Box 11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529" name="Text Box 12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530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1" name="Text Box 11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2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533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4" name="Text Box 11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5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536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537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8" name="Text Box 8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539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540" name="Text Box 8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541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542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43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200025</xdr:rowOff>
    </xdr:to>
    <xdr:sp macro="" textlink="">
      <xdr:nvSpPr>
        <xdr:cNvPr id="1361544" name="Text Box 11"/>
        <xdr:cNvSpPr txBox="1">
          <a:spLocks noChangeArrowheads="1"/>
        </xdr:cNvSpPr>
      </xdr:nvSpPr>
      <xdr:spPr bwMode="auto">
        <a:xfrm>
          <a:off x="9744075" y="100488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200025</xdr:rowOff>
    </xdr:to>
    <xdr:sp macro="" textlink="">
      <xdr:nvSpPr>
        <xdr:cNvPr id="1361545" name="Text Box 9"/>
        <xdr:cNvSpPr txBox="1">
          <a:spLocks noChangeArrowheads="1"/>
        </xdr:cNvSpPr>
      </xdr:nvSpPr>
      <xdr:spPr bwMode="auto">
        <a:xfrm>
          <a:off x="9744075" y="100488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546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219075</xdr:rowOff>
    </xdr:to>
    <xdr:sp macro="" textlink="">
      <xdr:nvSpPr>
        <xdr:cNvPr id="1361547" name="Text Box 11"/>
        <xdr:cNvSpPr txBox="1">
          <a:spLocks noChangeArrowheads="1"/>
        </xdr:cNvSpPr>
      </xdr:nvSpPr>
      <xdr:spPr bwMode="auto">
        <a:xfrm>
          <a:off x="12039600" y="116967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219075</xdr:rowOff>
    </xdr:to>
    <xdr:sp macro="" textlink="">
      <xdr:nvSpPr>
        <xdr:cNvPr id="1361548" name="Text Box 9"/>
        <xdr:cNvSpPr txBox="1">
          <a:spLocks noChangeArrowheads="1"/>
        </xdr:cNvSpPr>
      </xdr:nvSpPr>
      <xdr:spPr bwMode="auto">
        <a:xfrm>
          <a:off x="12039600" y="116967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549" name="Text Box 10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200025</xdr:rowOff>
    </xdr:to>
    <xdr:sp macro="" textlink="">
      <xdr:nvSpPr>
        <xdr:cNvPr id="1361550" name="Text Box 11"/>
        <xdr:cNvSpPr txBox="1">
          <a:spLocks noChangeArrowheads="1"/>
        </xdr:cNvSpPr>
      </xdr:nvSpPr>
      <xdr:spPr bwMode="auto">
        <a:xfrm>
          <a:off x="12039600" y="1169670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200025</xdr:rowOff>
    </xdr:to>
    <xdr:sp macro="" textlink="">
      <xdr:nvSpPr>
        <xdr:cNvPr id="1361551" name="Text Box 9"/>
        <xdr:cNvSpPr txBox="1">
          <a:spLocks noChangeArrowheads="1"/>
        </xdr:cNvSpPr>
      </xdr:nvSpPr>
      <xdr:spPr bwMode="auto">
        <a:xfrm>
          <a:off x="12039600" y="11696700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552" name="Text Box 10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76200</xdr:rowOff>
    </xdr:from>
    <xdr:to>
      <xdr:col>7</xdr:col>
      <xdr:colOff>123825</xdr:colOff>
      <xdr:row>30</xdr:row>
      <xdr:rowOff>295275</xdr:rowOff>
    </xdr:to>
    <xdr:sp macro="" textlink="">
      <xdr:nvSpPr>
        <xdr:cNvPr id="1361553" name="Text Box 11"/>
        <xdr:cNvSpPr txBox="1">
          <a:spLocks noChangeArrowheads="1"/>
        </xdr:cNvSpPr>
      </xdr:nvSpPr>
      <xdr:spPr bwMode="auto">
        <a:xfrm>
          <a:off x="12039600" y="117729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76200</xdr:rowOff>
    </xdr:from>
    <xdr:to>
      <xdr:col>7</xdr:col>
      <xdr:colOff>123825</xdr:colOff>
      <xdr:row>30</xdr:row>
      <xdr:rowOff>295275</xdr:rowOff>
    </xdr:to>
    <xdr:sp macro="" textlink="">
      <xdr:nvSpPr>
        <xdr:cNvPr id="1361554" name="Text Box 9"/>
        <xdr:cNvSpPr txBox="1">
          <a:spLocks noChangeArrowheads="1"/>
        </xdr:cNvSpPr>
      </xdr:nvSpPr>
      <xdr:spPr bwMode="auto">
        <a:xfrm>
          <a:off x="12039600" y="117729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555" name="Text Box 8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556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95250</xdr:colOff>
      <xdr:row>29</xdr:row>
      <xdr:rowOff>219075</xdr:rowOff>
    </xdr:to>
    <xdr:sp macro="" textlink="">
      <xdr:nvSpPr>
        <xdr:cNvPr id="1361557" name="Text Box 10"/>
        <xdr:cNvSpPr txBox="1">
          <a:spLocks noChangeArrowheads="1"/>
        </xdr:cNvSpPr>
      </xdr:nvSpPr>
      <xdr:spPr bwMode="auto">
        <a:xfrm>
          <a:off x="12039600" y="111252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558" name="Text Box 11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95250</xdr:colOff>
      <xdr:row>30</xdr:row>
      <xdr:rowOff>190500</xdr:rowOff>
    </xdr:to>
    <xdr:sp macro="" textlink="">
      <xdr:nvSpPr>
        <xdr:cNvPr id="1361559" name="Text Box 12"/>
        <xdr:cNvSpPr txBox="1">
          <a:spLocks noChangeArrowheads="1"/>
        </xdr:cNvSpPr>
      </xdr:nvSpPr>
      <xdr:spPr bwMode="auto">
        <a:xfrm>
          <a:off x="12039600" y="116967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560" name="Text Box 8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561" name="Text Box 9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562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563" name="Text Box 11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95250</xdr:colOff>
      <xdr:row>31</xdr:row>
      <xdr:rowOff>219075</xdr:rowOff>
    </xdr:to>
    <xdr:sp macro="" textlink="">
      <xdr:nvSpPr>
        <xdr:cNvPr id="1361564" name="Text Box 9"/>
        <xdr:cNvSpPr txBox="1">
          <a:spLocks noChangeArrowheads="1"/>
        </xdr:cNvSpPr>
      </xdr:nvSpPr>
      <xdr:spPr bwMode="auto">
        <a:xfrm>
          <a:off x="12039600" y="1213485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565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361566" name="Text Box 10"/>
        <xdr:cNvSpPr txBox="1">
          <a:spLocks noChangeArrowheads="1"/>
        </xdr:cNvSpPr>
      </xdr:nvSpPr>
      <xdr:spPr bwMode="auto">
        <a:xfrm>
          <a:off x="12039600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567" name="Text Box 11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568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6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70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71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572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7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74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75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576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77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78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79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80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81" name="Text Box 11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82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83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84" name="Text Box 11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585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586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587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238125</xdr:rowOff>
    </xdr:to>
    <xdr:sp macro="" textlink="">
      <xdr:nvSpPr>
        <xdr:cNvPr id="1361588" name="Text Box 12"/>
        <xdr:cNvSpPr txBox="1">
          <a:spLocks noChangeArrowheads="1"/>
        </xdr:cNvSpPr>
      </xdr:nvSpPr>
      <xdr:spPr bwMode="auto">
        <a:xfrm>
          <a:off x="12039600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589" name="Text Box 8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590" name="Text Box 8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238125</xdr:rowOff>
    </xdr:to>
    <xdr:sp macro="" textlink="">
      <xdr:nvSpPr>
        <xdr:cNvPr id="1361591" name="Text Box 10"/>
        <xdr:cNvSpPr txBox="1">
          <a:spLocks noChangeArrowheads="1"/>
        </xdr:cNvSpPr>
      </xdr:nvSpPr>
      <xdr:spPr bwMode="auto">
        <a:xfrm>
          <a:off x="12039600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592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93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94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95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96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597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598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599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00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01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0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03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219075</xdr:rowOff>
    </xdr:to>
    <xdr:sp macro="" textlink="">
      <xdr:nvSpPr>
        <xdr:cNvPr id="1361604" name="Text Box 12"/>
        <xdr:cNvSpPr txBox="1">
          <a:spLocks noChangeArrowheads="1"/>
        </xdr:cNvSpPr>
      </xdr:nvSpPr>
      <xdr:spPr bwMode="auto">
        <a:xfrm>
          <a:off x="12039600" y="111252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605" name="Text Box 8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95250</xdr:colOff>
      <xdr:row>31</xdr:row>
      <xdr:rowOff>219075</xdr:rowOff>
    </xdr:to>
    <xdr:sp macro="" textlink="">
      <xdr:nvSpPr>
        <xdr:cNvPr id="1361606" name="Text Box 8"/>
        <xdr:cNvSpPr txBox="1">
          <a:spLocks noChangeArrowheads="1"/>
        </xdr:cNvSpPr>
      </xdr:nvSpPr>
      <xdr:spPr bwMode="auto">
        <a:xfrm>
          <a:off x="12039600" y="1213485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219075</xdr:rowOff>
    </xdr:to>
    <xdr:sp macro="" textlink="">
      <xdr:nvSpPr>
        <xdr:cNvPr id="1361607" name="Text Box 10"/>
        <xdr:cNvSpPr txBox="1">
          <a:spLocks noChangeArrowheads="1"/>
        </xdr:cNvSpPr>
      </xdr:nvSpPr>
      <xdr:spPr bwMode="auto">
        <a:xfrm>
          <a:off x="12039600" y="111252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608" name="Text Box 11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95250</xdr:colOff>
      <xdr:row>29</xdr:row>
      <xdr:rowOff>266700</xdr:rowOff>
    </xdr:to>
    <xdr:sp macro="" textlink="">
      <xdr:nvSpPr>
        <xdr:cNvPr id="1361609" name="Text Box 9"/>
        <xdr:cNvSpPr txBox="1">
          <a:spLocks noChangeArrowheads="1"/>
        </xdr:cNvSpPr>
      </xdr:nvSpPr>
      <xdr:spPr bwMode="auto">
        <a:xfrm>
          <a:off x="12039600" y="111918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10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1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2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14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15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6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7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8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19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2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21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22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2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624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625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361626" name="Text Box 10"/>
        <xdr:cNvSpPr txBox="1">
          <a:spLocks noChangeArrowheads="1"/>
        </xdr:cNvSpPr>
      </xdr:nvSpPr>
      <xdr:spPr bwMode="auto">
        <a:xfrm>
          <a:off x="12039600" y="10391775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627" name="Text Box 11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28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29" name="Text Box 11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30" name="Text Box 12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31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32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33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34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35" name="Text Box 11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36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142875</xdr:rowOff>
    </xdr:to>
    <xdr:sp macro="" textlink="">
      <xdr:nvSpPr>
        <xdr:cNvPr id="1361637" name="Text Box 8"/>
        <xdr:cNvSpPr txBox="1">
          <a:spLocks noChangeArrowheads="1"/>
        </xdr:cNvSpPr>
      </xdr:nvSpPr>
      <xdr:spPr bwMode="auto">
        <a:xfrm>
          <a:off x="12039600" y="104584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638" name="Text Box 9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39" name="Text Box 8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95250</xdr:rowOff>
    </xdr:to>
    <xdr:sp macro="" textlink="">
      <xdr:nvSpPr>
        <xdr:cNvPr id="1361640" name="Text Box 9"/>
        <xdr:cNvSpPr txBox="1">
          <a:spLocks noChangeArrowheads="1"/>
        </xdr:cNvSpPr>
      </xdr:nvSpPr>
      <xdr:spPr bwMode="auto">
        <a:xfrm>
          <a:off x="9744075" y="10048875"/>
          <a:ext cx="133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123825</xdr:colOff>
      <xdr:row>28</xdr:row>
      <xdr:rowOff>190500</xdr:rowOff>
    </xdr:to>
    <xdr:sp macro="" textlink="">
      <xdr:nvSpPr>
        <xdr:cNvPr id="1361641" name="Text Box 8"/>
        <xdr:cNvSpPr txBox="1">
          <a:spLocks noChangeArrowheads="1"/>
        </xdr:cNvSpPr>
      </xdr:nvSpPr>
      <xdr:spPr bwMode="auto">
        <a:xfrm>
          <a:off x="12039600" y="104584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266700</xdr:rowOff>
    </xdr:to>
    <xdr:sp macro="" textlink="">
      <xdr:nvSpPr>
        <xdr:cNvPr id="1361642" name="Text Box 8"/>
        <xdr:cNvSpPr txBox="1">
          <a:spLocks noChangeArrowheads="1"/>
        </xdr:cNvSpPr>
      </xdr:nvSpPr>
      <xdr:spPr bwMode="auto">
        <a:xfrm>
          <a:off x="12039600" y="12201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643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95250</xdr:colOff>
      <xdr:row>31</xdr:row>
      <xdr:rowOff>190500</xdr:rowOff>
    </xdr:to>
    <xdr:sp macro="" textlink="">
      <xdr:nvSpPr>
        <xdr:cNvPr id="1361644" name="Text Box 10"/>
        <xdr:cNvSpPr txBox="1">
          <a:spLocks noChangeArrowheads="1"/>
        </xdr:cNvSpPr>
      </xdr:nvSpPr>
      <xdr:spPr bwMode="auto">
        <a:xfrm>
          <a:off x="12039600" y="121348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285750</xdr:rowOff>
    </xdr:to>
    <xdr:sp macro="" textlink="">
      <xdr:nvSpPr>
        <xdr:cNvPr id="1361645" name="Text Box 11"/>
        <xdr:cNvSpPr txBox="1">
          <a:spLocks noChangeArrowheads="1"/>
        </xdr:cNvSpPr>
      </xdr:nvSpPr>
      <xdr:spPr bwMode="auto">
        <a:xfrm>
          <a:off x="12039600" y="122015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95250</xdr:colOff>
      <xdr:row>28</xdr:row>
      <xdr:rowOff>171450</xdr:rowOff>
    </xdr:to>
    <xdr:sp macro="" textlink="">
      <xdr:nvSpPr>
        <xdr:cNvPr id="1361646" name="Text Box 8"/>
        <xdr:cNvSpPr txBox="1">
          <a:spLocks noChangeArrowheads="1"/>
        </xdr:cNvSpPr>
      </xdr:nvSpPr>
      <xdr:spPr bwMode="auto">
        <a:xfrm>
          <a:off x="12039600" y="1046797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285750</xdr:rowOff>
    </xdr:to>
    <xdr:sp macro="" textlink="">
      <xdr:nvSpPr>
        <xdr:cNvPr id="1361647" name="Text Box 9"/>
        <xdr:cNvSpPr txBox="1">
          <a:spLocks noChangeArrowheads="1"/>
        </xdr:cNvSpPr>
      </xdr:nvSpPr>
      <xdr:spPr bwMode="auto">
        <a:xfrm>
          <a:off x="12039600" y="122015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95250</xdr:colOff>
      <xdr:row>28</xdr:row>
      <xdr:rowOff>190500</xdr:rowOff>
    </xdr:to>
    <xdr:sp macro="" textlink="">
      <xdr:nvSpPr>
        <xdr:cNvPr id="1361648" name="Text Box 10"/>
        <xdr:cNvSpPr txBox="1">
          <a:spLocks noChangeArrowheads="1"/>
        </xdr:cNvSpPr>
      </xdr:nvSpPr>
      <xdr:spPr bwMode="auto">
        <a:xfrm>
          <a:off x="12039600" y="103917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95250</xdr:colOff>
      <xdr:row>28</xdr:row>
      <xdr:rowOff>171450</xdr:rowOff>
    </xdr:to>
    <xdr:sp macro="" textlink="">
      <xdr:nvSpPr>
        <xdr:cNvPr id="1361649" name="Text Box 11"/>
        <xdr:cNvSpPr txBox="1">
          <a:spLocks noChangeArrowheads="1"/>
        </xdr:cNvSpPr>
      </xdr:nvSpPr>
      <xdr:spPr bwMode="auto">
        <a:xfrm>
          <a:off x="12039600" y="10467975"/>
          <a:ext cx="952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650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171450</xdr:rowOff>
    </xdr:to>
    <xdr:sp macro="" textlink="">
      <xdr:nvSpPr>
        <xdr:cNvPr id="1361651" name="Text Box 10"/>
        <xdr:cNvSpPr txBox="1">
          <a:spLocks noChangeArrowheads="1"/>
        </xdr:cNvSpPr>
      </xdr:nvSpPr>
      <xdr:spPr bwMode="auto">
        <a:xfrm>
          <a:off x="12039600" y="1169670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652" name="Text Box 11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53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54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55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56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57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58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59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6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661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662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663" name="Text Box 11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664" name="Text Box 12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665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66" name="Text Box 11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67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668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69" name="Text Box 11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70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671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672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266700</xdr:rowOff>
    </xdr:to>
    <xdr:sp macro="" textlink="">
      <xdr:nvSpPr>
        <xdr:cNvPr id="1361673" name="Text Box 8"/>
        <xdr:cNvSpPr txBox="1">
          <a:spLocks noChangeArrowheads="1"/>
        </xdr:cNvSpPr>
      </xdr:nvSpPr>
      <xdr:spPr bwMode="auto">
        <a:xfrm>
          <a:off x="12039600" y="12201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266700</xdr:rowOff>
    </xdr:to>
    <xdr:sp macro="" textlink="">
      <xdr:nvSpPr>
        <xdr:cNvPr id="1361674" name="Text Box 8"/>
        <xdr:cNvSpPr txBox="1">
          <a:spLocks noChangeArrowheads="1"/>
        </xdr:cNvSpPr>
      </xdr:nvSpPr>
      <xdr:spPr bwMode="auto">
        <a:xfrm>
          <a:off x="12039600" y="122015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675" name="Text Box 8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676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677" name="Text Box 11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678" name="Text Box 12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679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680" name="Text Box 11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681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123825</xdr:colOff>
      <xdr:row>28</xdr:row>
      <xdr:rowOff>190500</xdr:rowOff>
    </xdr:to>
    <xdr:sp macro="" textlink="">
      <xdr:nvSpPr>
        <xdr:cNvPr id="1361682" name="Text Box 10"/>
        <xdr:cNvSpPr txBox="1">
          <a:spLocks noChangeArrowheads="1"/>
        </xdr:cNvSpPr>
      </xdr:nvSpPr>
      <xdr:spPr bwMode="auto">
        <a:xfrm>
          <a:off x="12039600" y="103917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683" name="Text Box 11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123825</xdr:colOff>
      <xdr:row>28</xdr:row>
      <xdr:rowOff>171450</xdr:rowOff>
    </xdr:to>
    <xdr:sp macro="" textlink="">
      <xdr:nvSpPr>
        <xdr:cNvPr id="1361684" name="Text Box 9"/>
        <xdr:cNvSpPr txBox="1">
          <a:spLocks noChangeArrowheads="1"/>
        </xdr:cNvSpPr>
      </xdr:nvSpPr>
      <xdr:spPr bwMode="auto">
        <a:xfrm>
          <a:off x="12039600" y="10467975"/>
          <a:ext cx="1238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85" name="Text Box 8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142875</xdr:rowOff>
    </xdr:to>
    <xdr:sp macro="" textlink="">
      <xdr:nvSpPr>
        <xdr:cNvPr id="1361686" name="Text Box 9"/>
        <xdr:cNvSpPr txBox="1">
          <a:spLocks noChangeArrowheads="1"/>
        </xdr:cNvSpPr>
      </xdr:nvSpPr>
      <xdr:spPr bwMode="auto">
        <a:xfrm>
          <a:off x="12039600" y="1119187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123825</xdr:colOff>
      <xdr:row>31</xdr:row>
      <xdr:rowOff>190500</xdr:rowOff>
    </xdr:to>
    <xdr:sp macro="" textlink="">
      <xdr:nvSpPr>
        <xdr:cNvPr id="1361687" name="Text Box 12"/>
        <xdr:cNvSpPr txBox="1">
          <a:spLocks noChangeArrowheads="1"/>
        </xdr:cNvSpPr>
      </xdr:nvSpPr>
      <xdr:spPr bwMode="auto">
        <a:xfrm>
          <a:off x="12039600" y="1213485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688" name="Text Box 8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123825</xdr:colOff>
      <xdr:row>31</xdr:row>
      <xdr:rowOff>190500</xdr:rowOff>
    </xdr:to>
    <xdr:sp macro="" textlink="">
      <xdr:nvSpPr>
        <xdr:cNvPr id="1361689" name="Text Box 10"/>
        <xdr:cNvSpPr txBox="1">
          <a:spLocks noChangeArrowheads="1"/>
        </xdr:cNvSpPr>
      </xdr:nvSpPr>
      <xdr:spPr bwMode="auto">
        <a:xfrm>
          <a:off x="12039600" y="1213485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285750</xdr:rowOff>
    </xdr:to>
    <xdr:sp macro="" textlink="">
      <xdr:nvSpPr>
        <xdr:cNvPr id="1361690" name="Text Box 11"/>
        <xdr:cNvSpPr txBox="1">
          <a:spLocks noChangeArrowheads="1"/>
        </xdr:cNvSpPr>
      </xdr:nvSpPr>
      <xdr:spPr bwMode="auto">
        <a:xfrm>
          <a:off x="12039600" y="122015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66675</xdr:rowOff>
    </xdr:from>
    <xdr:to>
      <xdr:col>7</xdr:col>
      <xdr:colOff>95250</xdr:colOff>
      <xdr:row>31</xdr:row>
      <xdr:rowOff>285750</xdr:rowOff>
    </xdr:to>
    <xdr:sp macro="" textlink="">
      <xdr:nvSpPr>
        <xdr:cNvPr id="1361691" name="Text Box 9"/>
        <xdr:cNvSpPr txBox="1">
          <a:spLocks noChangeArrowheads="1"/>
        </xdr:cNvSpPr>
      </xdr:nvSpPr>
      <xdr:spPr bwMode="auto">
        <a:xfrm>
          <a:off x="12039600" y="1220152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92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9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94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95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96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114300</xdr:rowOff>
    </xdr:to>
    <xdr:sp macro="" textlink="">
      <xdr:nvSpPr>
        <xdr:cNvPr id="1361697" name="Text Box 8"/>
        <xdr:cNvSpPr txBox="1">
          <a:spLocks noChangeArrowheads="1"/>
        </xdr:cNvSpPr>
      </xdr:nvSpPr>
      <xdr:spPr bwMode="auto">
        <a:xfrm>
          <a:off x="9744075" y="10048875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98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699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0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1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2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3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4" name="Text Box 9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76200</xdr:rowOff>
    </xdr:to>
    <xdr:sp macro="" textlink="">
      <xdr:nvSpPr>
        <xdr:cNvPr id="1361705" name="Text Box 8"/>
        <xdr:cNvSpPr txBox="1">
          <a:spLocks noChangeArrowheads="1"/>
        </xdr:cNvSpPr>
      </xdr:nvSpPr>
      <xdr:spPr bwMode="auto">
        <a:xfrm>
          <a:off x="9744075" y="10048875"/>
          <a:ext cx="1333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706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707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171450</xdr:rowOff>
    </xdr:to>
    <xdr:sp macro="" textlink="">
      <xdr:nvSpPr>
        <xdr:cNvPr id="1361708" name="Text Box 10"/>
        <xdr:cNvSpPr txBox="1">
          <a:spLocks noChangeArrowheads="1"/>
        </xdr:cNvSpPr>
      </xdr:nvSpPr>
      <xdr:spPr bwMode="auto">
        <a:xfrm>
          <a:off x="12039600" y="11696700"/>
          <a:ext cx="1238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709" name="Text Box 11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710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711" name="Text Box 11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712" name="Text Box 12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713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14" name="Text Box 11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15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716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17" name="Text Box 11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18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76200</xdr:rowOff>
    </xdr:to>
    <xdr:sp macro="" textlink="">
      <xdr:nvSpPr>
        <xdr:cNvPr id="1361719" name="Text Box 8"/>
        <xdr:cNvSpPr txBox="1">
          <a:spLocks noChangeArrowheads="1"/>
        </xdr:cNvSpPr>
      </xdr:nvSpPr>
      <xdr:spPr bwMode="auto">
        <a:xfrm>
          <a:off x="12039600" y="1169670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720" name="Text Box 9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21" name="Text Box 8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76200</xdr:rowOff>
    </xdr:from>
    <xdr:to>
      <xdr:col>7</xdr:col>
      <xdr:colOff>123825</xdr:colOff>
      <xdr:row>29</xdr:row>
      <xdr:rowOff>190500</xdr:rowOff>
    </xdr:to>
    <xdr:sp macro="" textlink="">
      <xdr:nvSpPr>
        <xdr:cNvPr id="1361722" name="Text Box 9"/>
        <xdr:cNvSpPr txBox="1">
          <a:spLocks noChangeArrowheads="1"/>
        </xdr:cNvSpPr>
      </xdr:nvSpPr>
      <xdr:spPr bwMode="auto">
        <a:xfrm>
          <a:off x="12039600" y="11201400"/>
          <a:ext cx="123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123825</xdr:rowOff>
    </xdr:to>
    <xdr:sp macro="" textlink="">
      <xdr:nvSpPr>
        <xdr:cNvPr id="1361723" name="Text Box 8"/>
        <xdr:cNvSpPr txBox="1">
          <a:spLocks noChangeArrowheads="1"/>
        </xdr:cNvSpPr>
      </xdr:nvSpPr>
      <xdr:spPr bwMode="auto">
        <a:xfrm>
          <a:off x="12039600" y="1169670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724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161925</xdr:rowOff>
    </xdr:to>
    <xdr:sp macro="" textlink="">
      <xdr:nvSpPr>
        <xdr:cNvPr id="1361725" name="Text Box 8"/>
        <xdr:cNvSpPr txBox="1">
          <a:spLocks noChangeArrowheads="1"/>
        </xdr:cNvSpPr>
      </xdr:nvSpPr>
      <xdr:spPr bwMode="auto">
        <a:xfrm>
          <a:off x="9744075" y="100488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26" name="Text Box 8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727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61728" name="Text Box 10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29" name="Text Box 11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730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114300</xdr:rowOff>
    </xdr:to>
    <xdr:sp macro="" textlink="">
      <xdr:nvSpPr>
        <xdr:cNvPr id="1361731" name="Text Box 8"/>
        <xdr:cNvSpPr txBox="1">
          <a:spLocks noChangeArrowheads="1"/>
        </xdr:cNvSpPr>
      </xdr:nvSpPr>
      <xdr:spPr bwMode="auto">
        <a:xfrm>
          <a:off x="9744075" y="100488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32" name="Text Box 9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733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114300</xdr:rowOff>
    </xdr:to>
    <xdr:sp macro="" textlink="">
      <xdr:nvSpPr>
        <xdr:cNvPr id="1361734" name="Text Box 11"/>
        <xdr:cNvSpPr txBox="1">
          <a:spLocks noChangeArrowheads="1"/>
        </xdr:cNvSpPr>
      </xdr:nvSpPr>
      <xdr:spPr bwMode="auto">
        <a:xfrm>
          <a:off x="9744075" y="1004887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381000</xdr:rowOff>
    </xdr:from>
    <xdr:to>
      <xdr:col>8</xdr:col>
      <xdr:colOff>114300</xdr:colOff>
      <xdr:row>31</xdr:row>
      <xdr:rowOff>0</xdr:rowOff>
    </xdr:to>
    <xdr:sp macro="" textlink="">
      <xdr:nvSpPr>
        <xdr:cNvPr id="1361735" name="Text Box 9"/>
        <xdr:cNvSpPr txBox="1">
          <a:spLocks noChangeArrowheads="1"/>
        </xdr:cNvSpPr>
      </xdr:nvSpPr>
      <xdr:spPr bwMode="auto">
        <a:xfrm>
          <a:off x="12963525" y="12077700"/>
          <a:ext cx="1143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3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171450</xdr:rowOff>
    </xdr:to>
    <xdr:sp macro="" textlink="">
      <xdr:nvSpPr>
        <xdr:cNvPr id="1361737" name="Text Box 10"/>
        <xdr:cNvSpPr txBox="1">
          <a:spLocks noChangeArrowheads="1"/>
        </xdr:cNvSpPr>
      </xdr:nvSpPr>
      <xdr:spPr bwMode="auto">
        <a:xfrm>
          <a:off x="9744075" y="100488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738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39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1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43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4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5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4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747" name="Text Box 8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48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49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50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51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752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200025</xdr:rowOff>
    </xdr:to>
    <xdr:sp macro="" textlink="">
      <xdr:nvSpPr>
        <xdr:cNvPr id="1361753" name="Text Box 11"/>
        <xdr:cNvSpPr txBox="1">
          <a:spLocks noChangeArrowheads="1"/>
        </xdr:cNvSpPr>
      </xdr:nvSpPr>
      <xdr:spPr bwMode="auto">
        <a:xfrm>
          <a:off x="9744075" y="100488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200025</xdr:rowOff>
    </xdr:to>
    <xdr:sp macro="" textlink="">
      <xdr:nvSpPr>
        <xdr:cNvPr id="1361754" name="Text Box 9"/>
        <xdr:cNvSpPr txBox="1">
          <a:spLocks noChangeArrowheads="1"/>
        </xdr:cNvSpPr>
      </xdr:nvSpPr>
      <xdr:spPr bwMode="auto">
        <a:xfrm>
          <a:off x="9744075" y="100488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55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56" name="Text Box 11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57" name="Text Box 9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5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59" name="Text Box 11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60" name="Text Box 9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6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762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238125</xdr:rowOff>
    </xdr:to>
    <xdr:sp macro="" textlink="">
      <xdr:nvSpPr>
        <xdr:cNvPr id="1361763" name="Text Box 12"/>
        <xdr:cNvSpPr txBox="1">
          <a:spLocks noChangeArrowheads="1"/>
        </xdr:cNvSpPr>
      </xdr:nvSpPr>
      <xdr:spPr bwMode="auto">
        <a:xfrm>
          <a:off x="9744075" y="100488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64" name="Text Box 8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65" name="Text Box 8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238125</xdr:rowOff>
    </xdr:to>
    <xdr:sp macro="" textlink="">
      <xdr:nvSpPr>
        <xdr:cNvPr id="1361766" name="Text Box 10"/>
        <xdr:cNvSpPr txBox="1">
          <a:spLocks noChangeArrowheads="1"/>
        </xdr:cNvSpPr>
      </xdr:nvSpPr>
      <xdr:spPr bwMode="auto">
        <a:xfrm>
          <a:off x="9744075" y="100488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767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768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69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70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71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1772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219075</xdr:rowOff>
    </xdr:to>
    <xdr:sp macro="" textlink="">
      <xdr:nvSpPr>
        <xdr:cNvPr id="1361773" name="Text Box 11"/>
        <xdr:cNvSpPr txBox="1">
          <a:spLocks noChangeArrowheads="1"/>
        </xdr:cNvSpPr>
      </xdr:nvSpPr>
      <xdr:spPr bwMode="auto">
        <a:xfrm>
          <a:off x="12039600" y="111252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219075</xdr:rowOff>
    </xdr:to>
    <xdr:sp macro="" textlink="">
      <xdr:nvSpPr>
        <xdr:cNvPr id="1361774" name="Text Box 9"/>
        <xdr:cNvSpPr txBox="1">
          <a:spLocks noChangeArrowheads="1"/>
        </xdr:cNvSpPr>
      </xdr:nvSpPr>
      <xdr:spPr bwMode="auto">
        <a:xfrm>
          <a:off x="12039600" y="111252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75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76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77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77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79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80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81" name="Text Box 8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66675</xdr:rowOff>
    </xdr:to>
    <xdr:sp macro="" textlink="">
      <xdr:nvSpPr>
        <xdr:cNvPr id="1361782" name="Text Box 9"/>
        <xdr:cNvSpPr txBox="1">
          <a:spLocks noChangeArrowheads="1"/>
        </xdr:cNvSpPr>
      </xdr:nvSpPr>
      <xdr:spPr bwMode="auto">
        <a:xfrm>
          <a:off x="9744075" y="10048875"/>
          <a:ext cx="1428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219075</xdr:rowOff>
    </xdr:to>
    <xdr:sp macro="" textlink="">
      <xdr:nvSpPr>
        <xdr:cNvPr id="1361783" name="Text Box 12"/>
        <xdr:cNvSpPr txBox="1">
          <a:spLocks noChangeArrowheads="1"/>
        </xdr:cNvSpPr>
      </xdr:nvSpPr>
      <xdr:spPr bwMode="auto">
        <a:xfrm>
          <a:off x="9744075" y="100488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784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219075</xdr:rowOff>
    </xdr:to>
    <xdr:sp macro="" textlink="">
      <xdr:nvSpPr>
        <xdr:cNvPr id="1361785" name="Text Box 10"/>
        <xdr:cNvSpPr txBox="1">
          <a:spLocks noChangeArrowheads="1"/>
        </xdr:cNvSpPr>
      </xdr:nvSpPr>
      <xdr:spPr bwMode="auto">
        <a:xfrm>
          <a:off x="9744075" y="100488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86" name="Text Box 11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200025</xdr:rowOff>
    </xdr:to>
    <xdr:sp macro="" textlink="">
      <xdr:nvSpPr>
        <xdr:cNvPr id="1361787" name="Text Box 9"/>
        <xdr:cNvSpPr txBox="1">
          <a:spLocks noChangeArrowheads="1"/>
        </xdr:cNvSpPr>
      </xdr:nvSpPr>
      <xdr:spPr bwMode="auto">
        <a:xfrm>
          <a:off x="9744075" y="10048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88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89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0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92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793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4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7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8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799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00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0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02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03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171450</xdr:rowOff>
    </xdr:to>
    <xdr:sp macro="" textlink="">
      <xdr:nvSpPr>
        <xdr:cNvPr id="1361804" name="Text Box 10"/>
        <xdr:cNvSpPr txBox="1">
          <a:spLocks noChangeArrowheads="1"/>
        </xdr:cNvSpPr>
      </xdr:nvSpPr>
      <xdr:spPr bwMode="auto">
        <a:xfrm>
          <a:off x="9744075" y="10048875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05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06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07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08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09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0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1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12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3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4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1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16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7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18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19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20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190500</xdr:rowOff>
    </xdr:to>
    <xdr:sp macro="" textlink="">
      <xdr:nvSpPr>
        <xdr:cNvPr id="1361821" name="Text Box 10"/>
        <xdr:cNvSpPr txBox="1">
          <a:spLocks noChangeArrowheads="1"/>
        </xdr:cNvSpPr>
      </xdr:nvSpPr>
      <xdr:spPr bwMode="auto">
        <a:xfrm>
          <a:off x="12963525" y="1213485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190500</xdr:rowOff>
    </xdr:to>
    <xdr:sp macro="" textlink="">
      <xdr:nvSpPr>
        <xdr:cNvPr id="1361822" name="Text Box 12"/>
        <xdr:cNvSpPr txBox="1">
          <a:spLocks noChangeArrowheads="1"/>
        </xdr:cNvSpPr>
      </xdr:nvSpPr>
      <xdr:spPr bwMode="auto">
        <a:xfrm>
          <a:off x="12963525" y="1169670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823" name="Text Box 8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66675</xdr:rowOff>
    </xdr:from>
    <xdr:to>
      <xdr:col>8</xdr:col>
      <xdr:colOff>114300</xdr:colOff>
      <xdr:row>29</xdr:row>
      <xdr:rowOff>285750</xdr:rowOff>
    </xdr:to>
    <xdr:sp macro="" textlink="">
      <xdr:nvSpPr>
        <xdr:cNvPr id="1361824" name="Text Box 9"/>
        <xdr:cNvSpPr txBox="1">
          <a:spLocks noChangeArrowheads="1"/>
        </xdr:cNvSpPr>
      </xdr:nvSpPr>
      <xdr:spPr bwMode="auto">
        <a:xfrm>
          <a:off x="12963525" y="11191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825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826" name="Text Box 11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114300</xdr:colOff>
      <xdr:row>30</xdr:row>
      <xdr:rowOff>219075</xdr:rowOff>
    </xdr:to>
    <xdr:sp macro="" textlink="">
      <xdr:nvSpPr>
        <xdr:cNvPr id="1361827" name="Text Box 9"/>
        <xdr:cNvSpPr txBox="1">
          <a:spLocks noChangeArrowheads="1"/>
        </xdr:cNvSpPr>
      </xdr:nvSpPr>
      <xdr:spPr bwMode="auto">
        <a:xfrm>
          <a:off x="12963525" y="11696700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28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180975</xdr:rowOff>
    </xdr:to>
    <xdr:sp macro="" textlink="">
      <xdr:nvSpPr>
        <xdr:cNvPr id="1361829" name="Text Box 10"/>
        <xdr:cNvSpPr txBox="1">
          <a:spLocks noChangeArrowheads="1"/>
        </xdr:cNvSpPr>
      </xdr:nvSpPr>
      <xdr:spPr bwMode="auto">
        <a:xfrm>
          <a:off x="9744075" y="100488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30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31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2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3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4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35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7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38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39" name="Text Box 8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40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41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42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43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123825</xdr:colOff>
      <xdr:row>29</xdr:row>
      <xdr:rowOff>190500</xdr:rowOff>
    </xdr:to>
    <xdr:sp macro="" textlink="">
      <xdr:nvSpPr>
        <xdr:cNvPr id="1361844" name="Text Box 10"/>
        <xdr:cNvSpPr txBox="1">
          <a:spLocks noChangeArrowheads="1"/>
        </xdr:cNvSpPr>
      </xdr:nvSpPr>
      <xdr:spPr bwMode="auto">
        <a:xfrm>
          <a:off x="12039600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266700</xdr:rowOff>
    </xdr:to>
    <xdr:sp macro="" textlink="">
      <xdr:nvSpPr>
        <xdr:cNvPr id="1361845" name="Text Box 11"/>
        <xdr:cNvSpPr txBox="1">
          <a:spLocks noChangeArrowheads="1"/>
        </xdr:cNvSpPr>
      </xdr:nvSpPr>
      <xdr:spPr bwMode="auto">
        <a:xfrm>
          <a:off x="12039600" y="1119187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123825</xdr:colOff>
      <xdr:row>29</xdr:row>
      <xdr:rowOff>266700</xdr:rowOff>
    </xdr:to>
    <xdr:sp macro="" textlink="">
      <xdr:nvSpPr>
        <xdr:cNvPr id="1361846" name="Text Box 9"/>
        <xdr:cNvSpPr txBox="1">
          <a:spLocks noChangeArrowheads="1"/>
        </xdr:cNvSpPr>
      </xdr:nvSpPr>
      <xdr:spPr bwMode="auto">
        <a:xfrm>
          <a:off x="12039600" y="11191875"/>
          <a:ext cx="123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47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48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49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50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51" name="Text Box 11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52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53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54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238125</xdr:rowOff>
    </xdr:to>
    <xdr:sp macro="" textlink="">
      <xdr:nvSpPr>
        <xdr:cNvPr id="1361855" name="Text Box 12"/>
        <xdr:cNvSpPr txBox="1">
          <a:spLocks noChangeArrowheads="1"/>
        </xdr:cNvSpPr>
      </xdr:nvSpPr>
      <xdr:spPr bwMode="auto">
        <a:xfrm>
          <a:off x="12963525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66675</xdr:rowOff>
    </xdr:from>
    <xdr:to>
      <xdr:col>8</xdr:col>
      <xdr:colOff>114300</xdr:colOff>
      <xdr:row>29</xdr:row>
      <xdr:rowOff>266700</xdr:rowOff>
    </xdr:to>
    <xdr:sp macro="" textlink="">
      <xdr:nvSpPr>
        <xdr:cNvPr id="1361856" name="Text Box 8"/>
        <xdr:cNvSpPr txBox="1">
          <a:spLocks noChangeArrowheads="1"/>
        </xdr:cNvSpPr>
      </xdr:nvSpPr>
      <xdr:spPr bwMode="auto">
        <a:xfrm>
          <a:off x="12963525" y="11191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66675</xdr:rowOff>
    </xdr:from>
    <xdr:to>
      <xdr:col>8</xdr:col>
      <xdr:colOff>114300</xdr:colOff>
      <xdr:row>29</xdr:row>
      <xdr:rowOff>266700</xdr:rowOff>
    </xdr:to>
    <xdr:sp macro="" textlink="">
      <xdr:nvSpPr>
        <xdr:cNvPr id="1361857" name="Text Box 8"/>
        <xdr:cNvSpPr txBox="1">
          <a:spLocks noChangeArrowheads="1"/>
        </xdr:cNvSpPr>
      </xdr:nvSpPr>
      <xdr:spPr bwMode="auto">
        <a:xfrm>
          <a:off x="12963525" y="11191875"/>
          <a:ext cx="114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30</xdr:row>
      <xdr:rowOff>0</xdr:rowOff>
    </xdr:from>
    <xdr:to>
      <xdr:col>8</xdr:col>
      <xdr:colOff>123825</xdr:colOff>
      <xdr:row>30</xdr:row>
      <xdr:rowOff>238125</xdr:rowOff>
    </xdr:to>
    <xdr:sp macro="" textlink="">
      <xdr:nvSpPr>
        <xdr:cNvPr id="1361858" name="Text Box 10"/>
        <xdr:cNvSpPr txBox="1">
          <a:spLocks noChangeArrowheads="1"/>
        </xdr:cNvSpPr>
      </xdr:nvSpPr>
      <xdr:spPr bwMode="auto">
        <a:xfrm>
          <a:off x="12963525" y="11696700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859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60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61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62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63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190500</xdr:rowOff>
    </xdr:to>
    <xdr:sp macro="" textlink="">
      <xdr:nvSpPr>
        <xdr:cNvPr id="1361864" name="Text Box 10"/>
        <xdr:cNvSpPr txBox="1">
          <a:spLocks noChangeArrowheads="1"/>
        </xdr:cNvSpPr>
      </xdr:nvSpPr>
      <xdr:spPr bwMode="auto">
        <a:xfrm>
          <a:off x="12039600" y="116967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219075</xdr:rowOff>
    </xdr:to>
    <xdr:sp macro="" textlink="">
      <xdr:nvSpPr>
        <xdr:cNvPr id="1361865" name="Text Box 11"/>
        <xdr:cNvSpPr txBox="1">
          <a:spLocks noChangeArrowheads="1"/>
        </xdr:cNvSpPr>
      </xdr:nvSpPr>
      <xdr:spPr bwMode="auto">
        <a:xfrm>
          <a:off x="12039600" y="116967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123825</xdr:colOff>
      <xdr:row>30</xdr:row>
      <xdr:rowOff>219075</xdr:rowOff>
    </xdr:to>
    <xdr:sp macro="" textlink="">
      <xdr:nvSpPr>
        <xdr:cNvPr id="1361866" name="Text Box 9"/>
        <xdr:cNvSpPr txBox="1">
          <a:spLocks noChangeArrowheads="1"/>
        </xdr:cNvSpPr>
      </xdr:nvSpPr>
      <xdr:spPr bwMode="auto">
        <a:xfrm>
          <a:off x="12039600" y="11696700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67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68" name="Text Box 11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69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70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71" name="Text Box 11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872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73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74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0</xdr:rowOff>
    </xdr:from>
    <xdr:to>
      <xdr:col>8</xdr:col>
      <xdr:colOff>123825</xdr:colOff>
      <xdr:row>29</xdr:row>
      <xdr:rowOff>190500</xdr:rowOff>
    </xdr:to>
    <xdr:sp macro="" textlink="">
      <xdr:nvSpPr>
        <xdr:cNvPr id="1361875" name="Text Box 12"/>
        <xdr:cNvSpPr txBox="1">
          <a:spLocks noChangeArrowheads="1"/>
        </xdr:cNvSpPr>
      </xdr:nvSpPr>
      <xdr:spPr bwMode="auto">
        <a:xfrm>
          <a:off x="12963525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76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0</xdr:rowOff>
    </xdr:from>
    <xdr:to>
      <xdr:col>8</xdr:col>
      <xdr:colOff>123825</xdr:colOff>
      <xdr:row>29</xdr:row>
      <xdr:rowOff>190500</xdr:rowOff>
    </xdr:to>
    <xdr:sp macro="" textlink="">
      <xdr:nvSpPr>
        <xdr:cNvPr id="1361877" name="Text Box 10"/>
        <xdr:cNvSpPr txBox="1">
          <a:spLocks noChangeArrowheads="1"/>
        </xdr:cNvSpPr>
      </xdr:nvSpPr>
      <xdr:spPr bwMode="auto">
        <a:xfrm>
          <a:off x="12963525" y="11125200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66675</xdr:rowOff>
    </xdr:from>
    <xdr:to>
      <xdr:col>8</xdr:col>
      <xdr:colOff>114300</xdr:colOff>
      <xdr:row>29</xdr:row>
      <xdr:rowOff>285750</xdr:rowOff>
    </xdr:to>
    <xdr:sp macro="" textlink="">
      <xdr:nvSpPr>
        <xdr:cNvPr id="1361878" name="Text Box 11"/>
        <xdr:cNvSpPr txBox="1">
          <a:spLocks noChangeArrowheads="1"/>
        </xdr:cNvSpPr>
      </xdr:nvSpPr>
      <xdr:spPr bwMode="auto">
        <a:xfrm>
          <a:off x="12963525" y="11191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29</xdr:row>
      <xdr:rowOff>66675</xdr:rowOff>
    </xdr:from>
    <xdr:to>
      <xdr:col>8</xdr:col>
      <xdr:colOff>114300</xdr:colOff>
      <xdr:row>29</xdr:row>
      <xdr:rowOff>285750</xdr:rowOff>
    </xdr:to>
    <xdr:sp macro="" textlink="">
      <xdr:nvSpPr>
        <xdr:cNvPr id="1361879" name="Text Box 9"/>
        <xdr:cNvSpPr txBox="1">
          <a:spLocks noChangeArrowheads="1"/>
        </xdr:cNvSpPr>
      </xdr:nvSpPr>
      <xdr:spPr bwMode="auto">
        <a:xfrm>
          <a:off x="12963525" y="11191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80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2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3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84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885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6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8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89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90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91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92" name="Text Box 9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93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94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895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180975</xdr:rowOff>
    </xdr:to>
    <xdr:sp macro="" textlink="">
      <xdr:nvSpPr>
        <xdr:cNvPr id="1361896" name="Text Box 10"/>
        <xdr:cNvSpPr txBox="1">
          <a:spLocks noChangeArrowheads="1"/>
        </xdr:cNvSpPr>
      </xdr:nvSpPr>
      <xdr:spPr bwMode="auto">
        <a:xfrm>
          <a:off x="9744075" y="100488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897" name="Text Box 11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98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899" name="Text Box 11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900" name="Text Box 12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901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02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03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190500</xdr:rowOff>
    </xdr:to>
    <xdr:sp macro="" textlink="">
      <xdr:nvSpPr>
        <xdr:cNvPr id="1361904" name="Text Box 10"/>
        <xdr:cNvSpPr txBox="1">
          <a:spLocks noChangeArrowheads="1"/>
        </xdr:cNvSpPr>
      </xdr:nvSpPr>
      <xdr:spPr bwMode="auto">
        <a:xfrm>
          <a:off x="9744075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05" name="Text Box 11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06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76200</xdr:rowOff>
    </xdr:to>
    <xdr:sp macro="" textlink="">
      <xdr:nvSpPr>
        <xdr:cNvPr id="1361907" name="Text Box 8"/>
        <xdr:cNvSpPr txBox="1">
          <a:spLocks noChangeArrowheads="1"/>
        </xdr:cNvSpPr>
      </xdr:nvSpPr>
      <xdr:spPr bwMode="auto">
        <a:xfrm>
          <a:off x="9744075" y="10048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908" name="Text Box 9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09" name="Text Box 8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114300</xdr:rowOff>
    </xdr:to>
    <xdr:sp macro="" textlink="">
      <xdr:nvSpPr>
        <xdr:cNvPr id="1361910" name="Text Box 9"/>
        <xdr:cNvSpPr txBox="1">
          <a:spLocks noChangeArrowheads="1"/>
        </xdr:cNvSpPr>
      </xdr:nvSpPr>
      <xdr:spPr bwMode="auto">
        <a:xfrm>
          <a:off x="9744075" y="100488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123825</xdr:rowOff>
    </xdr:to>
    <xdr:sp macro="" textlink="">
      <xdr:nvSpPr>
        <xdr:cNvPr id="1361911" name="Text Box 8"/>
        <xdr:cNvSpPr txBox="1">
          <a:spLocks noChangeArrowheads="1"/>
        </xdr:cNvSpPr>
      </xdr:nvSpPr>
      <xdr:spPr bwMode="auto">
        <a:xfrm>
          <a:off x="9744075" y="10048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912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161925</xdr:rowOff>
    </xdr:to>
    <xdr:sp macro="" textlink="">
      <xdr:nvSpPr>
        <xdr:cNvPr id="1361913" name="Text Box 8"/>
        <xdr:cNvSpPr txBox="1">
          <a:spLocks noChangeArrowheads="1"/>
        </xdr:cNvSpPr>
      </xdr:nvSpPr>
      <xdr:spPr bwMode="auto">
        <a:xfrm>
          <a:off x="9744075" y="10048875"/>
          <a:ext cx="1428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14" name="Text Box 8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95250</xdr:rowOff>
    </xdr:to>
    <xdr:sp macro="" textlink="">
      <xdr:nvSpPr>
        <xdr:cNvPr id="1361915" name="Text Box 9"/>
        <xdr:cNvSpPr txBox="1">
          <a:spLocks noChangeArrowheads="1"/>
        </xdr:cNvSpPr>
      </xdr:nvSpPr>
      <xdr:spPr bwMode="auto">
        <a:xfrm>
          <a:off x="9744075" y="10048875"/>
          <a:ext cx="142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95250</xdr:colOff>
      <xdr:row>28</xdr:row>
      <xdr:rowOff>219075</xdr:rowOff>
    </xdr:to>
    <xdr:sp macro="" textlink="">
      <xdr:nvSpPr>
        <xdr:cNvPr id="1361916" name="Text Box 10"/>
        <xdr:cNvSpPr txBox="1">
          <a:spLocks noChangeArrowheads="1"/>
        </xdr:cNvSpPr>
      </xdr:nvSpPr>
      <xdr:spPr bwMode="auto">
        <a:xfrm>
          <a:off x="12039600" y="103917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17" name="Text Box 11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95250</xdr:colOff>
      <xdr:row>29</xdr:row>
      <xdr:rowOff>190500</xdr:rowOff>
    </xdr:to>
    <xdr:sp macro="" textlink="">
      <xdr:nvSpPr>
        <xdr:cNvPr id="1361918" name="Text Box 12"/>
        <xdr:cNvSpPr txBox="1">
          <a:spLocks noChangeArrowheads="1"/>
        </xdr:cNvSpPr>
      </xdr:nvSpPr>
      <xdr:spPr bwMode="auto">
        <a:xfrm>
          <a:off x="12039600" y="111252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919" name="Text Box 8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20" name="Text Box 9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1921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95250</xdr:rowOff>
    </xdr:to>
    <xdr:sp macro="" textlink="">
      <xdr:nvSpPr>
        <xdr:cNvPr id="1361922" name="Text Box 11"/>
        <xdr:cNvSpPr txBox="1">
          <a:spLocks noChangeArrowheads="1"/>
        </xdr:cNvSpPr>
      </xdr:nvSpPr>
      <xdr:spPr bwMode="auto">
        <a:xfrm>
          <a:off x="9744075" y="10048875"/>
          <a:ext cx="1143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95250</xdr:colOff>
      <xdr:row>30</xdr:row>
      <xdr:rowOff>219075</xdr:rowOff>
    </xdr:to>
    <xdr:sp macro="" textlink="">
      <xdr:nvSpPr>
        <xdr:cNvPr id="1361923" name="Text Box 9"/>
        <xdr:cNvSpPr txBox="1">
          <a:spLocks noChangeArrowheads="1"/>
        </xdr:cNvSpPr>
      </xdr:nvSpPr>
      <xdr:spPr bwMode="auto">
        <a:xfrm>
          <a:off x="12039600" y="116967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24" name="Text Box 8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180975</xdr:rowOff>
    </xdr:to>
    <xdr:sp macro="" textlink="">
      <xdr:nvSpPr>
        <xdr:cNvPr id="1361925" name="Text Box 10"/>
        <xdr:cNvSpPr txBox="1">
          <a:spLocks noChangeArrowheads="1"/>
        </xdr:cNvSpPr>
      </xdr:nvSpPr>
      <xdr:spPr bwMode="auto">
        <a:xfrm>
          <a:off x="9744075" y="100488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1926" name="Text Box 11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1927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28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29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30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1931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32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33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34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35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36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37" name="Text Box 11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38" name="Text Box 12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28</xdr:row>
      <xdr:rowOff>0</xdr:rowOff>
    </xdr:from>
    <xdr:to>
      <xdr:col>7</xdr:col>
      <xdr:colOff>104775</xdr:colOff>
      <xdr:row>28</xdr:row>
      <xdr:rowOff>190500</xdr:rowOff>
    </xdr:to>
    <xdr:sp macro="" textlink="">
      <xdr:nvSpPr>
        <xdr:cNvPr id="1361939" name="Text Box 10"/>
        <xdr:cNvSpPr txBox="1">
          <a:spLocks noChangeArrowheads="1"/>
        </xdr:cNvSpPr>
      </xdr:nvSpPr>
      <xdr:spPr bwMode="auto">
        <a:xfrm>
          <a:off x="12039600" y="103917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28</xdr:row>
      <xdr:rowOff>66675</xdr:rowOff>
    </xdr:from>
    <xdr:to>
      <xdr:col>7</xdr:col>
      <xdr:colOff>104775</xdr:colOff>
      <xdr:row>28</xdr:row>
      <xdr:rowOff>266700</xdr:rowOff>
    </xdr:to>
    <xdr:sp macro="" textlink="">
      <xdr:nvSpPr>
        <xdr:cNvPr id="1361940" name="Text Box 11"/>
        <xdr:cNvSpPr txBox="1">
          <a:spLocks noChangeArrowheads="1"/>
        </xdr:cNvSpPr>
      </xdr:nvSpPr>
      <xdr:spPr bwMode="auto">
        <a:xfrm>
          <a:off x="12039600" y="1045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28</xdr:row>
      <xdr:rowOff>66675</xdr:rowOff>
    </xdr:from>
    <xdr:to>
      <xdr:col>7</xdr:col>
      <xdr:colOff>104775</xdr:colOff>
      <xdr:row>28</xdr:row>
      <xdr:rowOff>266700</xdr:rowOff>
    </xdr:to>
    <xdr:sp macro="" textlink="">
      <xdr:nvSpPr>
        <xdr:cNvPr id="1361941" name="Text Box 9"/>
        <xdr:cNvSpPr txBox="1">
          <a:spLocks noChangeArrowheads="1"/>
        </xdr:cNvSpPr>
      </xdr:nvSpPr>
      <xdr:spPr bwMode="auto">
        <a:xfrm>
          <a:off x="12039600" y="104584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42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43" name="Text Box 11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44" name="Text Box 9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45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46" name="Text Box 11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47" name="Text Box 9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48" name="Text Box 8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1949" name="Text Box 9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142875</xdr:colOff>
      <xdr:row>29</xdr:row>
      <xdr:rowOff>238125</xdr:rowOff>
    </xdr:to>
    <xdr:sp macro="" textlink="">
      <xdr:nvSpPr>
        <xdr:cNvPr id="1361950" name="Text Box 12"/>
        <xdr:cNvSpPr txBox="1">
          <a:spLocks noChangeArrowheads="1"/>
        </xdr:cNvSpPr>
      </xdr:nvSpPr>
      <xdr:spPr bwMode="auto">
        <a:xfrm>
          <a:off x="12039600" y="11125200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51" name="Text Box 8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52" name="Text Box 8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142875</xdr:colOff>
      <xdr:row>29</xdr:row>
      <xdr:rowOff>238125</xdr:rowOff>
    </xdr:to>
    <xdr:sp macro="" textlink="">
      <xdr:nvSpPr>
        <xdr:cNvPr id="1361953" name="Text Box 10"/>
        <xdr:cNvSpPr txBox="1">
          <a:spLocks noChangeArrowheads="1"/>
        </xdr:cNvSpPr>
      </xdr:nvSpPr>
      <xdr:spPr bwMode="auto">
        <a:xfrm>
          <a:off x="12039600" y="11125200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161925</xdr:rowOff>
    </xdr:to>
    <xdr:sp macro="" textlink="">
      <xdr:nvSpPr>
        <xdr:cNvPr id="1361954" name="Text Box 8"/>
        <xdr:cNvSpPr txBox="1">
          <a:spLocks noChangeArrowheads="1"/>
        </xdr:cNvSpPr>
      </xdr:nvSpPr>
      <xdr:spPr bwMode="auto">
        <a:xfrm>
          <a:off x="9744075" y="100488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55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56" name="Text Box 11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57" name="Text Box 12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29</xdr:row>
      <xdr:rowOff>0</xdr:rowOff>
    </xdr:from>
    <xdr:to>
      <xdr:col>7</xdr:col>
      <xdr:colOff>104775</xdr:colOff>
      <xdr:row>29</xdr:row>
      <xdr:rowOff>190500</xdr:rowOff>
    </xdr:to>
    <xdr:sp macro="" textlink="">
      <xdr:nvSpPr>
        <xdr:cNvPr id="1361958" name="Text Box 10"/>
        <xdr:cNvSpPr txBox="1">
          <a:spLocks noChangeArrowheads="1"/>
        </xdr:cNvSpPr>
      </xdr:nvSpPr>
      <xdr:spPr bwMode="auto">
        <a:xfrm>
          <a:off x="12039600" y="111252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30</xdr:row>
      <xdr:rowOff>0</xdr:rowOff>
    </xdr:from>
    <xdr:to>
      <xdr:col>7</xdr:col>
      <xdr:colOff>104775</xdr:colOff>
      <xdr:row>30</xdr:row>
      <xdr:rowOff>219075</xdr:rowOff>
    </xdr:to>
    <xdr:sp macro="" textlink="">
      <xdr:nvSpPr>
        <xdr:cNvPr id="1361959" name="Text Box 11"/>
        <xdr:cNvSpPr txBox="1">
          <a:spLocks noChangeArrowheads="1"/>
        </xdr:cNvSpPr>
      </xdr:nvSpPr>
      <xdr:spPr bwMode="auto">
        <a:xfrm>
          <a:off x="12039600" y="11696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30</xdr:row>
      <xdr:rowOff>0</xdr:rowOff>
    </xdr:from>
    <xdr:to>
      <xdr:col>7</xdr:col>
      <xdr:colOff>104775</xdr:colOff>
      <xdr:row>30</xdr:row>
      <xdr:rowOff>219075</xdr:rowOff>
    </xdr:to>
    <xdr:sp macro="" textlink="">
      <xdr:nvSpPr>
        <xdr:cNvPr id="1361960" name="Text Box 9"/>
        <xdr:cNvSpPr txBox="1">
          <a:spLocks noChangeArrowheads="1"/>
        </xdr:cNvSpPr>
      </xdr:nvSpPr>
      <xdr:spPr bwMode="auto">
        <a:xfrm>
          <a:off x="12039600" y="11696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61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62" name="Text Box 11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63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64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65" name="Text Box 11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66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67" name="Text Box 8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68" name="Text Box 9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219075</xdr:rowOff>
    </xdr:to>
    <xdr:sp macro="" textlink="">
      <xdr:nvSpPr>
        <xdr:cNvPr id="1361969" name="Text Box 12"/>
        <xdr:cNvSpPr txBox="1">
          <a:spLocks noChangeArrowheads="1"/>
        </xdr:cNvSpPr>
      </xdr:nvSpPr>
      <xdr:spPr bwMode="auto">
        <a:xfrm>
          <a:off x="12039600" y="103917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1970" name="Text Box 8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95250</xdr:colOff>
      <xdr:row>30</xdr:row>
      <xdr:rowOff>219075</xdr:rowOff>
    </xdr:to>
    <xdr:sp macro="" textlink="">
      <xdr:nvSpPr>
        <xdr:cNvPr id="1361971" name="Text Box 8"/>
        <xdr:cNvSpPr txBox="1">
          <a:spLocks noChangeArrowheads="1"/>
        </xdr:cNvSpPr>
      </xdr:nvSpPr>
      <xdr:spPr bwMode="auto">
        <a:xfrm>
          <a:off x="12039600" y="116967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219075</xdr:rowOff>
    </xdr:to>
    <xdr:sp macro="" textlink="">
      <xdr:nvSpPr>
        <xdr:cNvPr id="1361972" name="Text Box 10"/>
        <xdr:cNvSpPr txBox="1">
          <a:spLocks noChangeArrowheads="1"/>
        </xdr:cNvSpPr>
      </xdr:nvSpPr>
      <xdr:spPr bwMode="auto">
        <a:xfrm>
          <a:off x="12039600" y="103917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73" name="Text Box 11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95250</xdr:colOff>
      <xdr:row>28</xdr:row>
      <xdr:rowOff>266700</xdr:rowOff>
    </xdr:to>
    <xdr:sp macro="" textlink="">
      <xdr:nvSpPr>
        <xdr:cNvPr id="1361974" name="Text Box 9"/>
        <xdr:cNvSpPr txBox="1">
          <a:spLocks noChangeArrowheads="1"/>
        </xdr:cNvSpPr>
      </xdr:nvSpPr>
      <xdr:spPr bwMode="auto">
        <a:xfrm>
          <a:off x="12039600" y="1045845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1975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76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77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78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1979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1980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1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2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3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4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5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6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7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1988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1989" name="Text Box 9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1990" name="Text Box 8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180975</xdr:rowOff>
    </xdr:to>
    <xdr:sp macro="" textlink="">
      <xdr:nvSpPr>
        <xdr:cNvPr id="1361991" name="Text Box 10"/>
        <xdr:cNvSpPr txBox="1">
          <a:spLocks noChangeArrowheads="1"/>
        </xdr:cNvSpPr>
      </xdr:nvSpPr>
      <xdr:spPr bwMode="auto">
        <a:xfrm>
          <a:off x="9744075" y="1004887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1992" name="Text Box 11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93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94" name="Text Box 11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95" name="Text Box 12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96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97" name="Text Box 11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1998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1999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2000" name="Text Box 11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2001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76200</xdr:rowOff>
    </xdr:to>
    <xdr:sp macro="" textlink="">
      <xdr:nvSpPr>
        <xdr:cNvPr id="1362002" name="Text Box 8"/>
        <xdr:cNvSpPr txBox="1">
          <a:spLocks noChangeArrowheads="1"/>
        </xdr:cNvSpPr>
      </xdr:nvSpPr>
      <xdr:spPr bwMode="auto">
        <a:xfrm>
          <a:off x="9744075" y="10048875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2003" name="Text Box 9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2004" name="Text Box 8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95250</xdr:rowOff>
    </xdr:to>
    <xdr:sp macro="" textlink="">
      <xdr:nvSpPr>
        <xdr:cNvPr id="1362005" name="Text Box 9"/>
        <xdr:cNvSpPr txBox="1">
          <a:spLocks noChangeArrowheads="1"/>
        </xdr:cNvSpPr>
      </xdr:nvSpPr>
      <xdr:spPr bwMode="auto">
        <a:xfrm>
          <a:off x="9744075" y="100488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123825</xdr:rowOff>
    </xdr:to>
    <xdr:sp macro="" textlink="">
      <xdr:nvSpPr>
        <xdr:cNvPr id="1362006" name="Text Box 8"/>
        <xdr:cNvSpPr txBox="1">
          <a:spLocks noChangeArrowheads="1"/>
        </xdr:cNvSpPr>
      </xdr:nvSpPr>
      <xdr:spPr bwMode="auto">
        <a:xfrm>
          <a:off x="9744075" y="10048875"/>
          <a:ext cx="15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266700</xdr:rowOff>
    </xdr:to>
    <xdr:sp macro="" textlink="">
      <xdr:nvSpPr>
        <xdr:cNvPr id="1362007" name="Text Box 8"/>
        <xdr:cNvSpPr txBox="1">
          <a:spLocks noChangeArrowheads="1"/>
        </xdr:cNvSpPr>
      </xdr:nvSpPr>
      <xdr:spPr bwMode="auto">
        <a:xfrm>
          <a:off x="12039600" y="11763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08" name="Text Box 9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95250</xdr:colOff>
      <xdr:row>30</xdr:row>
      <xdr:rowOff>190500</xdr:rowOff>
    </xdr:to>
    <xdr:sp macro="" textlink="">
      <xdr:nvSpPr>
        <xdr:cNvPr id="1362009" name="Text Box 10"/>
        <xdr:cNvSpPr txBox="1">
          <a:spLocks noChangeArrowheads="1"/>
        </xdr:cNvSpPr>
      </xdr:nvSpPr>
      <xdr:spPr bwMode="auto">
        <a:xfrm>
          <a:off x="12039600" y="116967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295275</xdr:rowOff>
    </xdr:to>
    <xdr:sp macro="" textlink="">
      <xdr:nvSpPr>
        <xdr:cNvPr id="1362010" name="Text Box 11"/>
        <xdr:cNvSpPr txBox="1">
          <a:spLocks noChangeArrowheads="1"/>
        </xdr:cNvSpPr>
      </xdr:nvSpPr>
      <xdr:spPr bwMode="auto">
        <a:xfrm>
          <a:off x="12039600" y="117633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95250</xdr:colOff>
      <xdr:row>31</xdr:row>
      <xdr:rowOff>190500</xdr:rowOff>
    </xdr:to>
    <xdr:sp macro="" textlink="">
      <xdr:nvSpPr>
        <xdr:cNvPr id="1362011" name="Text Box 12"/>
        <xdr:cNvSpPr txBox="1">
          <a:spLocks noChangeArrowheads="1"/>
        </xdr:cNvSpPr>
      </xdr:nvSpPr>
      <xdr:spPr bwMode="auto">
        <a:xfrm>
          <a:off x="12039600" y="1213485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104775</xdr:rowOff>
    </xdr:to>
    <xdr:sp macro="" textlink="">
      <xdr:nvSpPr>
        <xdr:cNvPr id="1362012" name="Text Box 8"/>
        <xdr:cNvSpPr txBox="1">
          <a:spLocks noChangeArrowheads="1"/>
        </xdr:cNvSpPr>
      </xdr:nvSpPr>
      <xdr:spPr bwMode="auto">
        <a:xfrm>
          <a:off x="9744075" y="10048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295275</xdr:rowOff>
    </xdr:to>
    <xdr:sp macro="" textlink="">
      <xdr:nvSpPr>
        <xdr:cNvPr id="1362013" name="Text Box 9"/>
        <xdr:cNvSpPr txBox="1">
          <a:spLocks noChangeArrowheads="1"/>
        </xdr:cNvSpPr>
      </xdr:nvSpPr>
      <xdr:spPr bwMode="auto">
        <a:xfrm>
          <a:off x="12039600" y="117633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2014" name="Text Box 10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104775</xdr:rowOff>
    </xdr:to>
    <xdr:sp macro="" textlink="">
      <xdr:nvSpPr>
        <xdr:cNvPr id="1362015" name="Text Box 11"/>
        <xdr:cNvSpPr txBox="1">
          <a:spLocks noChangeArrowheads="1"/>
        </xdr:cNvSpPr>
      </xdr:nvSpPr>
      <xdr:spPr bwMode="auto">
        <a:xfrm>
          <a:off x="9744075" y="10048875"/>
          <a:ext cx="114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76200</xdr:rowOff>
    </xdr:from>
    <xdr:to>
      <xdr:col>7</xdr:col>
      <xdr:colOff>95250</xdr:colOff>
      <xdr:row>31</xdr:row>
      <xdr:rowOff>285750</xdr:rowOff>
    </xdr:to>
    <xdr:sp macro="" textlink="">
      <xdr:nvSpPr>
        <xdr:cNvPr id="1362016" name="Text Box 9"/>
        <xdr:cNvSpPr txBox="1">
          <a:spLocks noChangeArrowheads="1"/>
        </xdr:cNvSpPr>
      </xdr:nvSpPr>
      <xdr:spPr bwMode="auto">
        <a:xfrm>
          <a:off x="12039600" y="122110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142875</xdr:rowOff>
    </xdr:to>
    <xdr:sp macro="" textlink="">
      <xdr:nvSpPr>
        <xdr:cNvPr id="1362017" name="Text Box 8"/>
        <xdr:cNvSpPr txBox="1">
          <a:spLocks noChangeArrowheads="1"/>
        </xdr:cNvSpPr>
      </xdr:nvSpPr>
      <xdr:spPr bwMode="auto">
        <a:xfrm>
          <a:off x="12039600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142875</xdr:colOff>
      <xdr:row>29</xdr:row>
      <xdr:rowOff>171450</xdr:rowOff>
    </xdr:to>
    <xdr:sp macro="" textlink="">
      <xdr:nvSpPr>
        <xdr:cNvPr id="1362018" name="Text Box 10"/>
        <xdr:cNvSpPr txBox="1">
          <a:spLocks noChangeArrowheads="1"/>
        </xdr:cNvSpPr>
      </xdr:nvSpPr>
      <xdr:spPr bwMode="auto">
        <a:xfrm>
          <a:off x="12039600" y="11125200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19" name="Text Box 11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2020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1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2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3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2024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5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6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27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104775</xdr:rowOff>
    </xdr:to>
    <xdr:sp macro="" textlink="">
      <xdr:nvSpPr>
        <xdr:cNvPr id="1362028" name="Text Box 9"/>
        <xdr:cNvSpPr txBox="1">
          <a:spLocks noChangeArrowheads="1"/>
        </xdr:cNvSpPr>
      </xdr:nvSpPr>
      <xdr:spPr bwMode="auto">
        <a:xfrm>
          <a:off x="9744075" y="100488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29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30" name="Text Box 11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31" name="Text Box 12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30</xdr:row>
      <xdr:rowOff>0</xdr:rowOff>
    </xdr:from>
    <xdr:to>
      <xdr:col>7</xdr:col>
      <xdr:colOff>104775</xdr:colOff>
      <xdr:row>30</xdr:row>
      <xdr:rowOff>190500</xdr:rowOff>
    </xdr:to>
    <xdr:sp macro="" textlink="">
      <xdr:nvSpPr>
        <xdr:cNvPr id="1362032" name="Text Box 10"/>
        <xdr:cNvSpPr txBox="1">
          <a:spLocks noChangeArrowheads="1"/>
        </xdr:cNvSpPr>
      </xdr:nvSpPr>
      <xdr:spPr bwMode="auto">
        <a:xfrm>
          <a:off x="12039600" y="1169670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30</xdr:row>
      <xdr:rowOff>66675</xdr:rowOff>
    </xdr:from>
    <xdr:to>
      <xdr:col>7</xdr:col>
      <xdr:colOff>104775</xdr:colOff>
      <xdr:row>30</xdr:row>
      <xdr:rowOff>266700</xdr:rowOff>
    </xdr:to>
    <xdr:sp macro="" textlink="">
      <xdr:nvSpPr>
        <xdr:cNvPr id="1362033" name="Text Box 11"/>
        <xdr:cNvSpPr txBox="1">
          <a:spLocks noChangeArrowheads="1"/>
        </xdr:cNvSpPr>
      </xdr:nvSpPr>
      <xdr:spPr bwMode="auto">
        <a:xfrm>
          <a:off x="12039600" y="11763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30</xdr:row>
      <xdr:rowOff>66675</xdr:rowOff>
    </xdr:from>
    <xdr:to>
      <xdr:col>7</xdr:col>
      <xdr:colOff>104775</xdr:colOff>
      <xdr:row>30</xdr:row>
      <xdr:rowOff>266700</xdr:rowOff>
    </xdr:to>
    <xdr:sp macro="" textlink="">
      <xdr:nvSpPr>
        <xdr:cNvPr id="1362034" name="Text Box 9"/>
        <xdr:cNvSpPr txBox="1">
          <a:spLocks noChangeArrowheads="1"/>
        </xdr:cNvSpPr>
      </xdr:nvSpPr>
      <xdr:spPr bwMode="auto">
        <a:xfrm>
          <a:off x="12039600" y="117633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35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36" name="Text Box 11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37" name="Text Box 9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38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39" name="Text Box 11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40" name="Text Box 9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142875</xdr:rowOff>
    </xdr:to>
    <xdr:sp macro="" textlink="">
      <xdr:nvSpPr>
        <xdr:cNvPr id="1362041" name="Text Box 8"/>
        <xdr:cNvSpPr txBox="1">
          <a:spLocks noChangeArrowheads="1"/>
        </xdr:cNvSpPr>
      </xdr:nvSpPr>
      <xdr:spPr bwMode="auto">
        <a:xfrm>
          <a:off x="12039600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42" name="Text Box 9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142875</xdr:colOff>
      <xdr:row>31</xdr:row>
      <xdr:rowOff>238125</xdr:rowOff>
    </xdr:to>
    <xdr:sp macro="" textlink="">
      <xdr:nvSpPr>
        <xdr:cNvPr id="1362043" name="Text Box 12"/>
        <xdr:cNvSpPr txBox="1">
          <a:spLocks noChangeArrowheads="1"/>
        </xdr:cNvSpPr>
      </xdr:nvSpPr>
      <xdr:spPr bwMode="auto">
        <a:xfrm>
          <a:off x="12039600" y="12134850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266700</xdr:rowOff>
    </xdr:to>
    <xdr:sp macro="" textlink="">
      <xdr:nvSpPr>
        <xdr:cNvPr id="1362044" name="Text Box 8"/>
        <xdr:cNvSpPr txBox="1">
          <a:spLocks noChangeArrowheads="1"/>
        </xdr:cNvSpPr>
      </xdr:nvSpPr>
      <xdr:spPr bwMode="auto">
        <a:xfrm>
          <a:off x="12039600" y="11763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266700</xdr:rowOff>
    </xdr:to>
    <xdr:sp macro="" textlink="">
      <xdr:nvSpPr>
        <xdr:cNvPr id="1362045" name="Text Box 8"/>
        <xdr:cNvSpPr txBox="1">
          <a:spLocks noChangeArrowheads="1"/>
        </xdr:cNvSpPr>
      </xdr:nvSpPr>
      <xdr:spPr bwMode="auto">
        <a:xfrm>
          <a:off x="12039600" y="1176337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0</xdr:rowOff>
    </xdr:from>
    <xdr:to>
      <xdr:col>7</xdr:col>
      <xdr:colOff>142875</xdr:colOff>
      <xdr:row>31</xdr:row>
      <xdr:rowOff>238125</xdr:rowOff>
    </xdr:to>
    <xdr:sp macro="" textlink="">
      <xdr:nvSpPr>
        <xdr:cNvPr id="1362046" name="Text Box 10"/>
        <xdr:cNvSpPr txBox="1">
          <a:spLocks noChangeArrowheads="1"/>
        </xdr:cNvSpPr>
      </xdr:nvSpPr>
      <xdr:spPr bwMode="auto">
        <a:xfrm>
          <a:off x="12039600" y="12134850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47" name="Text Box 8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48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49" name="Text Box 11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50" name="Text Box 12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31</xdr:row>
      <xdr:rowOff>0</xdr:rowOff>
    </xdr:from>
    <xdr:to>
      <xdr:col>7</xdr:col>
      <xdr:colOff>104775</xdr:colOff>
      <xdr:row>31</xdr:row>
      <xdr:rowOff>190500</xdr:rowOff>
    </xdr:to>
    <xdr:sp macro="" textlink="">
      <xdr:nvSpPr>
        <xdr:cNvPr id="1362051" name="Text Box 10"/>
        <xdr:cNvSpPr txBox="1">
          <a:spLocks noChangeArrowheads="1"/>
        </xdr:cNvSpPr>
      </xdr:nvSpPr>
      <xdr:spPr bwMode="auto">
        <a:xfrm>
          <a:off x="12039600" y="1213485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31</xdr:row>
      <xdr:rowOff>76200</xdr:rowOff>
    </xdr:from>
    <xdr:to>
      <xdr:col>7</xdr:col>
      <xdr:colOff>104775</xdr:colOff>
      <xdr:row>31</xdr:row>
      <xdr:rowOff>285750</xdr:rowOff>
    </xdr:to>
    <xdr:sp macro="" textlink="">
      <xdr:nvSpPr>
        <xdr:cNvPr id="1362052" name="Text Box 11"/>
        <xdr:cNvSpPr txBox="1">
          <a:spLocks noChangeArrowheads="1"/>
        </xdr:cNvSpPr>
      </xdr:nvSpPr>
      <xdr:spPr bwMode="auto">
        <a:xfrm>
          <a:off x="12039600" y="122110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3257550</xdr:colOff>
      <xdr:row>31</xdr:row>
      <xdr:rowOff>76200</xdr:rowOff>
    </xdr:from>
    <xdr:to>
      <xdr:col>7</xdr:col>
      <xdr:colOff>104775</xdr:colOff>
      <xdr:row>31</xdr:row>
      <xdr:rowOff>285750</xdr:rowOff>
    </xdr:to>
    <xdr:sp macro="" textlink="">
      <xdr:nvSpPr>
        <xdr:cNvPr id="1362053" name="Text Box 9"/>
        <xdr:cNvSpPr txBox="1">
          <a:spLocks noChangeArrowheads="1"/>
        </xdr:cNvSpPr>
      </xdr:nvSpPr>
      <xdr:spPr bwMode="auto">
        <a:xfrm>
          <a:off x="12039600" y="122110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54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104775</xdr:rowOff>
    </xdr:to>
    <xdr:sp macro="" textlink="">
      <xdr:nvSpPr>
        <xdr:cNvPr id="1362055" name="Text Box 11"/>
        <xdr:cNvSpPr txBox="1">
          <a:spLocks noChangeArrowheads="1"/>
        </xdr:cNvSpPr>
      </xdr:nvSpPr>
      <xdr:spPr bwMode="auto">
        <a:xfrm>
          <a:off x="9744075" y="100488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104775</xdr:rowOff>
    </xdr:to>
    <xdr:sp macro="" textlink="">
      <xdr:nvSpPr>
        <xdr:cNvPr id="1362056" name="Text Box 9"/>
        <xdr:cNvSpPr txBox="1">
          <a:spLocks noChangeArrowheads="1"/>
        </xdr:cNvSpPr>
      </xdr:nvSpPr>
      <xdr:spPr bwMode="auto">
        <a:xfrm>
          <a:off x="9744075" y="100488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190500</xdr:rowOff>
    </xdr:to>
    <xdr:sp macro="" textlink="">
      <xdr:nvSpPr>
        <xdr:cNvPr id="1362057" name="Text Box 10"/>
        <xdr:cNvSpPr txBox="1">
          <a:spLocks noChangeArrowheads="1"/>
        </xdr:cNvSpPr>
      </xdr:nvSpPr>
      <xdr:spPr bwMode="auto">
        <a:xfrm>
          <a:off x="9744075" y="10048875"/>
          <a:ext cx="152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104775</xdr:rowOff>
    </xdr:to>
    <xdr:sp macro="" textlink="">
      <xdr:nvSpPr>
        <xdr:cNvPr id="1362058" name="Text Box 11"/>
        <xdr:cNvSpPr txBox="1">
          <a:spLocks noChangeArrowheads="1"/>
        </xdr:cNvSpPr>
      </xdr:nvSpPr>
      <xdr:spPr bwMode="auto">
        <a:xfrm>
          <a:off x="9744075" y="100488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104775</xdr:rowOff>
    </xdr:to>
    <xdr:sp macro="" textlink="">
      <xdr:nvSpPr>
        <xdr:cNvPr id="1362059" name="Text Box 9"/>
        <xdr:cNvSpPr txBox="1">
          <a:spLocks noChangeArrowheads="1"/>
        </xdr:cNvSpPr>
      </xdr:nvSpPr>
      <xdr:spPr bwMode="auto">
        <a:xfrm>
          <a:off x="9744075" y="10048875"/>
          <a:ext cx="1524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60" name="Text Box 8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66675</xdr:rowOff>
    </xdr:from>
    <xdr:to>
      <xdr:col>7</xdr:col>
      <xdr:colOff>142875</xdr:colOff>
      <xdr:row>28</xdr:row>
      <xdr:rowOff>142875</xdr:rowOff>
    </xdr:to>
    <xdr:sp macro="" textlink="">
      <xdr:nvSpPr>
        <xdr:cNvPr id="1362061" name="Text Box 9"/>
        <xdr:cNvSpPr txBox="1">
          <a:spLocks noChangeArrowheads="1"/>
        </xdr:cNvSpPr>
      </xdr:nvSpPr>
      <xdr:spPr bwMode="auto">
        <a:xfrm>
          <a:off x="12039600" y="104584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142875</xdr:colOff>
      <xdr:row>30</xdr:row>
      <xdr:rowOff>190500</xdr:rowOff>
    </xdr:to>
    <xdr:sp macro="" textlink="">
      <xdr:nvSpPr>
        <xdr:cNvPr id="1362062" name="Text Box 12"/>
        <xdr:cNvSpPr txBox="1">
          <a:spLocks noChangeArrowheads="1"/>
        </xdr:cNvSpPr>
      </xdr:nvSpPr>
      <xdr:spPr bwMode="auto">
        <a:xfrm>
          <a:off x="12039600" y="11696700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63" name="Text Box 8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31</xdr:row>
      <xdr:rowOff>76200</xdr:rowOff>
    </xdr:from>
    <xdr:to>
      <xdr:col>7</xdr:col>
      <xdr:colOff>95250</xdr:colOff>
      <xdr:row>31</xdr:row>
      <xdr:rowOff>285750</xdr:rowOff>
    </xdr:to>
    <xdr:sp macro="" textlink="">
      <xdr:nvSpPr>
        <xdr:cNvPr id="1362064" name="Text Box 8"/>
        <xdr:cNvSpPr txBox="1">
          <a:spLocks noChangeArrowheads="1"/>
        </xdr:cNvSpPr>
      </xdr:nvSpPr>
      <xdr:spPr bwMode="auto">
        <a:xfrm>
          <a:off x="12039600" y="122110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0</xdr:rowOff>
    </xdr:from>
    <xdr:to>
      <xdr:col>7</xdr:col>
      <xdr:colOff>142875</xdr:colOff>
      <xdr:row>30</xdr:row>
      <xdr:rowOff>190500</xdr:rowOff>
    </xdr:to>
    <xdr:sp macro="" textlink="">
      <xdr:nvSpPr>
        <xdr:cNvPr id="1362065" name="Text Box 10"/>
        <xdr:cNvSpPr txBox="1">
          <a:spLocks noChangeArrowheads="1"/>
        </xdr:cNvSpPr>
      </xdr:nvSpPr>
      <xdr:spPr bwMode="auto">
        <a:xfrm>
          <a:off x="12039600" y="11696700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295275</xdr:rowOff>
    </xdr:to>
    <xdr:sp macro="" textlink="">
      <xdr:nvSpPr>
        <xdr:cNvPr id="1362066" name="Text Box 11"/>
        <xdr:cNvSpPr txBox="1">
          <a:spLocks noChangeArrowheads="1"/>
        </xdr:cNvSpPr>
      </xdr:nvSpPr>
      <xdr:spPr bwMode="auto">
        <a:xfrm>
          <a:off x="12039600" y="117633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30</xdr:row>
      <xdr:rowOff>66675</xdr:rowOff>
    </xdr:from>
    <xdr:to>
      <xdr:col>7</xdr:col>
      <xdr:colOff>95250</xdr:colOff>
      <xdr:row>30</xdr:row>
      <xdr:rowOff>295275</xdr:rowOff>
    </xdr:to>
    <xdr:sp macro="" textlink="">
      <xdr:nvSpPr>
        <xdr:cNvPr id="1362067" name="Text Box 9"/>
        <xdr:cNvSpPr txBox="1">
          <a:spLocks noChangeArrowheads="1"/>
        </xdr:cNvSpPr>
      </xdr:nvSpPr>
      <xdr:spPr bwMode="auto">
        <a:xfrm>
          <a:off x="12039600" y="117633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2068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69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0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1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2072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114300</xdr:rowOff>
    </xdr:to>
    <xdr:sp macro="" textlink="">
      <xdr:nvSpPr>
        <xdr:cNvPr id="1362073" name="Text Box 8"/>
        <xdr:cNvSpPr txBox="1">
          <a:spLocks noChangeArrowheads="1"/>
        </xdr:cNvSpPr>
      </xdr:nvSpPr>
      <xdr:spPr bwMode="auto">
        <a:xfrm>
          <a:off x="9744075" y="10048875"/>
          <a:ext cx="15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4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5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6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7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8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79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80" name="Text Box 9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66675</xdr:rowOff>
    </xdr:to>
    <xdr:sp macro="" textlink="">
      <xdr:nvSpPr>
        <xdr:cNvPr id="1362081" name="Text Box 8"/>
        <xdr:cNvSpPr txBox="1">
          <a:spLocks noChangeArrowheads="1"/>
        </xdr:cNvSpPr>
      </xdr:nvSpPr>
      <xdr:spPr bwMode="auto">
        <a:xfrm>
          <a:off x="9744075" y="10048875"/>
          <a:ext cx="15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82" name="Text Box 9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142875</xdr:rowOff>
    </xdr:to>
    <xdr:sp macro="" textlink="">
      <xdr:nvSpPr>
        <xdr:cNvPr id="1362083" name="Text Box 8"/>
        <xdr:cNvSpPr txBox="1">
          <a:spLocks noChangeArrowheads="1"/>
        </xdr:cNvSpPr>
      </xdr:nvSpPr>
      <xdr:spPr bwMode="auto">
        <a:xfrm>
          <a:off x="12039600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0</xdr:rowOff>
    </xdr:from>
    <xdr:to>
      <xdr:col>7</xdr:col>
      <xdr:colOff>142875</xdr:colOff>
      <xdr:row>29</xdr:row>
      <xdr:rowOff>171450</xdr:rowOff>
    </xdr:to>
    <xdr:sp macro="" textlink="">
      <xdr:nvSpPr>
        <xdr:cNvPr id="1362084" name="Text Box 10"/>
        <xdr:cNvSpPr txBox="1">
          <a:spLocks noChangeArrowheads="1"/>
        </xdr:cNvSpPr>
      </xdr:nvSpPr>
      <xdr:spPr bwMode="auto">
        <a:xfrm>
          <a:off x="12039600" y="11125200"/>
          <a:ext cx="1428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85" name="Text Box 11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86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87" name="Text Box 11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88" name="Text Box 12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89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0" name="Text Box 11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1" name="Text Box 9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0</xdr:rowOff>
    </xdr:from>
    <xdr:to>
      <xdr:col>7</xdr:col>
      <xdr:colOff>142875</xdr:colOff>
      <xdr:row>28</xdr:row>
      <xdr:rowOff>190500</xdr:rowOff>
    </xdr:to>
    <xdr:sp macro="" textlink="">
      <xdr:nvSpPr>
        <xdr:cNvPr id="1362092" name="Text Box 10"/>
        <xdr:cNvSpPr txBox="1">
          <a:spLocks noChangeArrowheads="1"/>
        </xdr:cNvSpPr>
      </xdr:nvSpPr>
      <xdr:spPr bwMode="auto">
        <a:xfrm>
          <a:off x="12039600" y="103917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3" name="Text Box 11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4" name="Text Box 9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142875</xdr:rowOff>
    </xdr:to>
    <xdr:sp macro="" textlink="">
      <xdr:nvSpPr>
        <xdr:cNvPr id="1362095" name="Text Box 8"/>
        <xdr:cNvSpPr txBox="1">
          <a:spLocks noChangeArrowheads="1"/>
        </xdr:cNvSpPr>
      </xdr:nvSpPr>
      <xdr:spPr bwMode="auto">
        <a:xfrm>
          <a:off x="12039600" y="11191875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96" name="Text Box 9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7" name="Text Box 8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28</xdr:row>
      <xdr:rowOff>76200</xdr:rowOff>
    </xdr:from>
    <xdr:to>
      <xdr:col>7</xdr:col>
      <xdr:colOff>142875</xdr:colOff>
      <xdr:row>28</xdr:row>
      <xdr:rowOff>190500</xdr:rowOff>
    </xdr:to>
    <xdr:sp macro="" textlink="">
      <xdr:nvSpPr>
        <xdr:cNvPr id="1362098" name="Text Box 9"/>
        <xdr:cNvSpPr txBox="1">
          <a:spLocks noChangeArrowheads="1"/>
        </xdr:cNvSpPr>
      </xdr:nvSpPr>
      <xdr:spPr bwMode="auto">
        <a:xfrm>
          <a:off x="12039600" y="104679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29</xdr:row>
      <xdr:rowOff>66675</xdr:rowOff>
    </xdr:from>
    <xdr:to>
      <xdr:col>7</xdr:col>
      <xdr:colOff>142875</xdr:colOff>
      <xdr:row>29</xdr:row>
      <xdr:rowOff>190500</xdr:rowOff>
    </xdr:to>
    <xdr:sp macro="" textlink="">
      <xdr:nvSpPr>
        <xdr:cNvPr id="1362099" name="Text Box 8"/>
        <xdr:cNvSpPr txBox="1">
          <a:spLocks noChangeArrowheads="1"/>
        </xdr:cNvSpPr>
      </xdr:nvSpPr>
      <xdr:spPr bwMode="auto">
        <a:xfrm>
          <a:off x="12039600" y="111918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161925</xdr:rowOff>
    </xdr:to>
    <xdr:sp macro="" textlink="">
      <xdr:nvSpPr>
        <xdr:cNvPr id="1362100" name="Text Box 8"/>
        <xdr:cNvSpPr txBox="1">
          <a:spLocks noChangeArrowheads="1"/>
        </xdr:cNvSpPr>
      </xdr:nvSpPr>
      <xdr:spPr bwMode="auto">
        <a:xfrm>
          <a:off x="9744075" y="100488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152400</xdr:colOff>
      <xdr:row>27</xdr:row>
      <xdr:rowOff>161925</xdr:rowOff>
    </xdr:to>
    <xdr:sp macro="" textlink="">
      <xdr:nvSpPr>
        <xdr:cNvPr id="1362101" name="Text Box 8"/>
        <xdr:cNvSpPr txBox="1">
          <a:spLocks noChangeArrowheads="1"/>
        </xdr:cNvSpPr>
      </xdr:nvSpPr>
      <xdr:spPr bwMode="auto">
        <a:xfrm>
          <a:off x="9744075" y="10048875"/>
          <a:ext cx="15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190500</xdr:rowOff>
    </xdr:to>
    <xdr:sp macro="" textlink="">
      <xdr:nvSpPr>
        <xdr:cNvPr id="1362102" name="Text Box 12"/>
        <xdr:cNvSpPr txBox="1">
          <a:spLocks noChangeArrowheads="1"/>
        </xdr:cNvSpPr>
      </xdr:nvSpPr>
      <xdr:spPr bwMode="auto">
        <a:xfrm>
          <a:off x="974407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62103" name="Text Box 9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238125</xdr:rowOff>
    </xdr:to>
    <xdr:sp macro="" textlink="">
      <xdr:nvSpPr>
        <xdr:cNvPr id="1362104" name="Text Box 12"/>
        <xdr:cNvSpPr txBox="1">
          <a:spLocks noChangeArrowheads="1"/>
        </xdr:cNvSpPr>
      </xdr:nvSpPr>
      <xdr:spPr bwMode="auto">
        <a:xfrm>
          <a:off x="9744075" y="100488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142875</xdr:colOff>
      <xdr:row>27</xdr:row>
      <xdr:rowOff>238125</xdr:rowOff>
    </xdr:to>
    <xdr:sp macro="" textlink="">
      <xdr:nvSpPr>
        <xdr:cNvPr id="1362105" name="Text Box 10"/>
        <xdr:cNvSpPr txBox="1">
          <a:spLocks noChangeArrowheads="1"/>
        </xdr:cNvSpPr>
      </xdr:nvSpPr>
      <xdr:spPr bwMode="auto">
        <a:xfrm>
          <a:off x="9744075" y="10048875"/>
          <a:ext cx="142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190500</xdr:rowOff>
    </xdr:to>
    <xdr:sp macro="" textlink="">
      <xdr:nvSpPr>
        <xdr:cNvPr id="1362106" name="Text Box 10"/>
        <xdr:cNvSpPr txBox="1">
          <a:spLocks noChangeArrowheads="1"/>
        </xdr:cNvSpPr>
      </xdr:nvSpPr>
      <xdr:spPr bwMode="auto">
        <a:xfrm>
          <a:off x="9744075" y="10048875"/>
          <a:ext cx="133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219075</xdr:rowOff>
    </xdr:to>
    <xdr:sp macro="" textlink="">
      <xdr:nvSpPr>
        <xdr:cNvPr id="1362107" name="Text Box 11"/>
        <xdr:cNvSpPr txBox="1">
          <a:spLocks noChangeArrowheads="1"/>
        </xdr:cNvSpPr>
      </xdr:nvSpPr>
      <xdr:spPr bwMode="auto">
        <a:xfrm>
          <a:off x="9744075" y="100488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133350</xdr:colOff>
      <xdr:row>27</xdr:row>
      <xdr:rowOff>219075</xdr:rowOff>
    </xdr:to>
    <xdr:sp macro="" textlink="">
      <xdr:nvSpPr>
        <xdr:cNvPr id="1362108" name="Text Box 9"/>
        <xdr:cNvSpPr txBox="1">
          <a:spLocks noChangeArrowheads="1"/>
        </xdr:cNvSpPr>
      </xdr:nvSpPr>
      <xdr:spPr bwMode="auto">
        <a:xfrm>
          <a:off x="9744075" y="10048875"/>
          <a:ext cx="133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114300</xdr:colOff>
      <xdr:row>27</xdr:row>
      <xdr:rowOff>219075</xdr:rowOff>
    </xdr:to>
    <xdr:sp macro="" textlink="">
      <xdr:nvSpPr>
        <xdr:cNvPr id="1362109" name="Text Box 8"/>
        <xdr:cNvSpPr txBox="1">
          <a:spLocks noChangeArrowheads="1"/>
        </xdr:cNvSpPr>
      </xdr:nvSpPr>
      <xdr:spPr bwMode="auto">
        <a:xfrm>
          <a:off x="974407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114300</xdr:colOff>
      <xdr:row>27</xdr:row>
      <xdr:rowOff>219075</xdr:rowOff>
    </xdr:to>
    <xdr:sp macro="" textlink="">
      <xdr:nvSpPr>
        <xdr:cNvPr id="1362110" name="Text Box 9"/>
        <xdr:cNvSpPr txBox="1">
          <a:spLocks noChangeArrowheads="1"/>
        </xdr:cNvSpPr>
      </xdr:nvSpPr>
      <xdr:spPr bwMode="auto">
        <a:xfrm>
          <a:off x="12039600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238125</xdr:rowOff>
    </xdr:to>
    <xdr:sp macro="" textlink="">
      <xdr:nvSpPr>
        <xdr:cNvPr id="1362111" name="Text Box 12"/>
        <xdr:cNvSpPr txBox="1">
          <a:spLocks noChangeArrowheads="1"/>
        </xdr:cNvSpPr>
      </xdr:nvSpPr>
      <xdr:spPr bwMode="auto">
        <a:xfrm>
          <a:off x="12039600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238125</xdr:rowOff>
    </xdr:to>
    <xdr:sp macro="" textlink="">
      <xdr:nvSpPr>
        <xdr:cNvPr id="1362112" name="Text Box 10"/>
        <xdr:cNvSpPr txBox="1">
          <a:spLocks noChangeArrowheads="1"/>
        </xdr:cNvSpPr>
      </xdr:nvSpPr>
      <xdr:spPr bwMode="auto">
        <a:xfrm>
          <a:off x="12039600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190500</xdr:rowOff>
    </xdr:to>
    <xdr:sp macro="" textlink="">
      <xdr:nvSpPr>
        <xdr:cNvPr id="1362113" name="Text Box 10"/>
        <xdr:cNvSpPr txBox="1">
          <a:spLocks noChangeArrowheads="1"/>
        </xdr:cNvSpPr>
      </xdr:nvSpPr>
      <xdr:spPr bwMode="auto">
        <a:xfrm>
          <a:off x="9744075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209550</xdr:rowOff>
    </xdr:to>
    <xdr:sp macro="" textlink="">
      <xdr:nvSpPr>
        <xdr:cNvPr id="1362114" name="Text Box 11"/>
        <xdr:cNvSpPr txBox="1">
          <a:spLocks noChangeArrowheads="1"/>
        </xdr:cNvSpPr>
      </xdr:nvSpPr>
      <xdr:spPr bwMode="auto">
        <a:xfrm>
          <a:off x="9744075" y="100488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95250</xdr:colOff>
      <xdr:row>27</xdr:row>
      <xdr:rowOff>209550</xdr:rowOff>
    </xdr:to>
    <xdr:sp macro="" textlink="">
      <xdr:nvSpPr>
        <xdr:cNvPr id="1362115" name="Text Box 9"/>
        <xdr:cNvSpPr txBox="1">
          <a:spLocks noChangeArrowheads="1"/>
        </xdr:cNvSpPr>
      </xdr:nvSpPr>
      <xdr:spPr bwMode="auto">
        <a:xfrm>
          <a:off x="9744075" y="100488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114300</xdr:colOff>
      <xdr:row>27</xdr:row>
      <xdr:rowOff>219075</xdr:rowOff>
    </xdr:to>
    <xdr:sp macro="" textlink="">
      <xdr:nvSpPr>
        <xdr:cNvPr id="1362116" name="Text Box 8"/>
        <xdr:cNvSpPr txBox="1">
          <a:spLocks noChangeArrowheads="1"/>
        </xdr:cNvSpPr>
      </xdr:nvSpPr>
      <xdr:spPr bwMode="auto">
        <a:xfrm>
          <a:off x="12039600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95250</xdr:colOff>
      <xdr:row>27</xdr:row>
      <xdr:rowOff>190500</xdr:rowOff>
    </xdr:to>
    <xdr:sp macro="" textlink="">
      <xdr:nvSpPr>
        <xdr:cNvPr id="1362117" name="Text Box 12"/>
        <xdr:cNvSpPr txBox="1">
          <a:spLocks noChangeArrowheads="1"/>
        </xdr:cNvSpPr>
      </xdr:nvSpPr>
      <xdr:spPr bwMode="auto">
        <a:xfrm>
          <a:off x="12039600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95250</xdr:colOff>
      <xdr:row>27</xdr:row>
      <xdr:rowOff>209550</xdr:rowOff>
    </xdr:to>
    <xdr:sp macro="" textlink="">
      <xdr:nvSpPr>
        <xdr:cNvPr id="1362118" name="Text Box 9"/>
        <xdr:cNvSpPr txBox="1">
          <a:spLocks noChangeArrowheads="1"/>
        </xdr:cNvSpPr>
      </xdr:nvSpPr>
      <xdr:spPr bwMode="auto">
        <a:xfrm>
          <a:off x="12039600" y="100488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238125</xdr:rowOff>
    </xdr:to>
    <xdr:sp macro="" textlink="">
      <xdr:nvSpPr>
        <xdr:cNvPr id="1362119" name="Text Box 12"/>
        <xdr:cNvSpPr txBox="1">
          <a:spLocks noChangeArrowheads="1"/>
        </xdr:cNvSpPr>
      </xdr:nvSpPr>
      <xdr:spPr bwMode="auto">
        <a:xfrm>
          <a:off x="12039600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238125</xdr:rowOff>
    </xdr:to>
    <xdr:sp macro="" textlink="">
      <xdr:nvSpPr>
        <xdr:cNvPr id="1362120" name="Text Box 10"/>
        <xdr:cNvSpPr txBox="1">
          <a:spLocks noChangeArrowheads="1"/>
        </xdr:cNvSpPr>
      </xdr:nvSpPr>
      <xdr:spPr bwMode="auto">
        <a:xfrm>
          <a:off x="12039600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95250</xdr:colOff>
      <xdr:row>27</xdr:row>
      <xdr:rowOff>209550</xdr:rowOff>
    </xdr:to>
    <xdr:sp macro="" textlink="">
      <xdr:nvSpPr>
        <xdr:cNvPr id="1362121" name="Text Box 8"/>
        <xdr:cNvSpPr txBox="1">
          <a:spLocks noChangeArrowheads="1"/>
        </xdr:cNvSpPr>
      </xdr:nvSpPr>
      <xdr:spPr bwMode="auto">
        <a:xfrm>
          <a:off x="12039600" y="100488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247650</xdr:rowOff>
    </xdr:from>
    <xdr:to>
      <xdr:col>8</xdr:col>
      <xdr:colOff>114300</xdr:colOff>
      <xdr:row>31</xdr:row>
      <xdr:rowOff>0</xdr:rowOff>
    </xdr:to>
    <xdr:sp macro="" textlink="">
      <xdr:nvSpPr>
        <xdr:cNvPr id="1362122" name="Text Box 12"/>
        <xdr:cNvSpPr txBox="1">
          <a:spLocks noChangeArrowheads="1"/>
        </xdr:cNvSpPr>
      </xdr:nvSpPr>
      <xdr:spPr bwMode="auto">
        <a:xfrm>
          <a:off x="12963525" y="1194435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28</xdr:row>
      <xdr:rowOff>190500</xdr:rowOff>
    </xdr:from>
    <xdr:to>
      <xdr:col>8</xdr:col>
      <xdr:colOff>133350</xdr:colOff>
      <xdr:row>28</xdr:row>
      <xdr:rowOff>428625</xdr:rowOff>
    </xdr:to>
    <xdr:sp macro="" textlink="">
      <xdr:nvSpPr>
        <xdr:cNvPr id="1362123" name="Text Box 12"/>
        <xdr:cNvSpPr txBox="1">
          <a:spLocks noChangeArrowheads="1"/>
        </xdr:cNvSpPr>
      </xdr:nvSpPr>
      <xdr:spPr bwMode="auto">
        <a:xfrm>
          <a:off x="12963525" y="10582275"/>
          <a:ext cx="133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123825</xdr:colOff>
      <xdr:row>27</xdr:row>
      <xdr:rowOff>238125</xdr:rowOff>
    </xdr:to>
    <xdr:sp macro="" textlink="">
      <xdr:nvSpPr>
        <xdr:cNvPr id="1362124" name="Text Box 10"/>
        <xdr:cNvSpPr txBox="1">
          <a:spLocks noChangeArrowheads="1"/>
        </xdr:cNvSpPr>
      </xdr:nvSpPr>
      <xdr:spPr bwMode="auto">
        <a:xfrm>
          <a:off x="12963525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190500</xdr:rowOff>
    </xdr:to>
    <xdr:sp macro="" textlink="">
      <xdr:nvSpPr>
        <xdr:cNvPr id="1362125" name="Text Box 10"/>
        <xdr:cNvSpPr txBox="1">
          <a:spLocks noChangeArrowheads="1"/>
        </xdr:cNvSpPr>
      </xdr:nvSpPr>
      <xdr:spPr bwMode="auto">
        <a:xfrm>
          <a:off x="12039600" y="100488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219075</xdr:rowOff>
    </xdr:to>
    <xdr:sp macro="" textlink="">
      <xdr:nvSpPr>
        <xdr:cNvPr id="1362126" name="Text Box 11"/>
        <xdr:cNvSpPr txBox="1">
          <a:spLocks noChangeArrowheads="1"/>
        </xdr:cNvSpPr>
      </xdr:nvSpPr>
      <xdr:spPr bwMode="auto">
        <a:xfrm>
          <a:off x="12039600" y="10048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219075</xdr:rowOff>
    </xdr:to>
    <xdr:sp macro="" textlink="">
      <xdr:nvSpPr>
        <xdr:cNvPr id="1362127" name="Text Box 9"/>
        <xdr:cNvSpPr txBox="1">
          <a:spLocks noChangeArrowheads="1"/>
        </xdr:cNvSpPr>
      </xdr:nvSpPr>
      <xdr:spPr bwMode="auto">
        <a:xfrm>
          <a:off x="12039600" y="10048875"/>
          <a:ext cx="1238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114300</xdr:colOff>
      <xdr:row>27</xdr:row>
      <xdr:rowOff>219075</xdr:rowOff>
    </xdr:to>
    <xdr:sp macro="" textlink="">
      <xdr:nvSpPr>
        <xdr:cNvPr id="1362128" name="Text Box 8"/>
        <xdr:cNvSpPr txBox="1">
          <a:spLocks noChangeArrowheads="1"/>
        </xdr:cNvSpPr>
      </xdr:nvSpPr>
      <xdr:spPr bwMode="auto">
        <a:xfrm>
          <a:off x="12963525" y="10048875"/>
          <a:ext cx="114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114300</xdr:colOff>
      <xdr:row>27</xdr:row>
      <xdr:rowOff>190500</xdr:rowOff>
    </xdr:to>
    <xdr:sp macro="" textlink="">
      <xdr:nvSpPr>
        <xdr:cNvPr id="1362129" name="Text Box 12"/>
        <xdr:cNvSpPr txBox="1">
          <a:spLocks noChangeArrowheads="1"/>
        </xdr:cNvSpPr>
      </xdr:nvSpPr>
      <xdr:spPr bwMode="auto">
        <a:xfrm>
          <a:off x="12963525" y="10048875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123825</xdr:colOff>
      <xdr:row>27</xdr:row>
      <xdr:rowOff>238125</xdr:rowOff>
    </xdr:to>
    <xdr:sp macro="" textlink="">
      <xdr:nvSpPr>
        <xdr:cNvPr id="1362130" name="Text Box 12"/>
        <xdr:cNvSpPr txBox="1">
          <a:spLocks noChangeArrowheads="1"/>
        </xdr:cNvSpPr>
      </xdr:nvSpPr>
      <xdr:spPr bwMode="auto">
        <a:xfrm>
          <a:off x="12963525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123825</xdr:colOff>
      <xdr:row>27</xdr:row>
      <xdr:rowOff>238125</xdr:rowOff>
    </xdr:to>
    <xdr:sp macro="" textlink="">
      <xdr:nvSpPr>
        <xdr:cNvPr id="1362131" name="Text Box 10"/>
        <xdr:cNvSpPr txBox="1">
          <a:spLocks noChangeArrowheads="1"/>
        </xdr:cNvSpPr>
      </xdr:nvSpPr>
      <xdr:spPr bwMode="auto">
        <a:xfrm>
          <a:off x="12963525" y="10048875"/>
          <a:ext cx="123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123825</xdr:colOff>
      <xdr:row>27</xdr:row>
      <xdr:rowOff>190500</xdr:rowOff>
    </xdr:to>
    <xdr:sp macro="" textlink="">
      <xdr:nvSpPr>
        <xdr:cNvPr id="1362132" name="Text Box 10"/>
        <xdr:cNvSpPr txBox="1">
          <a:spLocks noChangeArrowheads="1"/>
        </xdr:cNvSpPr>
      </xdr:nvSpPr>
      <xdr:spPr bwMode="auto">
        <a:xfrm>
          <a:off x="12039600" y="10048875"/>
          <a:ext cx="1238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33" name="Text Box 9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142875</xdr:rowOff>
    </xdr:to>
    <xdr:sp macro="" textlink="">
      <xdr:nvSpPr>
        <xdr:cNvPr id="1362134" name="Text Box 8"/>
        <xdr:cNvSpPr txBox="1">
          <a:spLocks noChangeArrowheads="1"/>
        </xdr:cNvSpPr>
      </xdr:nvSpPr>
      <xdr:spPr bwMode="auto">
        <a:xfrm>
          <a:off x="1296352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123825</xdr:colOff>
      <xdr:row>27</xdr:row>
      <xdr:rowOff>180975</xdr:rowOff>
    </xdr:to>
    <xdr:sp macro="" textlink="">
      <xdr:nvSpPr>
        <xdr:cNvPr id="1362135" name="Text Box 10"/>
        <xdr:cNvSpPr txBox="1">
          <a:spLocks noChangeArrowheads="1"/>
        </xdr:cNvSpPr>
      </xdr:nvSpPr>
      <xdr:spPr bwMode="auto">
        <a:xfrm>
          <a:off x="12963525" y="100488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36" name="Text Box 11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142875</xdr:rowOff>
    </xdr:to>
    <xdr:sp macro="" textlink="">
      <xdr:nvSpPr>
        <xdr:cNvPr id="1362137" name="Text Box 8"/>
        <xdr:cNvSpPr txBox="1">
          <a:spLocks noChangeArrowheads="1"/>
        </xdr:cNvSpPr>
      </xdr:nvSpPr>
      <xdr:spPr bwMode="auto">
        <a:xfrm>
          <a:off x="1296352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38" name="Text Box 9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39" name="Text Box 8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40" name="Text Box 9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142875</xdr:rowOff>
    </xdr:to>
    <xdr:sp macro="" textlink="">
      <xdr:nvSpPr>
        <xdr:cNvPr id="1362141" name="Text Box 8"/>
        <xdr:cNvSpPr txBox="1">
          <a:spLocks noChangeArrowheads="1"/>
        </xdr:cNvSpPr>
      </xdr:nvSpPr>
      <xdr:spPr bwMode="auto">
        <a:xfrm>
          <a:off x="1296352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0</xdr:rowOff>
    </xdr:from>
    <xdr:to>
      <xdr:col>8</xdr:col>
      <xdr:colOff>123825</xdr:colOff>
      <xdr:row>27</xdr:row>
      <xdr:rowOff>180975</xdr:rowOff>
    </xdr:to>
    <xdr:sp macro="" textlink="">
      <xdr:nvSpPr>
        <xdr:cNvPr id="1362142" name="Text Box 10"/>
        <xdr:cNvSpPr txBox="1">
          <a:spLocks noChangeArrowheads="1"/>
        </xdr:cNvSpPr>
      </xdr:nvSpPr>
      <xdr:spPr bwMode="auto">
        <a:xfrm>
          <a:off x="12963525" y="10048875"/>
          <a:ext cx="1238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43" name="Text Box 11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142875</xdr:rowOff>
    </xdr:to>
    <xdr:sp macro="" textlink="">
      <xdr:nvSpPr>
        <xdr:cNvPr id="1362144" name="Text Box 8"/>
        <xdr:cNvSpPr txBox="1">
          <a:spLocks noChangeArrowheads="1"/>
        </xdr:cNvSpPr>
      </xdr:nvSpPr>
      <xdr:spPr bwMode="auto">
        <a:xfrm>
          <a:off x="12963525" y="10115550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3276600</xdr:colOff>
      <xdr:row>27</xdr:row>
      <xdr:rowOff>66675</xdr:rowOff>
    </xdr:from>
    <xdr:to>
      <xdr:col>8</xdr:col>
      <xdr:colOff>123825</xdr:colOff>
      <xdr:row>27</xdr:row>
      <xdr:rowOff>190500</xdr:rowOff>
    </xdr:to>
    <xdr:sp macro="" textlink="">
      <xdr:nvSpPr>
        <xdr:cNvPr id="1362145" name="Text Box 9"/>
        <xdr:cNvSpPr txBox="1">
          <a:spLocks noChangeArrowheads="1"/>
        </xdr:cNvSpPr>
      </xdr:nvSpPr>
      <xdr:spPr bwMode="auto">
        <a:xfrm>
          <a:off x="12963525" y="10115550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30</xdr:row>
      <xdr:rowOff>190500</xdr:rowOff>
    </xdr:from>
    <xdr:to>
      <xdr:col>8</xdr:col>
      <xdr:colOff>142875</xdr:colOff>
      <xdr:row>30</xdr:row>
      <xdr:rowOff>314325</xdr:rowOff>
    </xdr:to>
    <xdr:sp macro="" textlink="">
      <xdr:nvSpPr>
        <xdr:cNvPr id="1362146" name="Text Box 8"/>
        <xdr:cNvSpPr txBox="1">
          <a:spLocks noChangeArrowheads="1"/>
        </xdr:cNvSpPr>
      </xdr:nvSpPr>
      <xdr:spPr bwMode="auto">
        <a:xfrm>
          <a:off x="12963525" y="118872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142875</xdr:rowOff>
    </xdr:to>
    <xdr:sp macro="" textlink="">
      <xdr:nvSpPr>
        <xdr:cNvPr id="1362147" name="Text Box 8"/>
        <xdr:cNvSpPr txBox="1">
          <a:spLocks noChangeArrowheads="1"/>
        </xdr:cNvSpPr>
      </xdr:nvSpPr>
      <xdr:spPr bwMode="auto">
        <a:xfrm>
          <a:off x="12039600" y="101155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180975</xdr:rowOff>
    </xdr:to>
    <xdr:sp macro="" textlink="">
      <xdr:nvSpPr>
        <xdr:cNvPr id="1362148" name="Text Box 10"/>
        <xdr:cNvSpPr txBox="1">
          <a:spLocks noChangeArrowheads="1"/>
        </xdr:cNvSpPr>
      </xdr:nvSpPr>
      <xdr:spPr bwMode="auto">
        <a:xfrm>
          <a:off x="12039600" y="100488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49" name="Text Box 11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142875</xdr:rowOff>
    </xdr:to>
    <xdr:sp macro="" textlink="">
      <xdr:nvSpPr>
        <xdr:cNvPr id="1362150" name="Text Box 8"/>
        <xdr:cNvSpPr txBox="1">
          <a:spLocks noChangeArrowheads="1"/>
        </xdr:cNvSpPr>
      </xdr:nvSpPr>
      <xdr:spPr bwMode="auto">
        <a:xfrm>
          <a:off x="12039600" y="101155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1" name="Text Box 9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2" name="Text Box 8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3" name="Text Box 9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142875</xdr:rowOff>
    </xdr:to>
    <xdr:sp macro="" textlink="">
      <xdr:nvSpPr>
        <xdr:cNvPr id="1362154" name="Text Box 8"/>
        <xdr:cNvSpPr txBox="1">
          <a:spLocks noChangeArrowheads="1"/>
        </xdr:cNvSpPr>
      </xdr:nvSpPr>
      <xdr:spPr bwMode="auto">
        <a:xfrm>
          <a:off x="12039600" y="101155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180975</xdr:rowOff>
    </xdr:to>
    <xdr:sp macro="" textlink="">
      <xdr:nvSpPr>
        <xdr:cNvPr id="1362155" name="Text Box 10"/>
        <xdr:cNvSpPr txBox="1">
          <a:spLocks noChangeArrowheads="1"/>
        </xdr:cNvSpPr>
      </xdr:nvSpPr>
      <xdr:spPr bwMode="auto">
        <a:xfrm>
          <a:off x="12039600" y="10048875"/>
          <a:ext cx="1428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6" name="Text Box 11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142875</xdr:rowOff>
    </xdr:to>
    <xdr:sp macro="" textlink="">
      <xdr:nvSpPr>
        <xdr:cNvPr id="1362157" name="Text Box 8"/>
        <xdr:cNvSpPr txBox="1">
          <a:spLocks noChangeArrowheads="1"/>
        </xdr:cNvSpPr>
      </xdr:nvSpPr>
      <xdr:spPr bwMode="auto">
        <a:xfrm>
          <a:off x="12039600" y="10115550"/>
          <a:ext cx="142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8" name="Text Box 9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66675</xdr:rowOff>
    </xdr:from>
    <xdr:to>
      <xdr:col>7</xdr:col>
      <xdr:colOff>142875</xdr:colOff>
      <xdr:row>27</xdr:row>
      <xdr:rowOff>190500</xdr:rowOff>
    </xdr:to>
    <xdr:sp macro="" textlink="">
      <xdr:nvSpPr>
        <xdr:cNvPr id="1362159" name="Text Box 8"/>
        <xdr:cNvSpPr txBox="1">
          <a:spLocks noChangeArrowheads="1"/>
        </xdr:cNvSpPr>
      </xdr:nvSpPr>
      <xdr:spPr bwMode="auto">
        <a:xfrm>
          <a:off x="12039600" y="10115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95250</xdr:colOff>
      <xdr:row>27</xdr:row>
      <xdr:rowOff>180975</xdr:rowOff>
    </xdr:to>
    <xdr:sp macro="" textlink="">
      <xdr:nvSpPr>
        <xdr:cNvPr id="1362160" name="Text Box 8"/>
        <xdr:cNvSpPr txBox="1">
          <a:spLocks noChangeArrowheads="1"/>
        </xdr:cNvSpPr>
      </xdr:nvSpPr>
      <xdr:spPr bwMode="auto">
        <a:xfrm>
          <a:off x="12039600" y="10125075"/>
          <a:ext cx="952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95250</xdr:colOff>
      <xdr:row>27</xdr:row>
      <xdr:rowOff>190500</xdr:rowOff>
    </xdr:to>
    <xdr:sp macro="" textlink="">
      <xdr:nvSpPr>
        <xdr:cNvPr id="1362161" name="Text Box 10"/>
        <xdr:cNvSpPr txBox="1">
          <a:spLocks noChangeArrowheads="1"/>
        </xdr:cNvSpPr>
      </xdr:nvSpPr>
      <xdr:spPr bwMode="auto">
        <a:xfrm>
          <a:off x="12039600" y="100488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95250</xdr:colOff>
      <xdr:row>27</xdr:row>
      <xdr:rowOff>180975</xdr:rowOff>
    </xdr:to>
    <xdr:sp macro="" textlink="">
      <xdr:nvSpPr>
        <xdr:cNvPr id="1362162" name="Text Box 11"/>
        <xdr:cNvSpPr txBox="1">
          <a:spLocks noChangeArrowheads="1"/>
        </xdr:cNvSpPr>
      </xdr:nvSpPr>
      <xdr:spPr bwMode="auto">
        <a:xfrm>
          <a:off x="12039600" y="10125075"/>
          <a:ext cx="952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142875</xdr:colOff>
      <xdr:row>27</xdr:row>
      <xdr:rowOff>180975</xdr:rowOff>
    </xdr:to>
    <xdr:sp macro="" textlink="">
      <xdr:nvSpPr>
        <xdr:cNvPr id="1362163" name="Text Box 9"/>
        <xdr:cNvSpPr txBox="1">
          <a:spLocks noChangeArrowheads="1"/>
        </xdr:cNvSpPr>
      </xdr:nvSpPr>
      <xdr:spPr bwMode="auto">
        <a:xfrm>
          <a:off x="12039600" y="101250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190500</xdr:rowOff>
    </xdr:to>
    <xdr:sp macro="" textlink="">
      <xdr:nvSpPr>
        <xdr:cNvPr id="1362164" name="Text Box 10"/>
        <xdr:cNvSpPr txBox="1">
          <a:spLocks noChangeArrowheads="1"/>
        </xdr:cNvSpPr>
      </xdr:nvSpPr>
      <xdr:spPr bwMode="auto">
        <a:xfrm>
          <a:off x="12039600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190500</xdr:rowOff>
    </xdr:to>
    <xdr:sp macro="" textlink="">
      <xdr:nvSpPr>
        <xdr:cNvPr id="1362165" name="Text Box 11"/>
        <xdr:cNvSpPr txBox="1">
          <a:spLocks noChangeArrowheads="1"/>
        </xdr:cNvSpPr>
      </xdr:nvSpPr>
      <xdr:spPr bwMode="auto">
        <a:xfrm>
          <a:off x="12039600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190500</xdr:rowOff>
    </xdr:to>
    <xdr:sp macro="" textlink="">
      <xdr:nvSpPr>
        <xdr:cNvPr id="1362166" name="Text Box 12"/>
        <xdr:cNvSpPr txBox="1">
          <a:spLocks noChangeArrowheads="1"/>
        </xdr:cNvSpPr>
      </xdr:nvSpPr>
      <xdr:spPr bwMode="auto">
        <a:xfrm>
          <a:off x="12039600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190500</xdr:rowOff>
    </xdr:to>
    <xdr:sp macro="" textlink="">
      <xdr:nvSpPr>
        <xdr:cNvPr id="1362167" name="Text Box 10"/>
        <xdr:cNvSpPr txBox="1">
          <a:spLocks noChangeArrowheads="1"/>
        </xdr:cNvSpPr>
      </xdr:nvSpPr>
      <xdr:spPr bwMode="auto">
        <a:xfrm>
          <a:off x="12039600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142875</xdr:colOff>
      <xdr:row>27</xdr:row>
      <xdr:rowOff>180975</xdr:rowOff>
    </xdr:to>
    <xdr:sp macro="" textlink="">
      <xdr:nvSpPr>
        <xdr:cNvPr id="1362168" name="Text Box 11"/>
        <xdr:cNvSpPr txBox="1">
          <a:spLocks noChangeArrowheads="1"/>
        </xdr:cNvSpPr>
      </xdr:nvSpPr>
      <xdr:spPr bwMode="auto">
        <a:xfrm>
          <a:off x="12039600" y="101250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142875</xdr:colOff>
      <xdr:row>27</xdr:row>
      <xdr:rowOff>180975</xdr:rowOff>
    </xdr:to>
    <xdr:sp macro="" textlink="">
      <xdr:nvSpPr>
        <xdr:cNvPr id="1362169" name="Text Box 9"/>
        <xdr:cNvSpPr txBox="1">
          <a:spLocks noChangeArrowheads="1"/>
        </xdr:cNvSpPr>
      </xdr:nvSpPr>
      <xdr:spPr bwMode="auto">
        <a:xfrm>
          <a:off x="12039600" y="101250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0</xdr:rowOff>
    </xdr:from>
    <xdr:to>
      <xdr:col>7</xdr:col>
      <xdr:colOff>142875</xdr:colOff>
      <xdr:row>27</xdr:row>
      <xdr:rowOff>190500</xdr:rowOff>
    </xdr:to>
    <xdr:sp macro="" textlink="">
      <xdr:nvSpPr>
        <xdr:cNvPr id="1362170" name="Text Box 10"/>
        <xdr:cNvSpPr txBox="1">
          <a:spLocks noChangeArrowheads="1"/>
        </xdr:cNvSpPr>
      </xdr:nvSpPr>
      <xdr:spPr bwMode="auto">
        <a:xfrm>
          <a:off x="12039600" y="10048875"/>
          <a:ext cx="1428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142875</xdr:colOff>
      <xdr:row>27</xdr:row>
      <xdr:rowOff>180975</xdr:rowOff>
    </xdr:to>
    <xdr:sp macro="" textlink="">
      <xdr:nvSpPr>
        <xdr:cNvPr id="1362171" name="Text Box 11"/>
        <xdr:cNvSpPr txBox="1">
          <a:spLocks noChangeArrowheads="1"/>
        </xdr:cNvSpPr>
      </xdr:nvSpPr>
      <xdr:spPr bwMode="auto">
        <a:xfrm>
          <a:off x="12039600" y="101250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3238500</xdr:colOff>
      <xdr:row>27</xdr:row>
      <xdr:rowOff>76200</xdr:rowOff>
    </xdr:from>
    <xdr:to>
      <xdr:col>7</xdr:col>
      <xdr:colOff>142875</xdr:colOff>
      <xdr:row>27</xdr:row>
      <xdr:rowOff>180975</xdr:rowOff>
    </xdr:to>
    <xdr:sp macro="" textlink="">
      <xdr:nvSpPr>
        <xdr:cNvPr id="1362172" name="Text Box 9"/>
        <xdr:cNvSpPr txBox="1">
          <a:spLocks noChangeArrowheads="1"/>
        </xdr:cNvSpPr>
      </xdr:nvSpPr>
      <xdr:spPr bwMode="auto">
        <a:xfrm>
          <a:off x="12039600" y="1012507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7E5EC072D09D24C388F583443B81B0B02FC4CCF7FE542D689C96DB4C272259809FC295A8228DDA0CE2OAO" TargetMode="External"/><Relationship Id="rId7" Type="http://schemas.openxmlformats.org/officeDocument/2006/relationships/comments" Target="../comments2.xml"/><Relationship Id="rId2" Type="http://schemas.openxmlformats.org/officeDocument/2006/relationships/hyperlink" Target="consultantplus://offline/ref=9D397B8D492EBFAC99E269C6F2E4D853CF48FD0A2693366CBA0FE175AC655969887544D32EB4856CU0MBO" TargetMode="External"/><Relationship Id="rId1" Type="http://schemas.openxmlformats.org/officeDocument/2006/relationships/hyperlink" Target="consultantplus://offline/ref=296AB5551A39BCA9A20A5A692FFF6A51B0B1FCE08C264D97C82551EEBB59D5518253095A10527058N3D3O" TargetMode="External"/><Relationship Id="rId6" Type="http://schemas.openxmlformats.org/officeDocument/2006/relationships/vmlDrawing" Target="../drawings/vmlDrawing3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indexed="31"/>
    <pageSetUpPr fitToPage="1"/>
  </sheetPr>
  <dimension ref="A1:Q38"/>
  <sheetViews>
    <sheetView showGridLines="0" zoomScale="80" zoomScaleNormal="80" workbookViewId="0">
      <selection activeCell="U23" sqref="U23"/>
    </sheetView>
  </sheetViews>
  <sheetFormatPr defaultRowHeight="12.75" x14ac:dyDescent="0.2"/>
  <cols>
    <col min="1" max="1" width="10" style="22" customWidth="1"/>
    <col min="2" max="2" width="10.140625" style="22" customWidth="1"/>
    <col min="3" max="3" width="9.140625" style="22" customWidth="1"/>
    <col min="4" max="4" width="10" style="22" customWidth="1"/>
    <col min="5" max="5" width="9.42578125" style="22" customWidth="1"/>
    <col min="6" max="6" width="12.140625" style="22" customWidth="1"/>
    <col min="7" max="7" width="9.85546875" style="22" customWidth="1"/>
    <col min="8" max="8" width="12" style="22" customWidth="1"/>
    <col min="9" max="9" width="9.7109375" style="22" customWidth="1"/>
    <col min="10" max="10" width="8.7109375" style="22" customWidth="1"/>
    <col min="11" max="12" width="9.140625" style="22" customWidth="1"/>
    <col min="13" max="13" width="10.42578125" style="22" customWidth="1"/>
    <col min="14" max="14" width="11.5703125" style="22" customWidth="1"/>
    <col min="15" max="15" width="9.140625" style="22" customWidth="1"/>
    <col min="16" max="16" width="12.140625" style="22" customWidth="1"/>
    <col min="17" max="16384" width="9.140625" style="22"/>
  </cols>
  <sheetData>
    <row r="1" spans="1:17" ht="15" customHeight="1" thickBot="1" x14ac:dyDescent="0.3">
      <c r="A1" s="8" t="str">
        <f>"f1r-" &amp;VLOOKUP(G6,Коды_отчетных_периодов,2,FALSE) &amp; "-" &amp; I6 &amp; "-"  &amp;  VLOOKUP(D29,Коды_судов,2,FALSE)</f>
        <v>f1r-y-2019-17RS0013</v>
      </c>
      <c r="B1" s="21"/>
      <c r="P1" s="112">
        <v>43655</v>
      </c>
      <c r="Q1" s="22" t="s">
        <v>82</v>
      </c>
    </row>
    <row r="2" spans="1:17" ht="14.25" customHeight="1" thickBot="1" x14ac:dyDescent="0.25">
      <c r="D2" s="487" t="s">
        <v>119</v>
      </c>
      <c r="E2" s="488"/>
      <c r="F2" s="488"/>
      <c r="G2" s="488"/>
      <c r="H2" s="488"/>
      <c r="I2" s="488"/>
      <c r="J2" s="488"/>
      <c r="K2" s="488"/>
      <c r="L2" s="489"/>
      <c r="M2" s="23"/>
    </row>
    <row r="3" spans="1:17" ht="10.5" customHeight="1" thickBot="1" x14ac:dyDescent="0.25">
      <c r="E3" s="17"/>
      <c r="F3" s="17"/>
      <c r="G3" s="17"/>
      <c r="H3" s="17"/>
      <c r="I3" s="17"/>
      <c r="J3" s="17"/>
      <c r="K3" s="17"/>
      <c r="L3" s="17"/>
      <c r="M3" s="24"/>
    </row>
    <row r="4" spans="1:17" ht="17.45" customHeight="1" x14ac:dyDescent="0.2">
      <c r="D4" s="490" t="s">
        <v>222</v>
      </c>
      <c r="E4" s="491"/>
      <c r="F4" s="491"/>
      <c r="G4" s="491"/>
      <c r="H4" s="491"/>
      <c r="I4" s="491"/>
      <c r="J4" s="491"/>
      <c r="K4" s="491"/>
      <c r="L4" s="492"/>
      <c r="M4" s="23"/>
    </row>
    <row r="5" spans="1:17" ht="19.899999999999999" customHeight="1" x14ac:dyDescent="0.3">
      <c r="B5" s="25"/>
      <c r="D5" s="493"/>
      <c r="E5" s="494"/>
      <c r="F5" s="494"/>
      <c r="G5" s="494"/>
      <c r="H5" s="494"/>
      <c r="I5" s="494"/>
      <c r="J5" s="494"/>
      <c r="K5" s="494"/>
      <c r="L5" s="495"/>
      <c r="M5" s="23"/>
    </row>
    <row r="6" spans="1:17" s="26" customFormat="1" ht="17.25" customHeight="1" thickBot="1" x14ac:dyDescent="0.3">
      <c r="D6" s="19"/>
      <c r="E6" s="18"/>
      <c r="F6" s="113" t="s">
        <v>120</v>
      </c>
      <c r="G6" s="114">
        <v>12</v>
      </c>
      <c r="H6" s="115" t="s">
        <v>121</v>
      </c>
      <c r="I6" s="114">
        <v>2019</v>
      </c>
      <c r="J6" s="116" t="s">
        <v>122</v>
      </c>
      <c r="K6" s="18"/>
      <c r="L6" s="20"/>
      <c r="M6" s="506" t="str">
        <f>IF(COUNTIF('ФЛК (обязательный)'!A2:A3386,"Неверно!") &gt; 0,"Ошибки ФЛК!"," ")</f>
        <v xml:space="preserve"> </v>
      </c>
      <c r="N6" s="507"/>
    </row>
    <row r="7" spans="1:17" ht="14.25" customHeight="1" x14ac:dyDescent="0.2">
      <c r="E7" s="23"/>
      <c r="F7" s="23"/>
      <c r="G7" s="23"/>
      <c r="H7" s="23"/>
      <c r="I7" s="23"/>
      <c r="J7" s="23"/>
      <c r="K7" s="23"/>
      <c r="L7" s="23"/>
      <c r="M7" s="462" t="str">
        <f>IF((COUNTIF('ФЛК (информационный)'!G2:G152,"Внести подтверждение к нарушенному информационному ФЛК")&gt;0),"Ошибки инф. ФЛК!"," ")</f>
        <v xml:space="preserve"> </v>
      </c>
      <c r="N7" s="462"/>
    </row>
    <row r="8" spans="1:17" ht="9" customHeight="1" thickBot="1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17" s="17" customFormat="1" ht="18.75" customHeight="1" thickBot="1" x14ac:dyDescent="0.3">
      <c r="A9" s="474" t="s">
        <v>123</v>
      </c>
      <c r="B9" s="474"/>
      <c r="C9" s="474"/>
      <c r="D9" s="474" t="s">
        <v>124</v>
      </c>
      <c r="E9" s="474"/>
      <c r="F9" s="474"/>
      <c r="G9" s="474" t="s">
        <v>163</v>
      </c>
      <c r="H9" s="474"/>
      <c r="I9" s="27"/>
      <c r="K9" s="475" t="s">
        <v>240</v>
      </c>
      <c r="L9" s="476"/>
      <c r="M9" s="476"/>
      <c r="N9" s="477"/>
      <c r="O9" s="28"/>
    </row>
    <row r="10" spans="1:17" s="17" customFormat="1" ht="12.75" customHeight="1" thickBot="1" x14ac:dyDescent="0.25">
      <c r="A10" s="461" t="s">
        <v>164</v>
      </c>
      <c r="B10" s="461"/>
      <c r="C10" s="461"/>
      <c r="D10" s="461"/>
      <c r="E10" s="461"/>
      <c r="F10" s="461"/>
      <c r="G10" s="461"/>
      <c r="H10" s="461"/>
      <c r="I10" s="29"/>
      <c r="K10" s="478" t="s">
        <v>165</v>
      </c>
      <c r="L10" s="479"/>
      <c r="M10" s="479"/>
      <c r="N10" s="480"/>
    </row>
    <row r="11" spans="1:17" s="17" customFormat="1" ht="16.899999999999999" customHeight="1" thickBot="1" x14ac:dyDescent="0.25">
      <c r="A11" s="458" t="s">
        <v>166</v>
      </c>
      <c r="B11" s="459"/>
      <c r="C11" s="460"/>
      <c r="D11" s="463" t="s">
        <v>433</v>
      </c>
      <c r="E11" s="463"/>
      <c r="F11" s="464"/>
      <c r="G11" s="470" t="s">
        <v>169</v>
      </c>
      <c r="H11" s="464"/>
      <c r="I11" s="29"/>
      <c r="K11" s="496" t="s">
        <v>3291</v>
      </c>
      <c r="L11" s="497"/>
      <c r="M11" s="497"/>
      <c r="N11" s="498"/>
    </row>
    <row r="12" spans="1:17" s="17" customFormat="1" ht="16.899999999999999" customHeight="1" thickBot="1" x14ac:dyDescent="0.25">
      <c r="A12" s="467" t="s">
        <v>167</v>
      </c>
      <c r="B12" s="468"/>
      <c r="C12" s="469"/>
      <c r="D12" s="465"/>
      <c r="E12" s="465"/>
      <c r="F12" s="466"/>
      <c r="G12" s="471"/>
      <c r="H12" s="466"/>
      <c r="I12" s="29"/>
      <c r="K12" s="499"/>
      <c r="L12" s="500"/>
      <c r="M12" s="500"/>
      <c r="N12" s="501"/>
    </row>
    <row r="13" spans="1:17" s="17" customFormat="1" ht="16.899999999999999" customHeight="1" thickBot="1" x14ac:dyDescent="0.25">
      <c r="A13" s="458" t="s">
        <v>241</v>
      </c>
      <c r="B13" s="459"/>
      <c r="C13" s="460"/>
      <c r="D13" s="467" t="s">
        <v>66</v>
      </c>
      <c r="E13" s="468"/>
      <c r="F13" s="469"/>
      <c r="G13" s="472"/>
      <c r="H13" s="473"/>
      <c r="I13" s="29"/>
      <c r="K13" s="499"/>
      <c r="L13" s="500"/>
      <c r="M13" s="500"/>
      <c r="N13" s="501"/>
    </row>
    <row r="14" spans="1:17" s="17" customFormat="1" ht="16.899999999999999" customHeight="1" thickBot="1" x14ac:dyDescent="0.25">
      <c r="A14" s="461" t="s">
        <v>144</v>
      </c>
      <c r="B14" s="461"/>
      <c r="C14" s="461"/>
      <c r="D14" s="470" t="s">
        <v>168</v>
      </c>
      <c r="E14" s="463"/>
      <c r="F14" s="464"/>
      <c r="G14" s="470" t="s">
        <v>169</v>
      </c>
      <c r="H14" s="464"/>
      <c r="I14" s="29"/>
      <c r="K14" s="499"/>
      <c r="L14" s="500"/>
      <c r="M14" s="500"/>
      <c r="N14" s="501"/>
    </row>
    <row r="15" spans="1:17" s="17" customFormat="1" ht="16.899999999999999" customHeight="1" thickBot="1" x14ac:dyDescent="0.25">
      <c r="A15" s="458" t="s">
        <v>242</v>
      </c>
      <c r="B15" s="459"/>
      <c r="C15" s="460"/>
      <c r="D15" s="471"/>
      <c r="E15" s="465"/>
      <c r="F15" s="466"/>
      <c r="G15" s="471"/>
      <c r="H15" s="466"/>
      <c r="I15" s="29"/>
      <c r="K15" s="499"/>
      <c r="L15" s="500"/>
      <c r="M15" s="500"/>
      <c r="N15" s="501"/>
    </row>
    <row r="16" spans="1:17" s="17" customFormat="1" ht="21.6" customHeight="1" thickBot="1" x14ac:dyDescent="0.25">
      <c r="A16" s="458" t="s">
        <v>3575</v>
      </c>
      <c r="B16" s="459"/>
      <c r="C16" s="460"/>
      <c r="D16" s="471"/>
      <c r="E16" s="465"/>
      <c r="F16" s="466"/>
      <c r="G16" s="471"/>
      <c r="H16" s="466"/>
      <c r="I16" s="29"/>
      <c r="K16" s="499"/>
      <c r="L16" s="500"/>
      <c r="M16" s="500"/>
      <c r="N16" s="501"/>
    </row>
    <row r="17" spans="1:15" s="17" customFormat="1" ht="21" customHeight="1" thickBot="1" x14ac:dyDescent="0.25">
      <c r="A17" s="458" t="s">
        <v>3576</v>
      </c>
      <c r="B17" s="459"/>
      <c r="C17" s="460"/>
      <c r="D17" s="471"/>
      <c r="E17" s="465"/>
      <c r="F17" s="466"/>
      <c r="G17" s="471"/>
      <c r="H17" s="466"/>
      <c r="I17" s="29"/>
      <c r="K17" s="499"/>
      <c r="L17" s="500"/>
      <c r="M17" s="500"/>
      <c r="N17" s="501"/>
    </row>
    <row r="18" spans="1:15" s="17" customFormat="1" ht="16.899999999999999" customHeight="1" thickBot="1" x14ac:dyDescent="0.25">
      <c r="A18" s="458" t="s">
        <v>67</v>
      </c>
      <c r="B18" s="459"/>
      <c r="C18" s="460"/>
      <c r="D18" s="472"/>
      <c r="E18" s="505"/>
      <c r="F18" s="473"/>
      <c r="G18" s="472"/>
      <c r="H18" s="473"/>
      <c r="I18" s="29"/>
      <c r="K18" s="502"/>
      <c r="L18" s="503"/>
      <c r="M18" s="503"/>
      <c r="N18" s="504"/>
    </row>
    <row r="19" spans="1:15" s="17" customFormat="1" ht="12.75" customHeight="1" thickBot="1" x14ac:dyDescent="0.25">
      <c r="A19" s="461" t="s">
        <v>170</v>
      </c>
      <c r="B19" s="461"/>
      <c r="C19" s="461"/>
      <c r="D19" s="461"/>
      <c r="E19" s="461"/>
      <c r="F19" s="461"/>
      <c r="G19" s="461"/>
      <c r="H19" s="461"/>
      <c r="I19" s="240"/>
      <c r="J19" s="241"/>
      <c r="K19" s="241"/>
      <c r="L19" s="241"/>
      <c r="M19" s="241"/>
      <c r="N19" s="241"/>
    </row>
    <row r="20" spans="1:15" s="17" customFormat="1" ht="12.75" customHeight="1" thickBot="1" x14ac:dyDescent="0.25">
      <c r="A20" s="470" t="s">
        <v>162</v>
      </c>
      <c r="B20" s="463"/>
      <c r="C20" s="464"/>
      <c r="D20" s="461" t="s">
        <v>171</v>
      </c>
      <c r="E20" s="461"/>
      <c r="F20" s="461"/>
      <c r="G20" s="461" t="s">
        <v>243</v>
      </c>
      <c r="H20" s="461"/>
      <c r="I20" s="241"/>
      <c r="J20" s="241"/>
      <c r="K20" s="241"/>
      <c r="L20" s="241"/>
      <c r="M20" s="241"/>
      <c r="N20" s="241"/>
    </row>
    <row r="21" spans="1:15" s="17" customFormat="1" ht="12.75" customHeight="1" thickBot="1" x14ac:dyDescent="0.25">
      <c r="A21" s="471"/>
      <c r="B21" s="465"/>
      <c r="C21" s="466"/>
      <c r="D21" s="461"/>
      <c r="E21" s="461"/>
      <c r="F21" s="461"/>
      <c r="G21" s="461"/>
      <c r="H21" s="461"/>
      <c r="I21" s="241"/>
      <c r="J21" s="241"/>
      <c r="K21" s="241"/>
      <c r="L21" s="241"/>
      <c r="M21" s="241"/>
      <c r="N21" s="241"/>
    </row>
    <row r="22" spans="1:15" s="17" customFormat="1" ht="1.9" customHeight="1" thickBot="1" x14ac:dyDescent="0.25">
      <c r="A22" s="471"/>
      <c r="B22" s="465"/>
      <c r="C22" s="466"/>
      <c r="D22" s="461"/>
      <c r="E22" s="461"/>
      <c r="F22" s="461"/>
      <c r="G22" s="461"/>
      <c r="H22" s="461"/>
      <c r="I22" s="241"/>
      <c r="J22" s="241"/>
      <c r="K22" s="241"/>
      <c r="L22" s="241"/>
      <c r="M22" s="241"/>
      <c r="N22" s="241"/>
    </row>
    <row r="23" spans="1:15" s="17" customFormat="1" ht="16.899999999999999" customHeight="1" thickBot="1" x14ac:dyDescent="0.25">
      <c r="A23" s="458" t="s">
        <v>242</v>
      </c>
      <c r="B23" s="459"/>
      <c r="C23" s="460"/>
      <c r="D23" s="461"/>
      <c r="E23" s="461"/>
      <c r="F23" s="461"/>
      <c r="G23" s="461"/>
      <c r="H23" s="461"/>
      <c r="I23" s="241"/>
      <c r="J23" s="241"/>
      <c r="K23" s="241"/>
      <c r="L23" s="241"/>
      <c r="M23" s="241"/>
      <c r="N23" s="241"/>
    </row>
    <row r="24" spans="1:15" s="17" customFormat="1" ht="19.5" customHeight="1" thickBot="1" x14ac:dyDescent="0.25">
      <c r="A24" s="461" t="s">
        <v>172</v>
      </c>
      <c r="B24" s="461"/>
      <c r="C24" s="461"/>
      <c r="D24" s="458" t="s">
        <v>128</v>
      </c>
      <c r="E24" s="459"/>
      <c r="F24" s="460"/>
      <c r="G24" s="458" t="s">
        <v>244</v>
      </c>
      <c r="H24" s="460"/>
      <c r="I24" s="241"/>
      <c r="J24" s="241"/>
      <c r="K24" s="241"/>
      <c r="L24" s="241"/>
      <c r="M24" s="241"/>
      <c r="N24" s="241"/>
    </row>
    <row r="25" spans="1:15" s="17" customFormat="1" ht="12.75" customHeight="1" thickBot="1" x14ac:dyDescent="0.25">
      <c r="A25" s="461"/>
      <c r="B25" s="461"/>
      <c r="C25" s="461"/>
      <c r="D25" s="458" t="s">
        <v>245</v>
      </c>
      <c r="E25" s="459"/>
      <c r="F25" s="460"/>
      <c r="G25" s="458" t="s">
        <v>246</v>
      </c>
      <c r="H25" s="460"/>
      <c r="I25" s="241"/>
      <c r="J25" s="241"/>
      <c r="K25" s="241"/>
      <c r="L25" s="241"/>
      <c r="M25" s="241"/>
      <c r="N25" s="241"/>
    </row>
    <row r="26" spans="1:15" s="17" customFormat="1" ht="12.75" customHeight="1" thickBot="1" x14ac:dyDescent="0.25">
      <c r="A26" s="461"/>
      <c r="B26" s="461"/>
      <c r="C26" s="461"/>
      <c r="D26" s="458"/>
      <c r="E26" s="459"/>
      <c r="F26" s="460"/>
      <c r="G26" s="458"/>
      <c r="H26" s="460"/>
      <c r="I26" s="241"/>
      <c r="J26" s="241"/>
      <c r="K26" s="241"/>
      <c r="L26" s="241"/>
      <c r="M26" s="241"/>
      <c r="N26" s="241"/>
    </row>
    <row r="27" spans="1:15" s="17" customFormat="1" ht="15" hidden="1" customHeight="1" x14ac:dyDescent="0.2">
      <c r="A27" s="35"/>
      <c r="B27" s="35"/>
      <c r="C27" s="35"/>
      <c r="D27" s="35"/>
      <c r="E27" s="35"/>
      <c r="F27" s="35"/>
      <c r="G27" s="35"/>
      <c r="H27" s="35"/>
      <c r="I27" s="241"/>
      <c r="J27" s="241"/>
      <c r="K27" s="241"/>
      <c r="L27" s="241"/>
      <c r="M27" s="241"/>
      <c r="N27" s="241"/>
    </row>
    <row r="28" spans="1:15" ht="34.5" customHeight="1" thickBot="1" x14ac:dyDescent="0.25">
      <c r="A28" s="29"/>
      <c r="B28" s="29"/>
      <c r="C28" s="29"/>
      <c r="D28" s="142"/>
      <c r="E28" s="142"/>
      <c r="F28" s="142"/>
      <c r="G28" s="142"/>
      <c r="H28" s="142"/>
      <c r="I28" s="241"/>
      <c r="J28" s="241"/>
      <c r="K28" s="241"/>
      <c r="L28" s="241"/>
      <c r="M28" s="241"/>
      <c r="N28" s="241"/>
      <c r="O28" s="24"/>
    </row>
    <row r="29" spans="1:15" ht="24.75" customHeight="1" thickBot="1" x14ac:dyDescent="0.25">
      <c r="A29" s="484" t="s">
        <v>220</v>
      </c>
      <c r="B29" s="485"/>
      <c r="C29" s="486"/>
      <c r="D29" s="510" t="s">
        <v>3577</v>
      </c>
      <c r="E29" s="511"/>
      <c r="F29" s="511"/>
      <c r="G29" s="511"/>
      <c r="H29" s="511"/>
      <c r="I29" s="511"/>
      <c r="J29" s="511"/>
      <c r="K29" s="512"/>
      <c r="M29" s="24"/>
    </row>
    <row r="30" spans="1:15" ht="17.25" customHeight="1" thickBot="1" x14ac:dyDescent="0.25">
      <c r="A30" s="516" t="s">
        <v>117</v>
      </c>
      <c r="B30" s="485"/>
      <c r="C30" s="486"/>
      <c r="D30" s="517" t="s">
        <v>3579</v>
      </c>
      <c r="E30" s="518"/>
      <c r="F30" s="518"/>
      <c r="G30" s="518"/>
      <c r="H30" s="518"/>
      <c r="I30" s="518"/>
      <c r="J30" s="518"/>
      <c r="K30" s="519"/>
    </row>
    <row r="31" spans="1:15" ht="13.5" thickBot="1" x14ac:dyDescent="0.25">
      <c r="A31" s="96"/>
      <c r="B31" s="97"/>
      <c r="C31" s="97"/>
      <c r="D31" s="508"/>
      <c r="E31" s="508"/>
      <c r="F31" s="508"/>
      <c r="G31" s="508"/>
      <c r="H31" s="508"/>
      <c r="I31" s="508"/>
      <c r="J31" s="508"/>
      <c r="K31" s="509"/>
    </row>
    <row r="32" spans="1:15" ht="13.5" thickBot="1" x14ac:dyDescent="0.25">
      <c r="A32" s="513" t="s">
        <v>129</v>
      </c>
      <c r="B32" s="514"/>
      <c r="C32" s="514"/>
      <c r="D32" s="514"/>
      <c r="E32" s="515"/>
      <c r="F32" s="513" t="s">
        <v>130</v>
      </c>
      <c r="G32" s="514"/>
      <c r="H32" s="514"/>
      <c r="I32" s="514"/>
      <c r="J32" s="514"/>
      <c r="K32" s="515"/>
    </row>
    <row r="33" spans="1:14" s="30" customFormat="1" ht="9" thickBot="1" x14ac:dyDescent="0.2">
      <c r="A33" s="481">
        <v>1</v>
      </c>
      <c r="B33" s="482"/>
      <c r="C33" s="482"/>
      <c r="D33" s="482"/>
      <c r="E33" s="483"/>
      <c r="F33" s="481">
        <v>2</v>
      </c>
      <c r="G33" s="482"/>
      <c r="H33" s="482"/>
      <c r="I33" s="482"/>
      <c r="J33" s="482"/>
      <c r="K33" s="483"/>
    </row>
    <row r="34" spans="1:14" ht="13.5" thickBot="1" x14ac:dyDescent="0.25">
      <c r="A34" s="523"/>
      <c r="B34" s="523"/>
      <c r="C34" s="523"/>
      <c r="D34" s="523"/>
      <c r="E34" s="523"/>
      <c r="F34" s="523"/>
      <c r="G34" s="523"/>
      <c r="H34" s="513"/>
      <c r="I34" s="514"/>
      <c r="J34" s="514"/>
      <c r="K34" s="515"/>
    </row>
    <row r="35" spans="1:14" ht="13.5" thickBot="1" x14ac:dyDescent="0.25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</row>
    <row r="36" spans="1:14" ht="16.5" customHeight="1" thickBot="1" x14ac:dyDescent="0.25">
      <c r="A36" s="520" t="s">
        <v>118</v>
      </c>
      <c r="B36" s="529"/>
      <c r="C36" s="530"/>
      <c r="D36" s="524" t="s">
        <v>3580</v>
      </c>
      <c r="E36" s="525"/>
      <c r="F36" s="525"/>
      <c r="G36" s="525"/>
      <c r="H36" s="525"/>
      <c r="I36" s="525"/>
      <c r="J36" s="525"/>
      <c r="K36" s="526"/>
    </row>
    <row r="37" spans="1:14" ht="13.5" thickBot="1" x14ac:dyDescent="0.25">
      <c r="A37" s="98"/>
      <c r="B37" s="99"/>
      <c r="C37" s="99"/>
      <c r="D37" s="100"/>
      <c r="E37" s="100"/>
      <c r="F37" s="100"/>
      <c r="G37" s="100"/>
      <c r="H37" s="100"/>
      <c r="I37" s="100"/>
      <c r="J37" s="100"/>
      <c r="K37" s="101"/>
      <c r="L37" s="10" t="s">
        <v>190</v>
      </c>
      <c r="M37" s="11"/>
      <c r="N37" s="16">
        <f ca="1">TODAY()</f>
        <v>43839</v>
      </c>
    </row>
    <row r="38" spans="1:14" ht="16.5" customHeight="1" thickBot="1" x14ac:dyDescent="0.3">
      <c r="A38" s="520" t="s">
        <v>131</v>
      </c>
      <c r="B38" s="521"/>
      <c r="C38" s="522"/>
      <c r="D38" s="527" t="s">
        <v>3581</v>
      </c>
      <c r="E38" s="517"/>
      <c r="F38" s="517"/>
      <c r="G38" s="517"/>
      <c r="H38" s="517"/>
      <c r="I38" s="517"/>
      <c r="J38" s="517"/>
      <c r="K38" s="528"/>
      <c r="L38" s="10" t="s">
        <v>191</v>
      </c>
      <c r="N38" s="9" t="str">
        <f>IF(D29=0," ",VLOOKUP(D29,Коды_судов,2,0)) &amp; IF(D29=0," "," r")</f>
        <v>17RS0013 r</v>
      </c>
    </row>
  </sheetData>
  <mergeCells count="53">
    <mergeCell ref="A38:C38"/>
    <mergeCell ref="A34:C34"/>
    <mergeCell ref="D34:E34"/>
    <mergeCell ref="D36:K36"/>
    <mergeCell ref="D38:K38"/>
    <mergeCell ref="F34:G34"/>
    <mergeCell ref="H34:K34"/>
    <mergeCell ref="A36:C36"/>
    <mergeCell ref="D31:K31"/>
    <mergeCell ref="D29:K29"/>
    <mergeCell ref="A32:E32"/>
    <mergeCell ref="F32:K32"/>
    <mergeCell ref="A30:C30"/>
    <mergeCell ref="D30:K30"/>
    <mergeCell ref="A33:E33"/>
    <mergeCell ref="F33:K33"/>
    <mergeCell ref="A29:C29"/>
    <mergeCell ref="D2:L2"/>
    <mergeCell ref="D4:L5"/>
    <mergeCell ref="K11:N18"/>
    <mergeCell ref="D13:F13"/>
    <mergeCell ref="D14:F18"/>
    <mergeCell ref="G10:H10"/>
    <mergeCell ref="G14:H18"/>
    <mergeCell ref="M6:N6"/>
    <mergeCell ref="G24:H24"/>
    <mergeCell ref="A24:C26"/>
    <mergeCell ref="D24:F24"/>
    <mergeCell ref="G25:H26"/>
    <mergeCell ref="A19:F19"/>
    <mergeCell ref="K9:N9"/>
    <mergeCell ref="K10:N10"/>
    <mergeCell ref="A18:C18"/>
    <mergeCell ref="A11:C11"/>
    <mergeCell ref="A9:C9"/>
    <mergeCell ref="A16:C16"/>
    <mergeCell ref="A17:C17"/>
    <mergeCell ref="D25:F26"/>
    <mergeCell ref="G19:H19"/>
    <mergeCell ref="M7:N7"/>
    <mergeCell ref="D11:F12"/>
    <mergeCell ref="A12:C12"/>
    <mergeCell ref="A14:C14"/>
    <mergeCell ref="G11:H13"/>
    <mergeCell ref="D9:F9"/>
    <mergeCell ref="A10:F10"/>
    <mergeCell ref="G9:H9"/>
    <mergeCell ref="G20:H23"/>
    <mergeCell ref="A23:C23"/>
    <mergeCell ref="A20:C22"/>
    <mergeCell ref="A15:C15"/>
    <mergeCell ref="A13:C13"/>
    <mergeCell ref="D20:F23"/>
  </mergeCells>
  <phoneticPr fontId="7" type="noConversion"/>
  <dataValidations xWindow="848" yWindow="741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9:K29">
      <formula1>Наим_УСД</formula1>
    </dataValidation>
  </dataValidations>
  <pageMargins left="0.98425196850393704" right="0.78740157480314965" top="0.78740157480314965" bottom="0.78740157480314965" header="0.78740157480314965" footer="0.78740157480314965"/>
  <pageSetup paperSize="9" scale="91" orientation="landscape" r:id="rId1"/>
  <headerFooter alignWithMargins="0"/>
  <cellWatches>
    <cellWatch r="D29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locked="0" defaultSize="0" print="0" autoFill="0" autoPict="0" macro="[0]!btnSave_OnClick">
                <anchor moveWithCells="1" sizeWithCells="1">
                  <from>
                    <xdr:col>14</xdr:col>
                    <xdr:colOff>85725</xdr:colOff>
                    <xdr:row>0</xdr:row>
                    <xdr:rowOff>180975</xdr:rowOff>
                  </from>
                  <to>
                    <xdr:col>16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 enableFormatConditionsCalculation="0">
    <tabColor indexed="47"/>
    <pageSetUpPr fitToPage="1"/>
  </sheetPr>
  <dimension ref="A1:G169"/>
  <sheetViews>
    <sheetView zoomScale="110" zoomScaleNormal="110" workbookViewId="0">
      <pane ySplit="1" topLeftCell="A85" activePane="bottomLeft" state="frozen"/>
      <selection pane="bottomLeft" activeCell="D176" sqref="D176"/>
    </sheetView>
  </sheetViews>
  <sheetFormatPr defaultRowHeight="15.75" x14ac:dyDescent="0.2"/>
  <cols>
    <col min="1" max="1" width="15.42578125" style="430" customWidth="1"/>
    <col min="2" max="2" width="20.5703125" style="430" customWidth="1"/>
    <col min="3" max="3" width="49.28515625" style="431" customWidth="1"/>
    <col min="4" max="4" width="50.85546875" style="431" customWidth="1"/>
    <col min="5" max="5" width="23.28515625" style="431" customWidth="1"/>
    <col min="6" max="6" width="38.42578125" style="432" customWidth="1"/>
    <col min="7" max="7" width="35" style="107" customWidth="1"/>
    <col min="8" max="16384" width="9.140625" style="10"/>
  </cols>
  <sheetData>
    <row r="1" spans="1:7" ht="35.25" customHeight="1" x14ac:dyDescent="0.2">
      <c r="A1" s="427" t="s">
        <v>138</v>
      </c>
      <c r="B1" s="427" t="s">
        <v>139</v>
      </c>
      <c r="C1" s="427" t="s">
        <v>140</v>
      </c>
      <c r="D1" s="427" t="s">
        <v>141</v>
      </c>
      <c r="E1" s="427" t="s">
        <v>314</v>
      </c>
      <c r="F1" s="444" t="s">
        <v>224</v>
      </c>
    </row>
    <row r="2" spans="1:7" s="242" customFormat="1" ht="12.75" hidden="1" x14ac:dyDescent="0.2">
      <c r="A2" s="433" t="str">
        <f>IF((SUM('Разделы 9, 10'!O19:O19)=0),"","Неверно!")</f>
        <v/>
      </c>
      <c r="B2" s="428" t="s">
        <v>3347</v>
      </c>
      <c r="C2" s="426" t="s">
        <v>3348</v>
      </c>
      <c r="D2" s="426" t="s">
        <v>3349</v>
      </c>
      <c r="E2" s="426" t="str">
        <f>CONCATENATE(SUM('Разделы 9, 10'!O19:O19),"=",0)</f>
        <v>0=0</v>
      </c>
      <c r="F2" s="445"/>
      <c r="G2" s="106" t="str">
        <f>IF(('ФЛК (информационный)'!A2="Неверно!")*('ФЛК (информационный)'!F2=""),"Внести подтверждение к нарушенному информационному ФЛК"," ")</f>
        <v xml:space="preserve"> </v>
      </c>
    </row>
    <row r="3" spans="1:7" s="242" customFormat="1" ht="12.75" hidden="1" x14ac:dyDescent="0.2">
      <c r="A3" s="433" t="str">
        <f>IF((SUM('Разделы 9, 10'!O20:O20)=0),"","Неверно!")</f>
        <v/>
      </c>
      <c r="B3" s="428" t="s">
        <v>3347</v>
      </c>
      <c r="C3" s="426" t="s">
        <v>3350</v>
      </c>
      <c r="D3" s="426" t="s">
        <v>3349</v>
      </c>
      <c r="E3" s="426" t="str">
        <f>CONCATENATE(SUM('Разделы 9, 10'!O20:O20),"=",0)</f>
        <v>0=0</v>
      </c>
      <c r="F3" s="445"/>
      <c r="G3" s="106" t="str">
        <f>IF(('ФЛК (информационный)'!A3="Неверно!")*('ФЛК (информационный)'!F3=""),"Внести подтверждение к нарушенному информационному ФЛК"," ")</f>
        <v xml:space="preserve"> </v>
      </c>
    </row>
    <row r="4" spans="1:7" s="242" customFormat="1" ht="12.75" hidden="1" x14ac:dyDescent="0.2">
      <c r="A4" s="433" t="str">
        <f>IF((SUM('Разделы 9, 10'!P19:P19)=0),"","Неверно!")</f>
        <v/>
      </c>
      <c r="B4" s="428" t="s">
        <v>3347</v>
      </c>
      <c r="C4" s="426" t="s">
        <v>3351</v>
      </c>
      <c r="D4" s="426" t="s">
        <v>3349</v>
      </c>
      <c r="E4" s="426" t="str">
        <f>CONCATENATE(SUM('Разделы 9, 10'!P19:P19),"=",0)</f>
        <v>0=0</v>
      </c>
      <c r="F4" s="445"/>
      <c r="G4" s="106" t="str">
        <f>IF(('ФЛК (информационный)'!A4="Неверно!")*('ФЛК (информационный)'!F4=""),"Внести подтверждение к нарушенному информационному ФЛК"," ")</f>
        <v xml:space="preserve"> </v>
      </c>
    </row>
    <row r="5" spans="1:7" s="242" customFormat="1" ht="12.75" hidden="1" x14ac:dyDescent="0.2">
      <c r="A5" s="433" t="str">
        <f>IF((SUM('Разделы 9, 10'!P20:P20)=0),"","Неверно!")</f>
        <v/>
      </c>
      <c r="B5" s="428" t="s">
        <v>3347</v>
      </c>
      <c r="C5" s="426" t="s">
        <v>3352</v>
      </c>
      <c r="D5" s="426" t="s">
        <v>3349</v>
      </c>
      <c r="E5" s="426" t="str">
        <f>CONCATENATE(SUM('Разделы 9, 10'!P20:P20),"=",0)</f>
        <v>0=0</v>
      </c>
      <c r="F5" s="445"/>
      <c r="G5" s="106" t="str">
        <f>IF(('ФЛК (информационный)'!A5="Неверно!")*('ФЛК (информационный)'!F5=""),"Внести подтверждение к нарушенному информационному ФЛК"," ")</f>
        <v xml:space="preserve"> </v>
      </c>
    </row>
    <row r="6" spans="1:7" s="242" customFormat="1" ht="12.75" hidden="1" x14ac:dyDescent="0.2">
      <c r="A6" s="433" t="str">
        <f>IF((SUM('Раздел 3'!D19:D19)=0),"","Неверно!")</f>
        <v/>
      </c>
      <c r="B6" s="428" t="s">
        <v>3353</v>
      </c>
      <c r="C6" s="426" t="s">
        <v>3354</v>
      </c>
      <c r="D6" s="426" t="s">
        <v>3355</v>
      </c>
      <c r="E6" s="426" t="str">
        <f>CONCATENATE(SUM('Раздел 3'!D19:D19),"=",0)</f>
        <v>0=0</v>
      </c>
      <c r="F6" s="445"/>
      <c r="G6" s="106" t="str">
        <f>IF(('ФЛК (информационный)'!A6="Неверно!")*('ФЛК (информационный)'!F6=""),"Внести подтверждение к нарушенному информационному ФЛК"," ")</f>
        <v xml:space="preserve"> </v>
      </c>
    </row>
    <row r="7" spans="1:7" s="242" customFormat="1" ht="12.75" hidden="1" x14ac:dyDescent="0.2">
      <c r="A7" s="433" t="str">
        <f>IF((SUM('Раздел 3'!D20:D20)=0),"","Неверно!")</f>
        <v/>
      </c>
      <c r="B7" s="428" t="s">
        <v>3353</v>
      </c>
      <c r="C7" s="426" t="s">
        <v>3356</v>
      </c>
      <c r="D7" s="426" t="s">
        <v>3355</v>
      </c>
      <c r="E7" s="426" t="str">
        <f>CONCATENATE(SUM('Раздел 3'!D20:D20),"=",0)</f>
        <v>0=0</v>
      </c>
      <c r="F7" s="445"/>
      <c r="G7" s="106" t="str">
        <f>IF(('ФЛК (информационный)'!A7="Неверно!")*('ФЛК (информационный)'!F7=""),"Внести подтверждение к нарушенному информационному ФЛК"," ")</f>
        <v xml:space="preserve"> </v>
      </c>
    </row>
    <row r="8" spans="1:7" s="242" customFormat="1" ht="12.75" hidden="1" x14ac:dyDescent="0.2">
      <c r="A8" s="433" t="str">
        <f>IF((SUM('Раздел 3'!E19:E19)=0),"","Неверно!")</f>
        <v/>
      </c>
      <c r="B8" s="428" t="s">
        <v>3353</v>
      </c>
      <c r="C8" s="426" t="s">
        <v>3357</v>
      </c>
      <c r="D8" s="426" t="s">
        <v>3355</v>
      </c>
      <c r="E8" s="426" t="str">
        <f>CONCATENATE(SUM('Раздел 3'!E19:E19),"=",0)</f>
        <v>0=0</v>
      </c>
      <c r="F8" s="445"/>
      <c r="G8" s="106" t="str">
        <f>IF(('ФЛК (информационный)'!A8="Неверно!")*('ФЛК (информационный)'!F8=""),"Внести подтверждение к нарушенному информационному ФЛК"," ")</f>
        <v xml:space="preserve"> </v>
      </c>
    </row>
    <row r="9" spans="1:7" s="242" customFormat="1" ht="12.75" hidden="1" x14ac:dyDescent="0.2">
      <c r="A9" s="433" t="str">
        <f>IF((SUM('Раздел 3'!E20:E20)=0),"","Неверно!")</f>
        <v/>
      </c>
      <c r="B9" s="428" t="s">
        <v>3353</v>
      </c>
      <c r="C9" s="426" t="s">
        <v>3358</v>
      </c>
      <c r="D9" s="426" t="s">
        <v>3355</v>
      </c>
      <c r="E9" s="426" t="str">
        <f>CONCATENATE(SUM('Раздел 3'!E20:E20),"=",0)</f>
        <v>0=0</v>
      </c>
      <c r="F9" s="445"/>
      <c r="G9" s="106" t="str">
        <f>IF(('ФЛК (информационный)'!A9="Неверно!")*('ФЛК (информационный)'!F9=""),"Внести подтверждение к нарушенному информационному ФЛК"," ")</f>
        <v xml:space="preserve"> </v>
      </c>
    </row>
    <row r="10" spans="1:7" s="242" customFormat="1" ht="12.75" hidden="1" x14ac:dyDescent="0.2">
      <c r="A10" s="433" t="str">
        <f>IF((SUM('Раздел 3'!D9:D9)=0),"","Неверно!")</f>
        <v/>
      </c>
      <c r="B10" s="428" t="s">
        <v>3359</v>
      </c>
      <c r="C10" s="426" t="s">
        <v>3360</v>
      </c>
      <c r="D10" s="426" t="s">
        <v>3361</v>
      </c>
      <c r="E10" s="426" t="str">
        <f>CONCATENATE(SUM('Раздел 3'!D9:D9),"=",0)</f>
        <v>0=0</v>
      </c>
      <c r="F10" s="445"/>
      <c r="G10" s="106" t="str">
        <f>IF(('ФЛК (информационный)'!A10="Неверно!")*('ФЛК (информационный)'!F10=""),"Внести подтверждение к нарушенному информационному ФЛК"," ")</f>
        <v xml:space="preserve"> </v>
      </c>
    </row>
    <row r="11" spans="1:7" s="242" customFormat="1" ht="12.75" hidden="1" x14ac:dyDescent="0.2">
      <c r="A11" s="433" t="str">
        <f>IF((SUM('Разделы 9, 10'!O37:O37)=0),"","Неверно!")</f>
        <v/>
      </c>
      <c r="B11" s="428" t="s">
        <v>3362</v>
      </c>
      <c r="C11" s="426" t="s">
        <v>3363</v>
      </c>
      <c r="D11" s="426" t="s">
        <v>3364</v>
      </c>
      <c r="E11" s="426" t="str">
        <f>CONCATENATE(SUM('Разделы 9, 10'!O37:O37),"=",0)</f>
        <v>0=0</v>
      </c>
      <c r="F11" s="445"/>
      <c r="G11" s="106" t="str">
        <f>IF(('ФЛК (информационный)'!A11="Неверно!")*('ФЛК (информационный)'!F11=""),"Внести подтверждение к нарушенному информационному ФЛК"," ")</f>
        <v xml:space="preserve"> </v>
      </c>
    </row>
    <row r="12" spans="1:7" s="242" customFormat="1" ht="12.75" hidden="1" x14ac:dyDescent="0.2">
      <c r="A12" s="433" t="str">
        <f>IF((SUM('Разделы 9, 10'!O38:O38)=0),"","Неверно!")</f>
        <v/>
      </c>
      <c r="B12" s="428" t="s">
        <v>3362</v>
      </c>
      <c r="C12" s="426" t="s">
        <v>3365</v>
      </c>
      <c r="D12" s="426" t="s">
        <v>3364</v>
      </c>
      <c r="E12" s="426" t="str">
        <f>CONCATENATE(SUM('Разделы 9, 10'!O38:O38),"=",0)</f>
        <v>0=0</v>
      </c>
      <c r="F12" s="445"/>
      <c r="G12" s="106" t="str">
        <f>IF(('ФЛК (информационный)'!A12="Неверно!")*('ФЛК (информационный)'!F12=""),"Внести подтверждение к нарушенному информационному ФЛК"," ")</f>
        <v xml:space="preserve"> </v>
      </c>
    </row>
    <row r="13" spans="1:7" s="242" customFormat="1" ht="12.75" hidden="1" x14ac:dyDescent="0.2">
      <c r="A13" s="433" t="str">
        <f>IF((SUM('Разделы 9, 10'!P37:P37)=0),"","Неверно!")</f>
        <v/>
      </c>
      <c r="B13" s="428" t="s">
        <v>3362</v>
      </c>
      <c r="C13" s="426" t="s">
        <v>3366</v>
      </c>
      <c r="D13" s="426" t="s">
        <v>3364</v>
      </c>
      <c r="E13" s="426" t="str">
        <f>CONCATENATE(SUM('Разделы 9, 10'!P37:P37),"=",0)</f>
        <v>0=0</v>
      </c>
      <c r="F13" s="445"/>
      <c r="G13" s="106" t="str">
        <f>IF(('ФЛК (информационный)'!A13="Неверно!")*('ФЛК (информационный)'!F13=""),"Внести подтверждение к нарушенному информационному ФЛК"," ")</f>
        <v xml:space="preserve"> </v>
      </c>
    </row>
    <row r="14" spans="1:7" s="242" customFormat="1" ht="12.75" hidden="1" x14ac:dyDescent="0.2">
      <c r="A14" s="433" t="str">
        <f>IF((SUM('Разделы 9, 10'!P38:P38)=0),"","Неверно!")</f>
        <v/>
      </c>
      <c r="B14" s="428" t="s">
        <v>3362</v>
      </c>
      <c r="C14" s="426" t="s">
        <v>3367</v>
      </c>
      <c r="D14" s="426" t="s">
        <v>3364</v>
      </c>
      <c r="E14" s="426" t="str">
        <f>CONCATENATE(SUM('Разделы 9, 10'!P38:P38),"=",0)</f>
        <v>0=0</v>
      </c>
      <c r="F14" s="445"/>
      <c r="G14" s="106" t="str">
        <f>IF(('ФЛК (информационный)'!A14="Неверно!")*('ФЛК (информационный)'!F14=""),"Внести подтверждение к нарушенному информационному ФЛК"," ")</f>
        <v xml:space="preserve"> </v>
      </c>
    </row>
    <row r="15" spans="1:7" s="242" customFormat="1" ht="12.75" hidden="1" x14ac:dyDescent="0.2">
      <c r="A15" s="433" t="str">
        <f>IF((SUM('Раздел 1'!X11:X11)=0),"","Неверно!")</f>
        <v/>
      </c>
      <c r="B15" s="428" t="s">
        <v>3368</v>
      </c>
      <c r="C15" s="426" t="s">
        <v>3369</v>
      </c>
      <c r="D15" s="426" t="s">
        <v>3370</v>
      </c>
      <c r="E15" s="426" t="str">
        <f>CONCATENATE(SUM('Раздел 1'!X11:X11),"=",0)</f>
        <v>0=0</v>
      </c>
      <c r="F15" s="445"/>
      <c r="G15" s="106" t="str">
        <f>IF(('ФЛК (информационный)'!A15="Неверно!")*('ФЛК (информационный)'!F15=""),"Внести подтверждение к нарушенному информационному ФЛК"," ")</f>
        <v xml:space="preserve"> </v>
      </c>
    </row>
    <row r="16" spans="1:7" s="242" customFormat="1" ht="12.75" hidden="1" x14ac:dyDescent="0.2">
      <c r="A16" s="433" t="str">
        <f>IF((SUM('Раздел 1'!U49:U49)=0),"","Неверно!")</f>
        <v/>
      </c>
      <c r="B16" s="428" t="s">
        <v>3371</v>
      </c>
      <c r="C16" s="426" t="s">
        <v>3372</v>
      </c>
      <c r="D16" s="426" t="s">
        <v>3373</v>
      </c>
      <c r="E16" s="426" t="str">
        <f>CONCATENATE(SUM('Раздел 1'!U49:U49),"=",0)</f>
        <v>0=0</v>
      </c>
      <c r="F16" s="445"/>
      <c r="G16" s="106" t="str">
        <f>IF(('ФЛК (информационный)'!A16="Неверно!")*('ФЛК (информационный)'!F16=""),"Внести подтверждение к нарушенному информационному ФЛК"," ")</f>
        <v xml:space="preserve"> </v>
      </c>
    </row>
    <row r="17" spans="1:7" s="242" customFormat="1" ht="12.75" hidden="1" x14ac:dyDescent="0.2">
      <c r="A17" s="433" t="str">
        <f>IF((SUM('Раздел 3'!D36:E36)=0),"","Неверно!")</f>
        <v/>
      </c>
      <c r="B17" s="428" t="s">
        <v>3374</v>
      </c>
      <c r="C17" s="426" t="s">
        <v>3375</v>
      </c>
      <c r="D17" s="426" t="s">
        <v>3376</v>
      </c>
      <c r="E17" s="426" t="str">
        <f>CONCATENATE(SUM('Раздел 3'!D36:E36),"=",0)</f>
        <v>0=0</v>
      </c>
      <c r="F17" s="445"/>
      <c r="G17" s="106" t="str">
        <f>IF(('ФЛК (информационный)'!A17="Неверно!")*('ФЛК (информационный)'!F17=""),"Внести подтверждение к нарушенному информационному ФЛК"," ")</f>
        <v xml:space="preserve"> </v>
      </c>
    </row>
    <row r="18" spans="1:7" s="242" customFormat="1" ht="12.75" hidden="1" x14ac:dyDescent="0.2">
      <c r="A18" s="433" t="str">
        <f>IF((SUM('Раздел 1'!F48:F48)=0),"","Неверно!")</f>
        <v/>
      </c>
      <c r="B18" s="428" t="s">
        <v>3181</v>
      </c>
      <c r="C18" s="426" t="s">
        <v>3377</v>
      </c>
      <c r="D18" s="426" t="s">
        <v>3182</v>
      </c>
      <c r="E18" s="426" t="str">
        <f>CONCATENATE(SUM('Раздел 1'!F48:F48),"=",0)</f>
        <v>0=0</v>
      </c>
      <c r="F18" s="445"/>
      <c r="G18" s="106" t="str">
        <f>IF(('ФЛК (информационный)'!A18="Неверно!")*('ФЛК (информационный)'!F18=""),"Внести подтверждение к нарушенному информационному ФЛК"," ")</f>
        <v xml:space="preserve"> </v>
      </c>
    </row>
    <row r="19" spans="1:7" s="242" customFormat="1" ht="12.75" hidden="1" x14ac:dyDescent="0.2">
      <c r="A19" s="433" t="str">
        <f>IF((SUM('Раздел 1'!O48:O48)=0),"","Неверно!")</f>
        <v/>
      </c>
      <c r="B19" s="428" t="s">
        <v>3181</v>
      </c>
      <c r="C19" s="426" t="s">
        <v>3378</v>
      </c>
      <c r="D19" s="426" t="s">
        <v>3182</v>
      </c>
      <c r="E19" s="426" t="str">
        <f>CONCATENATE(SUM('Раздел 1'!O48:O48),"=",0)</f>
        <v>0=0</v>
      </c>
      <c r="F19" s="445"/>
      <c r="G19" s="106" t="str">
        <f>IF(('ФЛК (информационный)'!A19="Неверно!")*('ФЛК (информационный)'!F19=""),"Внести подтверждение к нарушенному информационному ФЛК"," ")</f>
        <v xml:space="preserve"> </v>
      </c>
    </row>
    <row r="20" spans="1:7" s="242" customFormat="1" ht="12.75" hidden="1" x14ac:dyDescent="0.2">
      <c r="A20" s="433" t="str">
        <f>IF((SUM('Раздел 1'!P48:P48)=0),"","Неверно!")</f>
        <v/>
      </c>
      <c r="B20" s="428" t="s">
        <v>3181</v>
      </c>
      <c r="C20" s="426" t="s">
        <v>3379</v>
      </c>
      <c r="D20" s="426" t="s">
        <v>3182</v>
      </c>
      <c r="E20" s="426" t="str">
        <f>CONCATENATE(SUM('Раздел 1'!P48:P48),"=",0)</f>
        <v>0=0</v>
      </c>
      <c r="F20" s="445"/>
      <c r="G20" s="106" t="str">
        <f>IF(('ФЛК (информационный)'!A20="Неверно!")*('ФЛК (информационный)'!F20=""),"Внести подтверждение к нарушенному информационному ФЛК"," ")</f>
        <v xml:space="preserve"> </v>
      </c>
    </row>
    <row r="21" spans="1:7" s="242" customFormat="1" ht="12.75" hidden="1" x14ac:dyDescent="0.2">
      <c r="A21" s="433" t="str">
        <f>IF((SUM('Раздел 1'!Q48:Q48)=0),"","Неверно!")</f>
        <v/>
      </c>
      <c r="B21" s="428" t="s">
        <v>3181</v>
      </c>
      <c r="C21" s="426" t="s">
        <v>3183</v>
      </c>
      <c r="D21" s="426" t="s">
        <v>3182</v>
      </c>
      <c r="E21" s="426" t="str">
        <f>CONCATENATE(SUM('Раздел 1'!Q48:Q48),"=",0)</f>
        <v>0=0</v>
      </c>
      <c r="F21" s="445"/>
      <c r="G21" s="106" t="str">
        <f>IF(('ФЛК (информационный)'!A21="Неверно!")*('ФЛК (информационный)'!F21=""),"Внести подтверждение к нарушенному информационному ФЛК"," ")</f>
        <v xml:space="preserve"> </v>
      </c>
    </row>
    <row r="22" spans="1:7" s="242" customFormat="1" ht="12.75" hidden="1" x14ac:dyDescent="0.2">
      <c r="A22" s="433" t="str">
        <f>IF((SUM('Раздел 1'!R48:R48)=0),"","Неверно!")</f>
        <v/>
      </c>
      <c r="B22" s="428" t="s">
        <v>3181</v>
      </c>
      <c r="C22" s="426" t="s">
        <v>3184</v>
      </c>
      <c r="D22" s="426" t="s">
        <v>3182</v>
      </c>
      <c r="E22" s="426" t="str">
        <f>CONCATENATE(SUM('Раздел 1'!R48:R48),"=",0)</f>
        <v>0=0</v>
      </c>
      <c r="F22" s="445"/>
      <c r="G22" s="106" t="str">
        <f>IF(('ФЛК (информационный)'!A22="Неверно!")*('ФЛК (информационный)'!F22=""),"Внести подтверждение к нарушенному информационному ФЛК"," ")</f>
        <v xml:space="preserve"> </v>
      </c>
    </row>
    <row r="23" spans="1:7" s="242" customFormat="1" ht="12.75" hidden="1" x14ac:dyDescent="0.2">
      <c r="A23" s="433" t="str">
        <f>IF((SUM('Раздел 1'!S48:S48)=0),"","Неверно!")</f>
        <v/>
      </c>
      <c r="B23" s="428" t="s">
        <v>3181</v>
      </c>
      <c r="C23" s="426" t="s">
        <v>3185</v>
      </c>
      <c r="D23" s="426" t="s">
        <v>3182</v>
      </c>
      <c r="E23" s="426" t="str">
        <f>CONCATENATE(SUM('Раздел 1'!S48:S48),"=",0)</f>
        <v>0=0</v>
      </c>
      <c r="F23" s="445"/>
      <c r="G23" s="106" t="str">
        <f>IF(('ФЛК (информационный)'!A23="Неверно!")*('ФЛК (информационный)'!F23=""),"Внести подтверждение к нарушенному информационному ФЛК"," ")</f>
        <v xml:space="preserve"> </v>
      </c>
    </row>
    <row r="24" spans="1:7" s="242" customFormat="1" ht="12.75" hidden="1" x14ac:dyDescent="0.2">
      <c r="A24" s="433" t="str">
        <f>IF((SUM('Раздел 1'!T48:T48)=0),"","Неверно!")</f>
        <v/>
      </c>
      <c r="B24" s="428" t="s">
        <v>3181</v>
      </c>
      <c r="C24" s="426" t="s">
        <v>3186</v>
      </c>
      <c r="D24" s="426" t="s">
        <v>3182</v>
      </c>
      <c r="E24" s="426" t="str">
        <f>CONCATENATE(SUM('Раздел 1'!T48:T48),"=",0)</f>
        <v>0=0</v>
      </c>
      <c r="F24" s="445"/>
      <c r="G24" s="106" t="str">
        <f>IF(('ФЛК (информационный)'!A24="Неверно!")*('ФЛК (информационный)'!F24=""),"Внести подтверждение к нарушенному информационному ФЛК"," ")</f>
        <v xml:space="preserve"> </v>
      </c>
    </row>
    <row r="25" spans="1:7" s="242" customFormat="1" ht="12.75" hidden="1" x14ac:dyDescent="0.2">
      <c r="A25" s="433" t="str">
        <f>IF((SUM('Раздел 1'!U48:U48)=0),"","Неверно!")</f>
        <v/>
      </c>
      <c r="B25" s="428" t="s">
        <v>3181</v>
      </c>
      <c r="C25" s="426" t="s">
        <v>3187</v>
      </c>
      <c r="D25" s="426" t="s">
        <v>3182</v>
      </c>
      <c r="E25" s="426" t="str">
        <f>CONCATENATE(SUM('Раздел 1'!U48:U48),"=",0)</f>
        <v>0=0</v>
      </c>
      <c r="F25" s="445"/>
      <c r="G25" s="106" t="str">
        <f>IF(('ФЛК (информационный)'!A25="Неверно!")*('ФЛК (информационный)'!F25=""),"Внести подтверждение к нарушенному информационному ФЛК"," ")</f>
        <v xml:space="preserve"> </v>
      </c>
    </row>
    <row r="26" spans="1:7" s="242" customFormat="1" ht="12.75" hidden="1" x14ac:dyDescent="0.2">
      <c r="A26" s="433" t="str">
        <f>IF((SUM('Раздел 1'!V48:V48)=0),"","Неверно!")</f>
        <v/>
      </c>
      <c r="B26" s="428" t="s">
        <v>3181</v>
      </c>
      <c r="C26" s="426" t="s">
        <v>3188</v>
      </c>
      <c r="D26" s="426" t="s">
        <v>3182</v>
      </c>
      <c r="E26" s="426" t="str">
        <f>CONCATENATE(SUM('Раздел 1'!V48:V48),"=",0)</f>
        <v>0=0</v>
      </c>
      <c r="F26" s="445"/>
      <c r="G26" s="106" t="str">
        <f>IF(('ФЛК (информационный)'!A26="Неверно!")*('ФЛК (информационный)'!F26=""),"Внести подтверждение к нарушенному информационному ФЛК"," ")</f>
        <v xml:space="preserve"> </v>
      </c>
    </row>
    <row r="27" spans="1:7" s="242" customFormat="1" ht="12.75" hidden="1" x14ac:dyDescent="0.2">
      <c r="A27" s="433" t="str">
        <f>IF((SUM('Раздел 1'!W48:W48)=0),"","Неверно!")</f>
        <v/>
      </c>
      <c r="B27" s="428" t="s">
        <v>3181</v>
      </c>
      <c r="C27" s="426" t="s">
        <v>3189</v>
      </c>
      <c r="D27" s="426" t="s">
        <v>3182</v>
      </c>
      <c r="E27" s="426" t="str">
        <f>CONCATENATE(SUM('Раздел 1'!W48:W48),"=",0)</f>
        <v>0=0</v>
      </c>
      <c r="F27" s="445"/>
      <c r="G27" s="106" t="str">
        <f>IF(('ФЛК (информационный)'!A27="Неверно!")*('ФЛК (информационный)'!F27=""),"Внести подтверждение к нарушенному информационному ФЛК"," ")</f>
        <v xml:space="preserve"> </v>
      </c>
    </row>
    <row r="28" spans="1:7" s="242" customFormat="1" ht="12.75" hidden="1" x14ac:dyDescent="0.2">
      <c r="A28" s="433" t="str">
        <f>IF((SUM('Раздел 1'!X48:X48)=0),"","Неверно!")</f>
        <v/>
      </c>
      <c r="B28" s="428" t="s">
        <v>3181</v>
      </c>
      <c r="C28" s="426" t="s">
        <v>3190</v>
      </c>
      <c r="D28" s="426" t="s">
        <v>3182</v>
      </c>
      <c r="E28" s="426" t="str">
        <f>CONCATENATE(SUM('Раздел 1'!X48:X48),"=",0)</f>
        <v>0=0</v>
      </c>
      <c r="F28" s="445"/>
      <c r="G28" s="106" t="str">
        <f>IF(('ФЛК (информационный)'!A28="Неверно!")*('ФЛК (информационный)'!F28=""),"Внести подтверждение к нарушенному информационному ФЛК"," ")</f>
        <v xml:space="preserve"> </v>
      </c>
    </row>
    <row r="29" spans="1:7" s="242" customFormat="1" ht="12.75" hidden="1" x14ac:dyDescent="0.2">
      <c r="A29" s="433" t="str">
        <f>IF((SUM('Раздел 1'!G48:G48)=0),"","Неверно!")</f>
        <v/>
      </c>
      <c r="B29" s="428" t="s">
        <v>3181</v>
      </c>
      <c r="C29" s="426" t="s">
        <v>3191</v>
      </c>
      <c r="D29" s="426" t="s">
        <v>3182</v>
      </c>
      <c r="E29" s="426" t="str">
        <f>CONCATENATE(SUM('Раздел 1'!G48:G48),"=",0)</f>
        <v>0=0</v>
      </c>
      <c r="F29" s="445"/>
      <c r="G29" s="106" t="str">
        <f>IF(('ФЛК (информационный)'!A29="Неверно!")*('ФЛК (информационный)'!F29=""),"Внести подтверждение к нарушенному информационному ФЛК"," ")</f>
        <v xml:space="preserve"> </v>
      </c>
    </row>
    <row r="30" spans="1:7" s="242" customFormat="1" ht="12.75" hidden="1" x14ac:dyDescent="0.2">
      <c r="A30" s="433" t="str">
        <f>IF((SUM('Раздел 1'!Y48:Y48)=0),"","Неверно!")</f>
        <v/>
      </c>
      <c r="B30" s="428" t="s">
        <v>3181</v>
      </c>
      <c r="C30" s="426" t="s">
        <v>3192</v>
      </c>
      <c r="D30" s="426" t="s">
        <v>3182</v>
      </c>
      <c r="E30" s="426" t="str">
        <f>CONCATENATE(SUM('Раздел 1'!Y48:Y48),"=",0)</f>
        <v>0=0</v>
      </c>
      <c r="F30" s="445"/>
      <c r="G30" s="106" t="str">
        <f>IF(('ФЛК (информационный)'!A30="Неверно!")*('ФЛК (информационный)'!F30=""),"Внести подтверждение к нарушенному информационному ФЛК"," ")</f>
        <v xml:space="preserve"> </v>
      </c>
    </row>
    <row r="31" spans="1:7" s="242" customFormat="1" ht="12.75" hidden="1" x14ac:dyDescent="0.2">
      <c r="A31" s="433" t="str">
        <f>IF((SUM('Раздел 1'!Z48:Z48)=0),"","Неверно!")</f>
        <v/>
      </c>
      <c r="B31" s="428" t="s">
        <v>3181</v>
      </c>
      <c r="C31" s="426" t="s">
        <v>3193</v>
      </c>
      <c r="D31" s="426" t="s">
        <v>3182</v>
      </c>
      <c r="E31" s="426" t="str">
        <f>CONCATENATE(SUM('Раздел 1'!Z48:Z48),"=",0)</f>
        <v>0=0</v>
      </c>
      <c r="F31" s="445"/>
      <c r="G31" s="106" t="str">
        <f>IF(('ФЛК (информационный)'!A31="Неверно!")*('ФЛК (информационный)'!F31=""),"Внести подтверждение к нарушенному информационному ФЛК"," ")</f>
        <v xml:space="preserve"> </v>
      </c>
    </row>
    <row r="32" spans="1:7" s="242" customFormat="1" ht="12.75" hidden="1" x14ac:dyDescent="0.2">
      <c r="A32" s="433" t="str">
        <f>IF((SUM('Раздел 1'!AA48:AA48)=0),"","Неверно!")</f>
        <v/>
      </c>
      <c r="B32" s="428" t="s">
        <v>3181</v>
      </c>
      <c r="C32" s="426" t="s">
        <v>3194</v>
      </c>
      <c r="D32" s="426" t="s">
        <v>3182</v>
      </c>
      <c r="E32" s="426" t="str">
        <f>CONCATENATE(SUM('Раздел 1'!AA48:AA48),"=",0)</f>
        <v>0=0</v>
      </c>
      <c r="F32" s="445"/>
      <c r="G32" s="106" t="str">
        <f>IF(('ФЛК (информационный)'!A32="Неверно!")*('ФЛК (информационный)'!F32=""),"Внести подтверждение к нарушенному информационному ФЛК"," ")</f>
        <v xml:space="preserve"> </v>
      </c>
    </row>
    <row r="33" spans="1:7" s="242" customFormat="1" ht="12.75" hidden="1" x14ac:dyDescent="0.2">
      <c r="A33" s="433" t="str">
        <f>IF((SUM('Раздел 1'!AB48:AB48)=0),"","Неверно!")</f>
        <v/>
      </c>
      <c r="B33" s="428" t="s">
        <v>3181</v>
      </c>
      <c r="C33" s="426" t="s">
        <v>3195</v>
      </c>
      <c r="D33" s="426" t="s">
        <v>3182</v>
      </c>
      <c r="E33" s="426" t="str">
        <f>CONCATENATE(SUM('Раздел 1'!AB48:AB48),"=",0)</f>
        <v>0=0</v>
      </c>
      <c r="F33" s="445"/>
      <c r="G33" s="106" t="str">
        <f>IF(('ФЛК (информационный)'!A33="Неверно!")*('ФЛК (информационный)'!F33=""),"Внести подтверждение к нарушенному информационному ФЛК"," ")</f>
        <v xml:space="preserve"> </v>
      </c>
    </row>
    <row r="34" spans="1:7" s="242" customFormat="1" ht="12.75" hidden="1" x14ac:dyDescent="0.2">
      <c r="A34" s="433" t="str">
        <f>IF((SUM('Раздел 1'!AC48:AC48)=0),"","Неверно!")</f>
        <v/>
      </c>
      <c r="B34" s="428" t="s">
        <v>3181</v>
      </c>
      <c r="C34" s="426" t="s">
        <v>3196</v>
      </c>
      <c r="D34" s="426" t="s">
        <v>3182</v>
      </c>
      <c r="E34" s="426" t="str">
        <f>CONCATENATE(SUM('Раздел 1'!AC48:AC48),"=",0)</f>
        <v>0=0</v>
      </c>
      <c r="F34" s="445"/>
      <c r="G34" s="106" t="str">
        <f>IF(('ФЛК (информационный)'!A34="Неверно!")*('ФЛК (информационный)'!F34=""),"Внести подтверждение к нарушенному информационному ФЛК"," ")</f>
        <v xml:space="preserve"> </v>
      </c>
    </row>
    <row r="35" spans="1:7" s="242" customFormat="1" ht="12.75" hidden="1" x14ac:dyDescent="0.2">
      <c r="A35" s="433" t="str">
        <f>IF((SUM('Раздел 1'!AD48:AD48)=0),"","Неверно!")</f>
        <v/>
      </c>
      <c r="B35" s="428" t="s">
        <v>3181</v>
      </c>
      <c r="C35" s="426" t="s">
        <v>3197</v>
      </c>
      <c r="D35" s="426" t="s">
        <v>3182</v>
      </c>
      <c r="E35" s="426" t="str">
        <f>CONCATENATE(SUM('Раздел 1'!AD48:AD48),"=",0)</f>
        <v>0=0</v>
      </c>
      <c r="F35" s="445"/>
      <c r="G35" s="106" t="str">
        <f>IF(('ФЛК (информационный)'!A35="Неверно!")*('ФЛК (информационный)'!F35=""),"Внести подтверждение к нарушенному информационному ФЛК"," ")</f>
        <v xml:space="preserve"> </v>
      </c>
    </row>
    <row r="36" spans="1:7" s="242" customFormat="1" ht="12.75" hidden="1" x14ac:dyDescent="0.2">
      <c r="A36" s="433" t="str">
        <f>IF((SUM('Раздел 1'!AE48:AE48)=0),"","Неверно!")</f>
        <v/>
      </c>
      <c r="B36" s="428" t="s">
        <v>3181</v>
      </c>
      <c r="C36" s="426" t="s">
        <v>3198</v>
      </c>
      <c r="D36" s="426" t="s">
        <v>3182</v>
      </c>
      <c r="E36" s="426" t="str">
        <f>CONCATENATE(SUM('Раздел 1'!AE48:AE48),"=",0)</f>
        <v>0=0</v>
      </c>
      <c r="F36" s="445"/>
      <c r="G36" s="106" t="str">
        <f>IF(('ФЛК (информационный)'!A36="Неверно!")*('ФЛК (информационный)'!F36=""),"Внести подтверждение к нарушенному информационному ФЛК"," ")</f>
        <v xml:space="preserve"> </v>
      </c>
    </row>
    <row r="37" spans="1:7" s="242" customFormat="1" ht="12.75" hidden="1" x14ac:dyDescent="0.2">
      <c r="A37" s="433" t="str">
        <f>IF((SUM('Раздел 1'!AF48:AF48)=0),"","Неверно!")</f>
        <v/>
      </c>
      <c r="B37" s="428" t="s">
        <v>3181</v>
      </c>
      <c r="C37" s="426" t="s">
        <v>3199</v>
      </c>
      <c r="D37" s="426" t="s">
        <v>3182</v>
      </c>
      <c r="E37" s="426" t="str">
        <f>CONCATENATE(SUM('Раздел 1'!AF48:AF48),"=",0)</f>
        <v>0=0</v>
      </c>
      <c r="F37" s="445"/>
      <c r="G37" s="106" t="str">
        <f>IF(('ФЛК (информационный)'!A37="Неверно!")*('ФЛК (информационный)'!F37=""),"Внести подтверждение к нарушенному информационному ФЛК"," ")</f>
        <v xml:space="preserve"> </v>
      </c>
    </row>
    <row r="38" spans="1:7" s="242" customFormat="1" ht="12.75" hidden="1" x14ac:dyDescent="0.2">
      <c r="A38" s="433" t="str">
        <f>IF((SUM('Раздел 1'!AG48:AG48)=0),"","Неверно!")</f>
        <v/>
      </c>
      <c r="B38" s="428" t="s">
        <v>3181</v>
      </c>
      <c r="C38" s="426" t="s">
        <v>3200</v>
      </c>
      <c r="D38" s="426" t="s">
        <v>3182</v>
      </c>
      <c r="E38" s="426" t="str">
        <f>CONCATENATE(SUM('Раздел 1'!AG48:AG48),"=",0)</f>
        <v>0=0</v>
      </c>
      <c r="F38" s="445"/>
      <c r="G38" s="106" t="str">
        <f>IF(('ФЛК (информационный)'!A38="Неверно!")*('ФЛК (информационный)'!F38=""),"Внести подтверждение к нарушенному информационному ФЛК"," ")</f>
        <v xml:space="preserve"> </v>
      </c>
    </row>
    <row r="39" spans="1:7" s="242" customFormat="1" ht="12.75" hidden="1" x14ac:dyDescent="0.2">
      <c r="A39" s="433" t="str">
        <f>IF((SUM('Раздел 1'!AH48:AH48)=0),"","Неверно!")</f>
        <v/>
      </c>
      <c r="B39" s="428" t="s">
        <v>3181</v>
      </c>
      <c r="C39" s="426" t="s">
        <v>3201</v>
      </c>
      <c r="D39" s="426" t="s">
        <v>3182</v>
      </c>
      <c r="E39" s="426" t="str">
        <f>CONCATENATE(SUM('Раздел 1'!AH48:AH48),"=",0)</f>
        <v>0=0</v>
      </c>
      <c r="F39" s="445"/>
      <c r="G39" s="106" t="str">
        <f>IF(('ФЛК (информационный)'!A39="Неверно!")*('ФЛК (информационный)'!F39=""),"Внести подтверждение к нарушенному информационному ФЛК"," ")</f>
        <v xml:space="preserve"> </v>
      </c>
    </row>
    <row r="40" spans="1:7" s="242" customFormat="1" ht="12.75" hidden="1" x14ac:dyDescent="0.2">
      <c r="A40" s="433" t="str">
        <f>IF((SUM('Раздел 1'!H48:H48)=0),"","Неверно!")</f>
        <v/>
      </c>
      <c r="B40" s="428" t="s">
        <v>3181</v>
      </c>
      <c r="C40" s="426" t="s">
        <v>3202</v>
      </c>
      <c r="D40" s="426" t="s">
        <v>3182</v>
      </c>
      <c r="E40" s="426" t="str">
        <f>CONCATENATE(SUM('Раздел 1'!H48:H48),"=",0)</f>
        <v>0=0</v>
      </c>
      <c r="F40" s="445"/>
      <c r="G40" s="106" t="str">
        <f>IF(('ФЛК (информационный)'!A40="Неверно!")*('ФЛК (информационный)'!F40=""),"Внести подтверждение к нарушенному информационному ФЛК"," ")</f>
        <v xml:space="preserve"> </v>
      </c>
    </row>
    <row r="41" spans="1:7" s="242" customFormat="1" ht="12.75" hidden="1" x14ac:dyDescent="0.2">
      <c r="A41" s="433" t="str">
        <f>IF((SUM('Раздел 1'!AI48:AI48)=0),"","Неверно!")</f>
        <v/>
      </c>
      <c r="B41" s="428" t="s">
        <v>3181</v>
      </c>
      <c r="C41" s="426" t="s">
        <v>3203</v>
      </c>
      <c r="D41" s="426" t="s">
        <v>3182</v>
      </c>
      <c r="E41" s="426" t="str">
        <f>CONCATENATE(SUM('Раздел 1'!AI48:AI48),"=",0)</f>
        <v>0=0</v>
      </c>
      <c r="F41" s="445"/>
      <c r="G41" s="106" t="str">
        <f>IF(('ФЛК (информационный)'!A41="Неверно!")*('ФЛК (информационный)'!F41=""),"Внести подтверждение к нарушенному информационному ФЛК"," ")</f>
        <v xml:space="preserve"> </v>
      </c>
    </row>
    <row r="42" spans="1:7" s="242" customFormat="1" ht="12.75" hidden="1" x14ac:dyDescent="0.2">
      <c r="A42" s="433" t="str">
        <f>IF((SUM('Раздел 1'!AJ48:AJ48)=0),"","Неверно!")</f>
        <v/>
      </c>
      <c r="B42" s="428" t="s">
        <v>3181</v>
      </c>
      <c r="C42" s="426" t="s">
        <v>3204</v>
      </c>
      <c r="D42" s="426" t="s">
        <v>3182</v>
      </c>
      <c r="E42" s="426" t="str">
        <f>CONCATENATE(SUM('Раздел 1'!AJ48:AJ48),"=",0)</f>
        <v>0=0</v>
      </c>
      <c r="F42" s="445"/>
      <c r="G42" s="106" t="str">
        <f>IF(('ФЛК (информационный)'!A42="Неверно!")*('ФЛК (информационный)'!F42=""),"Внести подтверждение к нарушенному информационному ФЛК"," ")</f>
        <v xml:space="preserve"> </v>
      </c>
    </row>
    <row r="43" spans="1:7" s="242" customFormat="1" ht="12.75" hidden="1" x14ac:dyDescent="0.2">
      <c r="A43" s="433" t="str">
        <f>IF((SUM('Раздел 1'!AK48:AK48)=0),"","Неверно!")</f>
        <v/>
      </c>
      <c r="B43" s="428" t="s">
        <v>3181</v>
      </c>
      <c r="C43" s="426" t="s">
        <v>3205</v>
      </c>
      <c r="D43" s="426" t="s">
        <v>3182</v>
      </c>
      <c r="E43" s="426" t="str">
        <f>CONCATENATE(SUM('Раздел 1'!AK48:AK48),"=",0)</f>
        <v>0=0</v>
      </c>
      <c r="F43" s="445"/>
      <c r="G43" s="106" t="str">
        <f>IF(('ФЛК (информационный)'!A43="Неверно!")*('ФЛК (информационный)'!F43=""),"Внести подтверждение к нарушенному информационному ФЛК"," ")</f>
        <v xml:space="preserve"> </v>
      </c>
    </row>
    <row r="44" spans="1:7" s="242" customFormat="1" ht="12.75" hidden="1" x14ac:dyDescent="0.2">
      <c r="A44" s="433" t="str">
        <f>IF((SUM('Раздел 1'!AL48:AL48)=0),"","Неверно!")</f>
        <v/>
      </c>
      <c r="B44" s="428" t="s">
        <v>3181</v>
      </c>
      <c r="C44" s="426" t="s">
        <v>3206</v>
      </c>
      <c r="D44" s="426" t="s">
        <v>3182</v>
      </c>
      <c r="E44" s="426" t="str">
        <f>CONCATENATE(SUM('Раздел 1'!AL48:AL48),"=",0)</f>
        <v>0=0</v>
      </c>
      <c r="F44" s="445"/>
      <c r="G44" s="106" t="str">
        <f>IF(('ФЛК (информационный)'!A44="Неверно!")*('ФЛК (информационный)'!F44=""),"Внести подтверждение к нарушенному информационному ФЛК"," ")</f>
        <v xml:space="preserve"> </v>
      </c>
    </row>
    <row r="45" spans="1:7" s="242" customFormat="1" ht="12.75" hidden="1" x14ac:dyDescent="0.2">
      <c r="A45" s="433" t="str">
        <f>IF((SUM('Раздел 1'!AM48:AM48)=0),"","Неверно!")</f>
        <v/>
      </c>
      <c r="B45" s="428" t="s">
        <v>3181</v>
      </c>
      <c r="C45" s="426" t="s">
        <v>3207</v>
      </c>
      <c r="D45" s="426" t="s">
        <v>3182</v>
      </c>
      <c r="E45" s="426" t="str">
        <f>CONCATENATE(SUM('Раздел 1'!AM48:AM48),"=",0)</f>
        <v>0=0</v>
      </c>
      <c r="F45" s="445"/>
      <c r="G45" s="106" t="str">
        <f>IF(('ФЛК (информационный)'!A45="Неверно!")*('ФЛК (информационный)'!F45=""),"Внести подтверждение к нарушенному информационному ФЛК"," ")</f>
        <v xml:space="preserve"> </v>
      </c>
    </row>
    <row r="46" spans="1:7" s="242" customFormat="1" ht="12.75" hidden="1" x14ac:dyDescent="0.2">
      <c r="A46" s="433" t="str">
        <f>IF((SUM('Раздел 1'!I48:I48)=0),"","Неверно!")</f>
        <v/>
      </c>
      <c r="B46" s="428" t="s">
        <v>3181</v>
      </c>
      <c r="C46" s="426" t="s">
        <v>3208</v>
      </c>
      <c r="D46" s="426" t="s">
        <v>3182</v>
      </c>
      <c r="E46" s="426" t="str">
        <f>CONCATENATE(SUM('Раздел 1'!I48:I48),"=",0)</f>
        <v>0=0</v>
      </c>
      <c r="F46" s="445"/>
      <c r="G46" s="106" t="str">
        <f>IF(('ФЛК (информационный)'!A46="Неверно!")*('ФЛК (информационный)'!F46=""),"Внести подтверждение к нарушенному информационному ФЛК"," ")</f>
        <v xml:space="preserve"> </v>
      </c>
    </row>
    <row r="47" spans="1:7" s="242" customFormat="1" ht="12.75" hidden="1" x14ac:dyDescent="0.2">
      <c r="A47" s="433" t="str">
        <f>IF((SUM('Раздел 1'!J48:J48)=0),"","Неверно!")</f>
        <v/>
      </c>
      <c r="B47" s="428" t="s">
        <v>3181</v>
      </c>
      <c r="C47" s="426" t="s">
        <v>3209</v>
      </c>
      <c r="D47" s="426" t="s">
        <v>3182</v>
      </c>
      <c r="E47" s="426" t="str">
        <f>CONCATENATE(SUM('Раздел 1'!J48:J48),"=",0)</f>
        <v>0=0</v>
      </c>
      <c r="F47" s="445"/>
      <c r="G47" s="106" t="str">
        <f>IF(('ФЛК (информационный)'!A47="Неверно!")*('ФЛК (информационный)'!F47=""),"Внести подтверждение к нарушенному информационному ФЛК"," ")</f>
        <v xml:space="preserve"> </v>
      </c>
    </row>
    <row r="48" spans="1:7" s="242" customFormat="1" ht="12.75" hidden="1" x14ac:dyDescent="0.2">
      <c r="A48" s="433" t="str">
        <f>IF((SUM('Раздел 1'!K48:K48)=0),"","Неверно!")</f>
        <v/>
      </c>
      <c r="B48" s="428" t="s">
        <v>3181</v>
      </c>
      <c r="C48" s="426" t="s">
        <v>3210</v>
      </c>
      <c r="D48" s="426" t="s">
        <v>3182</v>
      </c>
      <c r="E48" s="426" t="str">
        <f>CONCATENATE(SUM('Раздел 1'!K48:K48),"=",0)</f>
        <v>0=0</v>
      </c>
      <c r="F48" s="445"/>
      <c r="G48" s="106" t="str">
        <f>IF(('ФЛК (информационный)'!A48="Неверно!")*('ФЛК (информационный)'!F48=""),"Внести подтверждение к нарушенному информационному ФЛК"," ")</f>
        <v xml:space="preserve"> </v>
      </c>
    </row>
    <row r="49" spans="1:7" s="242" customFormat="1" ht="12.75" hidden="1" x14ac:dyDescent="0.2">
      <c r="A49" s="433" t="str">
        <f>IF((SUM('Раздел 1'!L48:L48)=0),"","Неверно!")</f>
        <v/>
      </c>
      <c r="B49" s="428" t="s">
        <v>3181</v>
      </c>
      <c r="C49" s="426" t="s">
        <v>3211</v>
      </c>
      <c r="D49" s="426" t="s">
        <v>3182</v>
      </c>
      <c r="E49" s="426" t="str">
        <f>CONCATENATE(SUM('Раздел 1'!L48:L48),"=",0)</f>
        <v>0=0</v>
      </c>
      <c r="F49" s="445"/>
      <c r="G49" s="106" t="str">
        <f>IF(('ФЛК (информационный)'!A49="Неверно!")*('ФЛК (информационный)'!F49=""),"Внести подтверждение к нарушенному информационному ФЛК"," ")</f>
        <v xml:space="preserve"> </v>
      </c>
    </row>
    <row r="50" spans="1:7" s="242" customFormat="1" ht="12.75" hidden="1" x14ac:dyDescent="0.2">
      <c r="A50" s="433" t="str">
        <f>IF((SUM('Раздел 1'!M48:M48)=0),"","Неверно!")</f>
        <v/>
      </c>
      <c r="B50" s="428" t="s">
        <v>3181</v>
      </c>
      <c r="C50" s="426" t="s">
        <v>3212</v>
      </c>
      <c r="D50" s="426" t="s">
        <v>3182</v>
      </c>
      <c r="E50" s="426" t="str">
        <f>CONCATENATE(SUM('Раздел 1'!M48:M48),"=",0)</f>
        <v>0=0</v>
      </c>
      <c r="F50" s="445"/>
      <c r="G50" s="106" t="str">
        <f>IF(('ФЛК (информационный)'!A50="Неверно!")*('ФЛК (информационный)'!F50=""),"Внести подтверждение к нарушенному информационному ФЛК"," ")</f>
        <v xml:space="preserve"> </v>
      </c>
    </row>
    <row r="51" spans="1:7" s="242" customFormat="1" ht="12.75" hidden="1" x14ac:dyDescent="0.2">
      <c r="A51" s="433" t="str">
        <f>IF((SUM('Раздел 1'!N48:N48)=0),"","Неверно!")</f>
        <v/>
      </c>
      <c r="B51" s="428" t="s">
        <v>3181</v>
      </c>
      <c r="C51" s="426" t="s">
        <v>3213</v>
      </c>
      <c r="D51" s="426" t="s">
        <v>3182</v>
      </c>
      <c r="E51" s="426" t="str">
        <f>CONCATENATE(SUM('Раздел 1'!N48:N48),"=",0)</f>
        <v>0=0</v>
      </c>
      <c r="F51" s="445"/>
      <c r="G51" s="106" t="str">
        <f>IF(('ФЛК (информационный)'!A51="Неверно!")*('ФЛК (информационный)'!F51=""),"Внести подтверждение к нарушенному информационному ФЛК"," ")</f>
        <v xml:space="preserve"> </v>
      </c>
    </row>
    <row r="52" spans="1:7" s="242" customFormat="1" ht="12.75" hidden="1" x14ac:dyDescent="0.2">
      <c r="A52" s="433" t="str">
        <f>IF((SUM('Раздел 1'!X55:X55)=0),"","Неверно!")</f>
        <v/>
      </c>
      <c r="B52" s="428" t="s">
        <v>3214</v>
      </c>
      <c r="C52" s="426" t="s">
        <v>3215</v>
      </c>
      <c r="D52" s="426" t="s">
        <v>3216</v>
      </c>
      <c r="E52" s="426" t="str">
        <f>CONCATENATE(SUM('Раздел 1'!X55:X55),"=",0)</f>
        <v>0=0</v>
      </c>
      <c r="F52" s="445"/>
      <c r="G52" s="106" t="str">
        <f>IF(('ФЛК (информационный)'!A52="Неверно!")*('ФЛК (информационный)'!F52=""),"Внести подтверждение к нарушенному информационному ФЛК"," ")</f>
        <v xml:space="preserve"> </v>
      </c>
    </row>
    <row r="53" spans="1:7" s="242" customFormat="1" ht="12.75" hidden="1" x14ac:dyDescent="0.2">
      <c r="A53" s="433" t="str">
        <f>IF((SUM('Раздел 1'!J49:J49)=0),"","Неверно!")</f>
        <v/>
      </c>
      <c r="B53" s="428" t="s">
        <v>3217</v>
      </c>
      <c r="C53" s="426" t="s">
        <v>3218</v>
      </c>
      <c r="D53" s="426" t="s">
        <v>3180</v>
      </c>
      <c r="E53" s="426" t="str">
        <f>CONCATENATE(SUM('Раздел 1'!J49:J49),"=",0)</f>
        <v>0=0</v>
      </c>
      <c r="F53" s="445"/>
      <c r="G53" s="106" t="str">
        <f>IF(('ФЛК (информационный)'!A53="Неверно!")*('ФЛК (информационный)'!F53=""),"Внести подтверждение к нарушенному информационному ФЛК"," ")</f>
        <v xml:space="preserve"> </v>
      </c>
    </row>
    <row r="54" spans="1:7" s="242" customFormat="1" ht="12.75" hidden="1" x14ac:dyDescent="0.2">
      <c r="A54" s="433" t="str">
        <f>IF((SUM('Раздел 1'!O53:O53)=0),"","Неверно!")</f>
        <v/>
      </c>
      <c r="B54" s="428" t="s">
        <v>3219</v>
      </c>
      <c r="C54" s="426" t="s">
        <v>3220</v>
      </c>
      <c r="D54" s="426" t="s">
        <v>3221</v>
      </c>
      <c r="E54" s="426" t="str">
        <f>CONCATENATE(SUM('Раздел 1'!O53:O53),"=",0)</f>
        <v>0=0</v>
      </c>
      <c r="F54" s="445"/>
      <c r="G54" s="106" t="str">
        <f>IF(('ФЛК (информационный)'!A54="Неверно!")*('ФЛК (информационный)'!F54=""),"Внести подтверждение к нарушенному информационному ФЛК"," ")</f>
        <v xml:space="preserve"> </v>
      </c>
    </row>
    <row r="55" spans="1:7" s="242" customFormat="1" ht="51" x14ac:dyDescent="0.2">
      <c r="A55" s="455" t="str">
        <f>IF((SUM('Раздел 1'!P53:P53)=0),"","Неверно!")</f>
        <v>Неверно!</v>
      </c>
      <c r="B55" s="456" t="s">
        <v>3219</v>
      </c>
      <c r="C55" s="457" t="s">
        <v>3222</v>
      </c>
      <c r="D55" s="457" t="s">
        <v>3221</v>
      </c>
      <c r="E55" s="457" t="str">
        <f>CONCATENATE(SUM('Раздел 1'!P53:P53),"=",0)</f>
        <v>1=0</v>
      </c>
      <c r="F55" s="445" t="s">
        <v>3582</v>
      </c>
      <c r="G55" s="106" t="str">
        <f>IF(('ФЛК (информационный)'!A55="Неверно!")*('ФЛК (информационный)'!F55=""),"Внести подтверждение к нарушенному информационному ФЛК"," ")</f>
        <v xml:space="preserve"> </v>
      </c>
    </row>
    <row r="56" spans="1:7" s="242" customFormat="1" ht="51" x14ac:dyDescent="0.2">
      <c r="A56" s="455" t="str">
        <f>IF((SUM('Раздел 1'!Q53:Q53)=0),"","Неверно!")</f>
        <v>Неверно!</v>
      </c>
      <c r="B56" s="456" t="s">
        <v>3219</v>
      </c>
      <c r="C56" s="457" t="s">
        <v>3223</v>
      </c>
      <c r="D56" s="457" t="s">
        <v>3221</v>
      </c>
      <c r="E56" s="457" t="str">
        <f>CONCATENATE(SUM('Раздел 1'!Q53:Q53),"=",0)</f>
        <v>1=0</v>
      </c>
      <c r="F56" s="445" t="s">
        <v>3582</v>
      </c>
      <c r="G56" s="106" t="str">
        <f>IF(('ФЛК (информационный)'!A56="Неверно!")*('ФЛК (информационный)'!F56=""),"Внести подтверждение к нарушенному информационному ФЛК"," ")</f>
        <v xml:space="preserve"> </v>
      </c>
    </row>
    <row r="57" spans="1:7" s="242" customFormat="1" ht="12.75" hidden="1" x14ac:dyDescent="0.2">
      <c r="A57" s="433" t="str">
        <f>IF((SUM('Раздел 1'!R53:R53)=0),"","Неверно!")</f>
        <v/>
      </c>
      <c r="B57" s="428" t="s">
        <v>3219</v>
      </c>
      <c r="C57" s="426" t="s">
        <v>3224</v>
      </c>
      <c r="D57" s="426" t="s">
        <v>3221</v>
      </c>
      <c r="E57" s="426" t="str">
        <f>CONCATENATE(SUM('Раздел 1'!R53:R53),"=",0)</f>
        <v>0=0</v>
      </c>
      <c r="F57" s="445"/>
      <c r="G57" s="106" t="str">
        <f>IF(('ФЛК (информационный)'!A57="Неверно!")*('ФЛК (информационный)'!F57=""),"Внести подтверждение к нарушенному информационному ФЛК"," ")</f>
        <v xml:space="preserve"> </v>
      </c>
    </row>
    <row r="58" spans="1:7" s="242" customFormat="1" ht="12.75" hidden="1" x14ac:dyDescent="0.2">
      <c r="A58" s="433" t="str">
        <f>IF((SUM('Раздел 1'!S53:S53)=0),"","Неверно!")</f>
        <v/>
      </c>
      <c r="B58" s="428" t="s">
        <v>3219</v>
      </c>
      <c r="C58" s="426" t="s">
        <v>3225</v>
      </c>
      <c r="D58" s="426" t="s">
        <v>3221</v>
      </c>
      <c r="E58" s="426" t="str">
        <f>CONCATENATE(SUM('Раздел 1'!S53:S53),"=",0)</f>
        <v>0=0</v>
      </c>
      <c r="F58" s="445"/>
      <c r="G58" s="106" t="str">
        <f>IF(('ФЛК (информационный)'!A58="Неверно!")*('ФЛК (информационный)'!F58=""),"Внести подтверждение к нарушенному информационному ФЛК"," ")</f>
        <v xml:space="preserve"> </v>
      </c>
    </row>
    <row r="59" spans="1:7" s="242" customFormat="1" ht="12.75" hidden="1" x14ac:dyDescent="0.2">
      <c r="A59" s="433" t="str">
        <f>IF((SUM('Раздел 1'!T53:T53)=0),"","Неверно!")</f>
        <v/>
      </c>
      <c r="B59" s="428" t="s">
        <v>3219</v>
      </c>
      <c r="C59" s="426" t="s">
        <v>3226</v>
      </c>
      <c r="D59" s="426" t="s">
        <v>3221</v>
      </c>
      <c r="E59" s="426" t="str">
        <f>CONCATENATE(SUM('Раздел 1'!T53:T53),"=",0)</f>
        <v>0=0</v>
      </c>
      <c r="F59" s="445"/>
      <c r="G59" s="106" t="str">
        <f>IF(('ФЛК (информационный)'!A59="Неверно!")*('ФЛК (информационный)'!F59=""),"Внести подтверждение к нарушенному информационному ФЛК"," ")</f>
        <v xml:space="preserve"> </v>
      </c>
    </row>
    <row r="60" spans="1:7" s="242" customFormat="1" ht="12.75" hidden="1" x14ac:dyDescent="0.2">
      <c r="A60" s="433" t="str">
        <f>IF((SUM('Раздел 1'!U53:U53)=0),"","Неверно!")</f>
        <v/>
      </c>
      <c r="B60" s="428" t="s">
        <v>3219</v>
      </c>
      <c r="C60" s="426" t="s">
        <v>3227</v>
      </c>
      <c r="D60" s="426" t="s">
        <v>3221</v>
      </c>
      <c r="E60" s="426" t="str">
        <f>CONCATENATE(SUM('Раздел 1'!U53:U53),"=",0)</f>
        <v>0=0</v>
      </c>
      <c r="F60" s="445"/>
      <c r="G60" s="106" t="str">
        <f>IF(('ФЛК (информационный)'!A60="Неверно!")*('ФЛК (информационный)'!F60=""),"Внести подтверждение к нарушенному информационному ФЛК"," ")</f>
        <v xml:space="preserve"> </v>
      </c>
    </row>
    <row r="61" spans="1:7" s="242" customFormat="1" ht="12.75" hidden="1" x14ac:dyDescent="0.2">
      <c r="A61" s="433" t="str">
        <f>IF((SUM('Раздел 1'!V53:V53)=0),"","Неверно!")</f>
        <v/>
      </c>
      <c r="B61" s="428" t="s">
        <v>3219</v>
      </c>
      <c r="C61" s="426" t="s">
        <v>3228</v>
      </c>
      <c r="D61" s="426" t="s">
        <v>3221</v>
      </c>
      <c r="E61" s="426" t="str">
        <f>CONCATENATE(SUM('Раздел 1'!V53:V53),"=",0)</f>
        <v>0=0</v>
      </c>
      <c r="F61" s="445"/>
      <c r="G61" s="106" t="str">
        <f>IF(('ФЛК (информационный)'!A61="Неверно!")*('ФЛК (информационный)'!F61=""),"Внести подтверждение к нарушенному информационному ФЛК"," ")</f>
        <v xml:space="preserve"> </v>
      </c>
    </row>
    <row r="62" spans="1:7" s="242" customFormat="1" ht="12.75" hidden="1" x14ac:dyDescent="0.2">
      <c r="A62" s="433" t="str">
        <f>IF((SUM('Раздел 1'!W53:W53)=0),"","Неверно!")</f>
        <v/>
      </c>
      <c r="B62" s="428" t="s">
        <v>3219</v>
      </c>
      <c r="C62" s="426" t="s">
        <v>3229</v>
      </c>
      <c r="D62" s="426" t="s">
        <v>3221</v>
      </c>
      <c r="E62" s="426" t="str">
        <f>CONCATENATE(SUM('Раздел 1'!W53:W53),"=",0)</f>
        <v>0=0</v>
      </c>
      <c r="F62" s="445"/>
      <c r="G62" s="106" t="str">
        <f>IF(('ФЛК (информационный)'!A62="Неверно!")*('ФЛК (информационный)'!F62=""),"Внести подтверждение к нарушенному информационному ФЛК"," ")</f>
        <v xml:space="preserve"> </v>
      </c>
    </row>
    <row r="63" spans="1:7" s="242" customFormat="1" ht="12.75" hidden="1" x14ac:dyDescent="0.2">
      <c r="A63" s="433" t="str">
        <f>IF((SUM('Раздел 1'!X53:X53)=0),"","Неверно!")</f>
        <v/>
      </c>
      <c r="B63" s="428" t="s">
        <v>3219</v>
      </c>
      <c r="C63" s="426" t="s">
        <v>3230</v>
      </c>
      <c r="D63" s="426" t="s">
        <v>3221</v>
      </c>
      <c r="E63" s="426" t="str">
        <f>CONCATENATE(SUM('Раздел 1'!X53:X53),"=",0)</f>
        <v>0=0</v>
      </c>
      <c r="F63" s="445"/>
      <c r="G63" s="106" t="str">
        <f>IF(('ФЛК (информационный)'!A63="Неверно!")*('ФЛК (информационный)'!F63=""),"Внести подтверждение к нарушенному информационному ФЛК"," ")</f>
        <v xml:space="preserve"> </v>
      </c>
    </row>
    <row r="64" spans="1:7" s="242" customFormat="1" ht="51" x14ac:dyDescent="0.2">
      <c r="A64" s="455" t="str">
        <f>IF((SUM('Раздел 1'!G53:G53)=0),"","Неверно!")</f>
        <v>Неверно!</v>
      </c>
      <c r="B64" s="456" t="s">
        <v>3219</v>
      </c>
      <c r="C64" s="457" t="s">
        <v>3231</v>
      </c>
      <c r="D64" s="457" t="s">
        <v>3221</v>
      </c>
      <c r="E64" s="457" t="str">
        <f>CONCATENATE(SUM('Раздел 1'!G53:G53),"=",0)</f>
        <v>1=0</v>
      </c>
      <c r="F64" s="445" t="s">
        <v>3582</v>
      </c>
      <c r="G64" s="106" t="str">
        <f>IF(('ФЛК (информационный)'!A64="Неверно!")*('ФЛК (информационный)'!F64=""),"Внести подтверждение к нарушенному информационному ФЛК"," ")</f>
        <v xml:space="preserve"> </v>
      </c>
    </row>
    <row r="65" spans="1:7" s="242" customFormat="1" ht="12.75" hidden="1" x14ac:dyDescent="0.2">
      <c r="A65" s="433" t="str">
        <f>IF((SUM('Раздел 1'!Y53:Y53)=0),"","Неверно!")</f>
        <v/>
      </c>
      <c r="B65" s="428" t="s">
        <v>3219</v>
      </c>
      <c r="C65" s="426" t="s">
        <v>3232</v>
      </c>
      <c r="D65" s="426" t="s">
        <v>3221</v>
      </c>
      <c r="E65" s="426" t="str">
        <f>CONCATENATE(SUM('Раздел 1'!Y53:Y53),"=",0)</f>
        <v>0=0</v>
      </c>
      <c r="F65" s="445"/>
      <c r="G65" s="106" t="str">
        <f>IF(('ФЛК (информационный)'!A65="Неверно!")*('ФЛК (информационный)'!F65=""),"Внести подтверждение к нарушенному информационному ФЛК"," ")</f>
        <v xml:space="preserve"> </v>
      </c>
    </row>
    <row r="66" spans="1:7" s="242" customFormat="1" ht="12.75" hidden="1" x14ac:dyDescent="0.2">
      <c r="A66" s="433" t="str">
        <f>IF((SUM('Раздел 1'!Z53:Z53)=0),"","Неверно!")</f>
        <v/>
      </c>
      <c r="B66" s="428" t="s">
        <v>3219</v>
      </c>
      <c r="C66" s="426" t="s">
        <v>3233</v>
      </c>
      <c r="D66" s="426" t="s">
        <v>3221</v>
      </c>
      <c r="E66" s="426" t="str">
        <f>CONCATENATE(SUM('Раздел 1'!Z53:Z53),"=",0)</f>
        <v>0=0</v>
      </c>
      <c r="F66" s="445"/>
      <c r="G66" s="106" t="str">
        <f>IF(('ФЛК (информационный)'!A66="Неверно!")*('ФЛК (информационный)'!F66=""),"Внести подтверждение к нарушенному информационному ФЛК"," ")</f>
        <v xml:space="preserve"> </v>
      </c>
    </row>
    <row r="67" spans="1:7" s="242" customFormat="1" ht="12.75" hidden="1" x14ac:dyDescent="0.2">
      <c r="A67" s="433" t="str">
        <f>IF((SUM('Раздел 1'!AA53:AA53)=0),"","Неверно!")</f>
        <v/>
      </c>
      <c r="B67" s="428" t="s">
        <v>3219</v>
      </c>
      <c r="C67" s="426" t="s">
        <v>3234</v>
      </c>
      <c r="D67" s="426" t="s">
        <v>3221</v>
      </c>
      <c r="E67" s="426" t="str">
        <f>CONCATENATE(SUM('Раздел 1'!AA53:AA53),"=",0)</f>
        <v>0=0</v>
      </c>
      <c r="F67" s="445"/>
      <c r="G67" s="106" t="str">
        <f>IF(('ФЛК (информационный)'!A67="Неверно!")*('ФЛК (информационный)'!F67=""),"Внести подтверждение к нарушенному информационному ФЛК"," ")</f>
        <v xml:space="preserve"> </v>
      </c>
    </row>
    <row r="68" spans="1:7" s="242" customFormat="1" ht="12.75" hidden="1" x14ac:dyDescent="0.2">
      <c r="A68" s="433" t="str">
        <f>IF((SUM('Раздел 1'!AB53:AB53)=0),"","Неверно!")</f>
        <v/>
      </c>
      <c r="B68" s="428" t="s">
        <v>3219</v>
      </c>
      <c r="C68" s="426" t="s">
        <v>3235</v>
      </c>
      <c r="D68" s="426" t="s">
        <v>3221</v>
      </c>
      <c r="E68" s="426" t="str">
        <f>CONCATENATE(SUM('Раздел 1'!AB53:AB53),"=",0)</f>
        <v>0=0</v>
      </c>
      <c r="F68" s="445"/>
      <c r="G68" s="106" t="str">
        <f>IF(('ФЛК (информационный)'!A68="Неверно!")*('ФЛК (информационный)'!F68=""),"Внести подтверждение к нарушенному информационному ФЛК"," ")</f>
        <v xml:space="preserve"> </v>
      </c>
    </row>
    <row r="69" spans="1:7" s="242" customFormat="1" ht="12.75" hidden="1" x14ac:dyDescent="0.2">
      <c r="A69" s="433" t="str">
        <f>IF((SUM('Раздел 1'!AC53:AC53)=0),"","Неверно!")</f>
        <v/>
      </c>
      <c r="B69" s="428" t="s">
        <v>3219</v>
      </c>
      <c r="C69" s="426" t="s">
        <v>3236</v>
      </c>
      <c r="D69" s="426" t="s">
        <v>3221</v>
      </c>
      <c r="E69" s="426" t="str">
        <f>CONCATENATE(SUM('Раздел 1'!AC53:AC53),"=",0)</f>
        <v>0=0</v>
      </c>
      <c r="F69" s="445"/>
      <c r="G69" s="106" t="str">
        <f>IF(('ФЛК (информационный)'!A69="Неверно!")*('ФЛК (информационный)'!F69=""),"Внести подтверждение к нарушенному информационному ФЛК"," ")</f>
        <v xml:space="preserve"> </v>
      </c>
    </row>
    <row r="70" spans="1:7" s="242" customFormat="1" ht="12.75" hidden="1" x14ac:dyDescent="0.2">
      <c r="A70" s="433" t="str">
        <f>IF((SUM('Раздел 1'!AD53:AD53)=0),"","Неверно!")</f>
        <v/>
      </c>
      <c r="B70" s="428" t="s">
        <v>3219</v>
      </c>
      <c r="C70" s="426" t="s">
        <v>3237</v>
      </c>
      <c r="D70" s="426" t="s">
        <v>3221</v>
      </c>
      <c r="E70" s="426" t="str">
        <f>CONCATENATE(SUM('Раздел 1'!AD53:AD53),"=",0)</f>
        <v>0=0</v>
      </c>
      <c r="F70" s="445"/>
      <c r="G70" s="106" t="str">
        <f>IF(('ФЛК (информационный)'!A70="Неверно!")*('ФЛК (информационный)'!F70=""),"Внести подтверждение к нарушенному информационному ФЛК"," ")</f>
        <v xml:space="preserve"> </v>
      </c>
    </row>
    <row r="71" spans="1:7" s="242" customFormat="1" ht="12.75" hidden="1" x14ac:dyDescent="0.2">
      <c r="A71" s="433" t="str">
        <f>IF((SUM('Раздел 1'!AE53:AE53)=0),"","Неверно!")</f>
        <v/>
      </c>
      <c r="B71" s="428" t="s">
        <v>3219</v>
      </c>
      <c r="C71" s="426" t="s">
        <v>3238</v>
      </c>
      <c r="D71" s="426" t="s">
        <v>3221</v>
      </c>
      <c r="E71" s="426" t="str">
        <f>CONCATENATE(SUM('Раздел 1'!AE53:AE53),"=",0)</f>
        <v>0=0</v>
      </c>
      <c r="F71" s="445"/>
      <c r="G71" s="106" t="str">
        <f>IF(('ФЛК (информационный)'!A71="Неверно!")*('ФЛК (информационный)'!F71=""),"Внести подтверждение к нарушенному информационному ФЛК"," ")</f>
        <v xml:space="preserve"> </v>
      </c>
    </row>
    <row r="72" spans="1:7" s="242" customFormat="1" ht="12.75" hidden="1" x14ac:dyDescent="0.2">
      <c r="A72" s="433" t="str">
        <f>IF((SUM('Раздел 1'!AF53:AF53)=0),"","Неверно!")</f>
        <v/>
      </c>
      <c r="B72" s="428" t="s">
        <v>3219</v>
      </c>
      <c r="C72" s="426" t="s">
        <v>3239</v>
      </c>
      <c r="D72" s="426" t="s">
        <v>3221</v>
      </c>
      <c r="E72" s="426" t="str">
        <f>CONCATENATE(SUM('Раздел 1'!AF53:AF53),"=",0)</f>
        <v>0=0</v>
      </c>
      <c r="F72" s="445"/>
      <c r="G72" s="106" t="str">
        <f>IF(('ФЛК (информационный)'!A72="Неверно!")*('ФЛК (информационный)'!F72=""),"Внести подтверждение к нарушенному информационному ФЛК"," ")</f>
        <v xml:space="preserve"> </v>
      </c>
    </row>
    <row r="73" spans="1:7" s="242" customFormat="1" ht="12.75" hidden="1" x14ac:dyDescent="0.2">
      <c r="A73" s="433" t="str">
        <f>IF((SUM('Раздел 1'!AG53:AG53)=0),"","Неверно!")</f>
        <v/>
      </c>
      <c r="B73" s="428" t="s">
        <v>3219</v>
      </c>
      <c r="C73" s="426" t="s">
        <v>3240</v>
      </c>
      <c r="D73" s="426" t="s">
        <v>3221</v>
      </c>
      <c r="E73" s="426" t="str">
        <f>CONCATENATE(SUM('Раздел 1'!AG53:AG53),"=",0)</f>
        <v>0=0</v>
      </c>
      <c r="F73" s="445"/>
      <c r="G73" s="106" t="str">
        <f>IF(('ФЛК (информационный)'!A73="Неверно!")*('ФЛК (информационный)'!F73=""),"Внести подтверждение к нарушенному информационному ФЛК"," ")</f>
        <v xml:space="preserve"> </v>
      </c>
    </row>
    <row r="74" spans="1:7" s="242" customFormat="1" ht="12.75" hidden="1" x14ac:dyDescent="0.2">
      <c r="A74" s="433" t="str">
        <f>IF((SUM('Раздел 1'!AH53:AH53)=0),"","Неверно!")</f>
        <v/>
      </c>
      <c r="B74" s="428" t="s">
        <v>3219</v>
      </c>
      <c r="C74" s="426" t="s">
        <v>3241</v>
      </c>
      <c r="D74" s="426" t="s">
        <v>3221</v>
      </c>
      <c r="E74" s="426" t="str">
        <f>CONCATENATE(SUM('Раздел 1'!AH53:AH53),"=",0)</f>
        <v>0=0</v>
      </c>
      <c r="F74" s="445"/>
      <c r="G74" s="106" t="str">
        <f>IF(('ФЛК (информационный)'!A74="Неверно!")*('ФЛК (информационный)'!F74=""),"Внести подтверждение к нарушенному информационному ФЛК"," ")</f>
        <v xml:space="preserve"> </v>
      </c>
    </row>
    <row r="75" spans="1:7" s="242" customFormat="1" ht="51" x14ac:dyDescent="0.2">
      <c r="A75" s="455" t="str">
        <f>IF((SUM('Раздел 1'!H53:H53)=0),"","Неверно!")</f>
        <v>Неверно!</v>
      </c>
      <c r="B75" s="456" t="s">
        <v>3219</v>
      </c>
      <c r="C75" s="457" t="s">
        <v>3242</v>
      </c>
      <c r="D75" s="457" t="s">
        <v>3221</v>
      </c>
      <c r="E75" s="457" t="str">
        <f>CONCATENATE(SUM('Раздел 1'!H53:H53),"=",0)</f>
        <v>1=0</v>
      </c>
      <c r="F75" s="445" t="s">
        <v>3582</v>
      </c>
      <c r="G75" s="106" t="str">
        <f>IF(('ФЛК (информационный)'!A75="Неверно!")*('ФЛК (информационный)'!F75=""),"Внести подтверждение к нарушенному информационному ФЛК"," ")</f>
        <v xml:space="preserve"> </v>
      </c>
    </row>
    <row r="76" spans="1:7" s="242" customFormat="1" ht="12.75" hidden="1" x14ac:dyDescent="0.2">
      <c r="A76" s="433" t="str">
        <f>IF((SUM('Раздел 1'!AI53:AI53)=0),"","Неверно!")</f>
        <v/>
      </c>
      <c r="B76" s="428" t="s">
        <v>3219</v>
      </c>
      <c r="C76" s="426" t="s">
        <v>3243</v>
      </c>
      <c r="D76" s="426" t="s">
        <v>3221</v>
      </c>
      <c r="E76" s="426" t="str">
        <f>CONCATENATE(SUM('Раздел 1'!AI53:AI53),"=",0)</f>
        <v>0=0</v>
      </c>
      <c r="F76" s="445"/>
      <c r="G76" s="106" t="str">
        <f>IF(('ФЛК (информационный)'!A76="Неверно!")*('ФЛК (информационный)'!F76=""),"Внести подтверждение к нарушенному информационному ФЛК"," ")</f>
        <v xml:space="preserve"> </v>
      </c>
    </row>
    <row r="77" spans="1:7" s="242" customFormat="1" ht="12.75" hidden="1" x14ac:dyDescent="0.2">
      <c r="A77" s="433" t="str">
        <f>IF((SUM('Раздел 1'!AJ53:AJ53)=0),"","Неверно!")</f>
        <v/>
      </c>
      <c r="B77" s="428" t="s">
        <v>3219</v>
      </c>
      <c r="C77" s="426" t="s">
        <v>3244</v>
      </c>
      <c r="D77" s="426" t="s">
        <v>3221</v>
      </c>
      <c r="E77" s="426" t="str">
        <f>CONCATENATE(SUM('Раздел 1'!AJ53:AJ53),"=",0)</f>
        <v>0=0</v>
      </c>
      <c r="F77" s="445"/>
      <c r="G77" s="106" t="str">
        <f>IF(('ФЛК (информационный)'!A77="Неверно!")*('ФЛК (информационный)'!F77=""),"Внести подтверждение к нарушенному информационному ФЛК"," ")</f>
        <v xml:space="preserve"> </v>
      </c>
    </row>
    <row r="78" spans="1:7" s="242" customFormat="1" ht="12.75" hidden="1" x14ac:dyDescent="0.2">
      <c r="A78" s="433" t="str">
        <f>IF((SUM('Раздел 1'!AK53:AK53)=0),"","Неверно!")</f>
        <v/>
      </c>
      <c r="B78" s="428" t="s">
        <v>3219</v>
      </c>
      <c r="C78" s="426" t="s">
        <v>3245</v>
      </c>
      <c r="D78" s="426" t="s">
        <v>3221</v>
      </c>
      <c r="E78" s="426" t="str">
        <f>CONCATENATE(SUM('Раздел 1'!AK53:AK53),"=",0)</f>
        <v>0=0</v>
      </c>
      <c r="F78" s="445"/>
      <c r="G78" s="106" t="str">
        <f>IF(('ФЛК (информационный)'!A78="Неверно!")*('ФЛК (информационный)'!F78=""),"Внести подтверждение к нарушенному информационному ФЛК"," ")</f>
        <v xml:space="preserve"> </v>
      </c>
    </row>
    <row r="79" spans="1:7" s="242" customFormat="1" ht="12.75" hidden="1" x14ac:dyDescent="0.2">
      <c r="A79" s="433" t="str">
        <f>IF((SUM('Раздел 1'!AL53:AL53)=0),"","Неверно!")</f>
        <v/>
      </c>
      <c r="B79" s="428" t="s">
        <v>3219</v>
      </c>
      <c r="C79" s="426" t="s">
        <v>3246</v>
      </c>
      <c r="D79" s="426" t="s">
        <v>3221</v>
      </c>
      <c r="E79" s="426" t="str">
        <f>CONCATENATE(SUM('Раздел 1'!AL53:AL53),"=",0)</f>
        <v>0=0</v>
      </c>
      <c r="F79" s="445"/>
      <c r="G79" s="106" t="str">
        <f>IF(('ФЛК (информационный)'!A79="Неверно!")*('ФЛК (информационный)'!F79=""),"Внести подтверждение к нарушенному информационному ФЛК"," ")</f>
        <v xml:space="preserve"> </v>
      </c>
    </row>
    <row r="80" spans="1:7" s="242" customFormat="1" ht="12.75" hidden="1" x14ac:dyDescent="0.2">
      <c r="A80" s="433" t="str">
        <f>IF((SUM('Раздел 1'!AM53:AM53)=0),"","Неверно!")</f>
        <v/>
      </c>
      <c r="B80" s="428" t="s">
        <v>3219</v>
      </c>
      <c r="C80" s="426" t="s">
        <v>3247</v>
      </c>
      <c r="D80" s="426" t="s">
        <v>3221</v>
      </c>
      <c r="E80" s="426" t="str">
        <f>CONCATENATE(SUM('Раздел 1'!AM53:AM53),"=",0)</f>
        <v>0=0</v>
      </c>
      <c r="F80" s="445"/>
      <c r="G80" s="106" t="str">
        <f>IF(('ФЛК (информационный)'!A80="Неверно!")*('ФЛК (информационный)'!F80=""),"Внести подтверждение к нарушенному информационному ФЛК"," ")</f>
        <v xml:space="preserve"> </v>
      </c>
    </row>
    <row r="81" spans="1:7" s="242" customFormat="1" ht="12.75" hidden="1" x14ac:dyDescent="0.2">
      <c r="A81" s="433" t="str">
        <f>IF((SUM('Раздел 1'!I53:I53)=0),"","Неверно!")</f>
        <v/>
      </c>
      <c r="B81" s="428" t="s">
        <v>3219</v>
      </c>
      <c r="C81" s="426" t="s">
        <v>3248</v>
      </c>
      <c r="D81" s="426" t="s">
        <v>3221</v>
      </c>
      <c r="E81" s="426" t="str">
        <f>CONCATENATE(SUM('Раздел 1'!I53:I53),"=",0)</f>
        <v>0=0</v>
      </c>
      <c r="F81" s="445"/>
      <c r="G81" s="106" t="str">
        <f>IF(('ФЛК (информационный)'!A81="Неверно!")*('ФЛК (информационный)'!F81=""),"Внести подтверждение к нарушенному информационному ФЛК"," ")</f>
        <v xml:space="preserve"> </v>
      </c>
    </row>
    <row r="82" spans="1:7" s="242" customFormat="1" ht="12.75" hidden="1" x14ac:dyDescent="0.2">
      <c r="A82" s="433" t="str">
        <f>IF((SUM('Раздел 1'!J53:J53)=0),"","Неверно!")</f>
        <v/>
      </c>
      <c r="B82" s="428" t="s">
        <v>3219</v>
      </c>
      <c r="C82" s="426" t="s">
        <v>3249</v>
      </c>
      <c r="D82" s="426" t="s">
        <v>3221</v>
      </c>
      <c r="E82" s="426" t="str">
        <f>CONCATENATE(SUM('Раздел 1'!J53:J53),"=",0)</f>
        <v>0=0</v>
      </c>
      <c r="F82" s="445"/>
      <c r="G82" s="106" t="str">
        <f>IF(('ФЛК (информационный)'!A82="Неверно!")*('ФЛК (информационный)'!F82=""),"Внести подтверждение к нарушенному информационному ФЛК"," ")</f>
        <v xml:space="preserve"> </v>
      </c>
    </row>
    <row r="83" spans="1:7" s="242" customFormat="1" ht="12.75" hidden="1" x14ac:dyDescent="0.2">
      <c r="A83" s="433" t="str">
        <f>IF((SUM('Раздел 1'!K53:K53)=0),"","Неверно!")</f>
        <v/>
      </c>
      <c r="B83" s="428" t="s">
        <v>3219</v>
      </c>
      <c r="C83" s="426" t="s">
        <v>3250</v>
      </c>
      <c r="D83" s="426" t="s">
        <v>3221</v>
      </c>
      <c r="E83" s="426" t="str">
        <f>CONCATENATE(SUM('Раздел 1'!K53:K53),"=",0)</f>
        <v>0=0</v>
      </c>
      <c r="F83" s="445"/>
      <c r="G83" s="106" t="str">
        <f>IF(('ФЛК (информационный)'!A83="Неверно!")*('ФЛК (информационный)'!F83=""),"Внести подтверждение к нарушенному информационному ФЛК"," ")</f>
        <v xml:space="preserve"> </v>
      </c>
    </row>
    <row r="84" spans="1:7" s="242" customFormat="1" ht="12.75" hidden="1" x14ac:dyDescent="0.2">
      <c r="A84" s="433" t="str">
        <f>IF((SUM('Раздел 1'!L53:L53)=0),"","Неверно!")</f>
        <v/>
      </c>
      <c r="B84" s="428" t="s">
        <v>3219</v>
      </c>
      <c r="C84" s="426" t="s">
        <v>3251</v>
      </c>
      <c r="D84" s="426" t="s">
        <v>3221</v>
      </c>
      <c r="E84" s="426" t="str">
        <f>CONCATENATE(SUM('Раздел 1'!L53:L53),"=",0)</f>
        <v>0=0</v>
      </c>
      <c r="F84" s="445"/>
      <c r="G84" s="106" t="str">
        <f>IF(('ФЛК (информационный)'!A84="Неверно!")*('ФЛК (информационный)'!F84=""),"Внести подтверждение к нарушенному информационному ФЛК"," ")</f>
        <v xml:space="preserve"> </v>
      </c>
    </row>
    <row r="85" spans="1:7" s="242" customFormat="1" ht="51" x14ac:dyDescent="0.2">
      <c r="A85" s="455" t="str">
        <f>IF((SUM('Раздел 1'!M53:M53)=0),"","Неверно!")</f>
        <v>Неверно!</v>
      </c>
      <c r="B85" s="456" t="s">
        <v>3219</v>
      </c>
      <c r="C85" s="457" t="s">
        <v>3252</v>
      </c>
      <c r="D85" s="457" t="s">
        <v>3221</v>
      </c>
      <c r="E85" s="457" t="str">
        <f>CONCATENATE(SUM('Раздел 1'!M53:M53),"=",0)</f>
        <v>1=0</v>
      </c>
      <c r="F85" s="445" t="s">
        <v>3582</v>
      </c>
      <c r="G85" s="106" t="str">
        <f>IF(('ФЛК (информационный)'!A85="Неверно!")*('ФЛК (информационный)'!F85=""),"Внести подтверждение к нарушенному информационному ФЛК"," ")</f>
        <v xml:space="preserve"> </v>
      </c>
    </row>
    <row r="86" spans="1:7" s="242" customFormat="1" ht="12.75" hidden="1" x14ac:dyDescent="0.2">
      <c r="A86" s="433" t="str">
        <f>IF((SUM('Раздел 1'!N53:N53)=0),"","Неверно!")</f>
        <v/>
      </c>
      <c r="B86" s="428" t="s">
        <v>3219</v>
      </c>
      <c r="C86" s="426" t="s">
        <v>3253</v>
      </c>
      <c r="D86" s="426" t="s">
        <v>3221</v>
      </c>
      <c r="E86" s="426" t="str">
        <f>CONCATENATE(SUM('Раздел 1'!N53:N53),"=",0)</f>
        <v>0=0</v>
      </c>
      <c r="F86" s="445"/>
      <c r="G86" s="106" t="str">
        <f>IF(('ФЛК (информационный)'!A86="Неверно!")*('ФЛК (информационный)'!F86=""),"Внести подтверждение к нарушенному информационному ФЛК"," ")</f>
        <v xml:space="preserve"> </v>
      </c>
    </row>
    <row r="87" spans="1:7" s="242" customFormat="1" ht="12.75" hidden="1" x14ac:dyDescent="0.2">
      <c r="A87" s="433" t="str">
        <f>IF((SUM('Раздел 4'!E63:E64)=0),"","Неверно!")</f>
        <v/>
      </c>
      <c r="B87" s="428" t="s">
        <v>3254</v>
      </c>
      <c r="C87" s="426" t="s">
        <v>3255</v>
      </c>
      <c r="D87" s="426" t="s">
        <v>3256</v>
      </c>
      <c r="E87" s="426" t="str">
        <f>CONCATENATE(SUM('Раздел 4'!E63:E64),"=",0)</f>
        <v>0=0</v>
      </c>
      <c r="F87" s="445"/>
      <c r="G87" s="106" t="str">
        <f>IF(('ФЛК (информационный)'!A87="Неверно!")*('ФЛК (информационный)'!F87=""),"Внести подтверждение к нарушенному информационному ФЛК"," ")</f>
        <v xml:space="preserve"> </v>
      </c>
    </row>
    <row r="88" spans="1:7" s="242" customFormat="1" ht="12.75" hidden="1" x14ac:dyDescent="0.2">
      <c r="A88" s="433" t="str">
        <f>IF((SUM('Раздел 4'!F63:F64)=0),"","Неверно!")</f>
        <v/>
      </c>
      <c r="B88" s="428" t="s">
        <v>3254</v>
      </c>
      <c r="C88" s="426" t="s">
        <v>3257</v>
      </c>
      <c r="D88" s="426" t="s">
        <v>3256</v>
      </c>
      <c r="E88" s="426" t="str">
        <f>CONCATENATE(SUM('Раздел 4'!F63:F64),"=",0)</f>
        <v>0=0</v>
      </c>
      <c r="F88" s="445"/>
      <c r="G88" s="106" t="str">
        <f>IF(('ФЛК (информационный)'!A88="Неверно!")*('ФЛК (информационный)'!F88=""),"Внести подтверждение к нарушенному информационному ФЛК"," ")</f>
        <v xml:space="preserve"> </v>
      </c>
    </row>
    <row r="89" spans="1:7" s="242" customFormat="1" ht="12.75" hidden="1" x14ac:dyDescent="0.2">
      <c r="A89" s="433" t="str">
        <f>IF((SUM('Раздел 4'!G63:G64)=0),"","Неверно!")</f>
        <v/>
      </c>
      <c r="B89" s="428" t="s">
        <v>3254</v>
      </c>
      <c r="C89" s="426" t="s">
        <v>3258</v>
      </c>
      <c r="D89" s="426" t="s">
        <v>3256</v>
      </c>
      <c r="E89" s="426" t="str">
        <f>CONCATENATE(SUM('Раздел 4'!G63:G64),"=",0)</f>
        <v>0=0</v>
      </c>
      <c r="F89" s="445"/>
      <c r="G89" s="106" t="str">
        <f>IF(('ФЛК (информационный)'!A89="Неверно!")*('ФЛК (информационный)'!F89=""),"Внести подтверждение к нарушенному информационному ФЛК"," ")</f>
        <v xml:space="preserve"> </v>
      </c>
    </row>
    <row r="90" spans="1:7" s="242" customFormat="1" ht="12.75" hidden="1" x14ac:dyDescent="0.2">
      <c r="A90" s="433" t="str">
        <f>IF((SUM('Раздел 4'!H63:H64)=0),"","Неверно!")</f>
        <v/>
      </c>
      <c r="B90" s="428" t="s">
        <v>3254</v>
      </c>
      <c r="C90" s="426" t="s">
        <v>3259</v>
      </c>
      <c r="D90" s="426" t="s">
        <v>3256</v>
      </c>
      <c r="E90" s="426" t="str">
        <f>CONCATENATE(SUM('Раздел 4'!H63:H64),"=",0)</f>
        <v>0=0</v>
      </c>
      <c r="F90" s="445"/>
      <c r="G90" s="106" t="str">
        <f>IF(('ФЛК (информационный)'!A90="Неверно!")*('ФЛК (информационный)'!F90=""),"Внести подтверждение к нарушенному информационному ФЛК"," ")</f>
        <v xml:space="preserve"> </v>
      </c>
    </row>
    <row r="91" spans="1:7" s="242" customFormat="1" ht="12.75" hidden="1" x14ac:dyDescent="0.2">
      <c r="A91" s="433" t="str">
        <f>IF((SUM('Раздел 4'!I63:I64)=0),"","Неверно!")</f>
        <v/>
      </c>
      <c r="B91" s="428" t="s">
        <v>3254</v>
      </c>
      <c r="C91" s="426" t="s">
        <v>3260</v>
      </c>
      <c r="D91" s="426" t="s">
        <v>3256</v>
      </c>
      <c r="E91" s="426" t="str">
        <f>CONCATENATE(SUM('Раздел 4'!I63:I64),"=",0)</f>
        <v>0=0</v>
      </c>
      <c r="F91" s="445"/>
      <c r="G91" s="106" t="str">
        <f>IF(('ФЛК (информационный)'!A91="Неверно!")*('ФЛК (информационный)'!F91=""),"Внести подтверждение к нарушенному информационному ФЛК"," ")</f>
        <v xml:space="preserve"> </v>
      </c>
    </row>
    <row r="92" spans="1:7" s="242" customFormat="1" ht="12.75" hidden="1" x14ac:dyDescent="0.2">
      <c r="A92" s="433" t="str">
        <f>IF((SUM('Раздел 4'!J63:J64)=0),"","Неверно!")</f>
        <v/>
      </c>
      <c r="B92" s="428" t="s">
        <v>3254</v>
      </c>
      <c r="C92" s="426" t="s">
        <v>3261</v>
      </c>
      <c r="D92" s="426" t="s">
        <v>3256</v>
      </c>
      <c r="E92" s="426" t="str">
        <f>CONCATENATE(SUM('Раздел 4'!J63:J64),"=",0)</f>
        <v>0=0</v>
      </c>
      <c r="F92" s="445"/>
      <c r="G92" s="106" t="str">
        <f>IF(('ФЛК (информационный)'!A92="Неверно!")*('ФЛК (информационный)'!F92=""),"Внести подтверждение к нарушенному информационному ФЛК"," ")</f>
        <v xml:space="preserve"> </v>
      </c>
    </row>
    <row r="93" spans="1:7" s="242" customFormat="1" ht="12.75" hidden="1" x14ac:dyDescent="0.2">
      <c r="A93" s="433" t="str">
        <f>IF((SUM('Раздел 4'!K63:K64)=0),"","Неверно!")</f>
        <v/>
      </c>
      <c r="B93" s="428" t="s">
        <v>3254</v>
      </c>
      <c r="C93" s="426" t="s">
        <v>3262</v>
      </c>
      <c r="D93" s="426" t="s">
        <v>3256</v>
      </c>
      <c r="E93" s="426" t="str">
        <f>CONCATENATE(SUM('Раздел 4'!K63:K64),"=",0)</f>
        <v>0=0</v>
      </c>
      <c r="F93" s="445"/>
      <c r="G93" s="106" t="str">
        <f>IF(('ФЛК (информационный)'!A93="Неверно!")*('ФЛК (информационный)'!F93=""),"Внести подтверждение к нарушенному информационному ФЛК"," ")</f>
        <v xml:space="preserve"> </v>
      </c>
    </row>
    <row r="94" spans="1:7" s="242" customFormat="1" ht="12.75" hidden="1" x14ac:dyDescent="0.2">
      <c r="A94" s="433" t="str">
        <f>IF((SUM('Раздел 4'!E53:E53)=0),"","Неверно!")</f>
        <v/>
      </c>
      <c r="B94" s="428" t="s">
        <v>3263</v>
      </c>
      <c r="C94" s="426" t="s">
        <v>3264</v>
      </c>
      <c r="D94" s="426" t="s">
        <v>3265</v>
      </c>
      <c r="E94" s="426" t="str">
        <f>CONCATENATE(SUM('Раздел 4'!E53:E53),"=",0)</f>
        <v>0=0</v>
      </c>
      <c r="F94" s="445"/>
      <c r="G94" s="106" t="str">
        <f>IF(('ФЛК (информационный)'!A94="Неверно!")*('ФЛК (информационный)'!F94=""),"Внести подтверждение к нарушенному информационному ФЛК"," ")</f>
        <v xml:space="preserve"> </v>
      </c>
    </row>
    <row r="95" spans="1:7" s="242" customFormat="1" ht="12.75" hidden="1" x14ac:dyDescent="0.2">
      <c r="A95" s="433" t="str">
        <f>IF((SUM('Раздел 4'!N53:N53)=0),"","Неверно!")</f>
        <v/>
      </c>
      <c r="B95" s="428" t="s">
        <v>3263</v>
      </c>
      <c r="C95" s="426" t="s">
        <v>3266</v>
      </c>
      <c r="D95" s="426" t="s">
        <v>3265</v>
      </c>
      <c r="E95" s="426" t="str">
        <f>CONCATENATE(SUM('Раздел 4'!N53:N53),"=",0)</f>
        <v>0=0</v>
      </c>
      <c r="F95" s="445"/>
      <c r="G95" s="106" t="str">
        <f>IF(('ФЛК (информационный)'!A95="Неверно!")*('ФЛК (информационный)'!F95=""),"Внести подтверждение к нарушенному информационному ФЛК"," ")</f>
        <v xml:space="preserve"> </v>
      </c>
    </row>
    <row r="96" spans="1:7" s="242" customFormat="1" ht="153" x14ac:dyDescent="0.2">
      <c r="A96" s="455" t="str">
        <f>IF((SUM('Раздел 4'!F53:F53)=0),"","Неверно!")</f>
        <v>Неверно!</v>
      </c>
      <c r="B96" s="456" t="s">
        <v>3263</v>
      </c>
      <c r="C96" s="457" t="s">
        <v>3267</v>
      </c>
      <c r="D96" s="457" t="s">
        <v>3265</v>
      </c>
      <c r="E96" s="457" t="str">
        <f>CONCATENATE(SUM('Раздел 4'!F53:F53),"=",0)</f>
        <v>3=0</v>
      </c>
      <c r="F96" s="445" t="s">
        <v>3583</v>
      </c>
      <c r="G96" s="106" t="str">
        <f>IF(('ФЛК (информационный)'!A96="Неверно!")*('ФЛК (информационный)'!F96=""),"Внести подтверждение к нарушенному информационному ФЛК"," ")</f>
        <v xml:space="preserve"> </v>
      </c>
    </row>
    <row r="97" spans="1:7" s="242" customFormat="1" ht="153" x14ac:dyDescent="0.2">
      <c r="A97" s="455" t="str">
        <f>IF((SUM('Раздел 4'!G53:G53)=0),"","Неверно!")</f>
        <v>Неверно!</v>
      </c>
      <c r="B97" s="456" t="s">
        <v>3263</v>
      </c>
      <c r="C97" s="457" t="s">
        <v>3268</v>
      </c>
      <c r="D97" s="457" t="s">
        <v>3265</v>
      </c>
      <c r="E97" s="457" t="str">
        <f>CONCATENATE(SUM('Раздел 4'!G53:G53),"=",0)</f>
        <v>3=0</v>
      </c>
      <c r="F97" s="445" t="s">
        <v>3583</v>
      </c>
      <c r="G97" s="106" t="str">
        <f>IF(('ФЛК (информационный)'!A97="Неверно!")*('ФЛК (информационный)'!F97=""),"Внести подтверждение к нарушенному информационному ФЛК"," ")</f>
        <v xml:space="preserve"> </v>
      </c>
    </row>
    <row r="98" spans="1:7" s="242" customFormat="1" ht="153" x14ac:dyDescent="0.2">
      <c r="A98" s="455" t="str">
        <f>IF((SUM('Раздел 4'!H53:H53)=0),"","Неверно!")</f>
        <v>Неверно!</v>
      </c>
      <c r="B98" s="456" t="s">
        <v>3263</v>
      </c>
      <c r="C98" s="457" t="s">
        <v>3269</v>
      </c>
      <c r="D98" s="457" t="s">
        <v>3265</v>
      </c>
      <c r="E98" s="457" t="str">
        <f>CONCATENATE(SUM('Раздел 4'!H53:H53),"=",0)</f>
        <v>3=0</v>
      </c>
      <c r="F98" s="445" t="s">
        <v>3583</v>
      </c>
      <c r="G98" s="106" t="str">
        <f>IF(('ФЛК (информационный)'!A98="Неверно!")*('ФЛК (информационный)'!F98=""),"Внести подтверждение к нарушенному информационному ФЛК"," ")</f>
        <v xml:space="preserve"> </v>
      </c>
    </row>
    <row r="99" spans="1:7" s="242" customFormat="1" ht="12.75" hidden="1" x14ac:dyDescent="0.2">
      <c r="A99" s="433" t="str">
        <f>IF((SUM('Раздел 4'!I53:I53)=0),"","Неверно!")</f>
        <v/>
      </c>
      <c r="B99" s="428" t="s">
        <v>3263</v>
      </c>
      <c r="C99" s="426" t="s">
        <v>3270</v>
      </c>
      <c r="D99" s="426" t="s">
        <v>3265</v>
      </c>
      <c r="E99" s="426" t="str">
        <f>CONCATENATE(SUM('Раздел 4'!I53:I53),"=",0)</f>
        <v>0=0</v>
      </c>
      <c r="F99" s="445"/>
      <c r="G99" s="106" t="str">
        <f>IF(('ФЛК (информационный)'!A99="Неверно!")*('ФЛК (информационный)'!F99=""),"Внести подтверждение к нарушенному информационному ФЛК"," ")</f>
        <v xml:space="preserve"> </v>
      </c>
    </row>
    <row r="100" spans="1:7" s="242" customFormat="1" ht="12.75" hidden="1" x14ac:dyDescent="0.2">
      <c r="A100" s="433" t="str">
        <f>IF((SUM('Раздел 4'!J53:J53)=0),"","Неверно!")</f>
        <v/>
      </c>
      <c r="B100" s="428" t="s">
        <v>3263</v>
      </c>
      <c r="C100" s="426" t="s">
        <v>3271</v>
      </c>
      <c r="D100" s="426" t="s">
        <v>3265</v>
      </c>
      <c r="E100" s="426" t="str">
        <f>CONCATENATE(SUM('Раздел 4'!J53:J53),"=",0)</f>
        <v>0=0</v>
      </c>
      <c r="F100" s="445"/>
      <c r="G100" s="106" t="str">
        <f>IF(('ФЛК (информационный)'!A100="Неверно!")*('ФЛК (информационный)'!F100=""),"Внести подтверждение к нарушенному информационному ФЛК"," ")</f>
        <v xml:space="preserve"> </v>
      </c>
    </row>
    <row r="101" spans="1:7" s="242" customFormat="1" ht="12.75" hidden="1" x14ac:dyDescent="0.2">
      <c r="A101" s="433" t="str">
        <f>IF((SUM('Раздел 4'!K53:K53)=0),"","Неверно!")</f>
        <v/>
      </c>
      <c r="B101" s="428" t="s">
        <v>3263</v>
      </c>
      <c r="C101" s="426" t="s">
        <v>3272</v>
      </c>
      <c r="D101" s="426" t="s">
        <v>3265</v>
      </c>
      <c r="E101" s="426" t="str">
        <f>CONCATENATE(SUM('Раздел 4'!K53:K53),"=",0)</f>
        <v>0=0</v>
      </c>
      <c r="F101" s="445"/>
      <c r="G101" s="106" t="str">
        <f>IF(('ФЛК (информационный)'!A101="Неверно!")*('ФЛК (информационный)'!F101=""),"Внести подтверждение к нарушенному информационному ФЛК"," ")</f>
        <v xml:space="preserve"> </v>
      </c>
    </row>
    <row r="102" spans="1:7" s="242" customFormat="1" ht="12.75" hidden="1" x14ac:dyDescent="0.2">
      <c r="A102" s="433" t="str">
        <f>IF((SUM('Раздел 4'!L53:L53)=0),"","Неверно!")</f>
        <v/>
      </c>
      <c r="B102" s="428" t="s">
        <v>3263</v>
      </c>
      <c r="C102" s="426" t="s">
        <v>3273</v>
      </c>
      <c r="D102" s="426" t="s">
        <v>3265</v>
      </c>
      <c r="E102" s="426" t="str">
        <f>CONCATENATE(SUM('Раздел 4'!L53:L53),"=",0)</f>
        <v>0=0</v>
      </c>
      <c r="F102" s="445"/>
      <c r="G102" s="106" t="str">
        <f>IF(('ФЛК (информационный)'!A102="Неверно!")*('ФЛК (информационный)'!F102=""),"Внести подтверждение к нарушенному информационному ФЛК"," ")</f>
        <v xml:space="preserve"> </v>
      </c>
    </row>
    <row r="103" spans="1:7" s="242" customFormat="1" ht="12.75" hidden="1" x14ac:dyDescent="0.2">
      <c r="A103" s="433" t="str">
        <f>IF((SUM('Раздел 4'!M53:M53)=0),"","Неверно!")</f>
        <v/>
      </c>
      <c r="B103" s="428" t="s">
        <v>3263</v>
      </c>
      <c r="C103" s="426" t="s">
        <v>3274</v>
      </c>
      <c r="D103" s="426" t="s">
        <v>3265</v>
      </c>
      <c r="E103" s="426" t="str">
        <f>CONCATENATE(SUM('Раздел 4'!M53:M53),"=",0)</f>
        <v>0=0</v>
      </c>
      <c r="F103" s="445"/>
      <c r="G103" s="106" t="str">
        <f>IF(('ФЛК (информационный)'!A103="Неверно!")*('ФЛК (информационный)'!F103=""),"Внести подтверждение к нарушенному информационному ФЛК"," ")</f>
        <v xml:space="preserve"> </v>
      </c>
    </row>
    <row r="104" spans="1:7" s="242" customFormat="1" ht="409.5" x14ac:dyDescent="0.2">
      <c r="A104" s="455" t="str">
        <f>IF((SUM('Раздел 1'!Q50:Q50)+SUM('Раздел 2'!E28:E28)-SUM('Раздел 2'!E31:E31)=SUM('Раздел 3'!D10:D10)),"","Неверно!")</f>
        <v>Неверно!</v>
      </c>
      <c r="B104" s="456" t="s">
        <v>3275</v>
      </c>
      <c r="C104" s="457" t="s">
        <v>3276</v>
      </c>
      <c r="D104" s="457" t="s">
        <v>632</v>
      </c>
      <c r="E104" s="457" t="str">
        <f>CONCATENATE(SUM('Раздел 1'!Q50:Q50),"+",SUM('Раздел 2'!E28:E28),"-",SUM('Раздел 2'!E31:E31),"=",SUM('Раздел 3'!D10:D10))</f>
        <v>43+55-3=108</v>
      </c>
      <c r="F104" s="445" t="s">
        <v>3584</v>
      </c>
      <c r="G104" s="106" t="str">
        <f>IF(('ФЛК (информационный)'!A104="Неверно!")*('ФЛК (информационный)'!F104=""),"Внести подтверждение к нарушенному информационному ФЛК"," ")</f>
        <v xml:space="preserve"> </v>
      </c>
    </row>
    <row r="105" spans="1:7" s="242" customFormat="1" ht="140.25" x14ac:dyDescent="0.2">
      <c r="A105" s="455" t="str">
        <f>IF((SUM('Раздел 1'!F50:G50)=SUM('Раздел 1'!M50:M50)+SUM('Раздел 1'!O50:O50)+SUM('Раздел 1'!AK50:AK50)),"","Неверно!")</f>
        <v>Неверно!</v>
      </c>
      <c r="B105" s="456" t="s">
        <v>3277</v>
      </c>
      <c r="C105" s="457" t="s">
        <v>3278</v>
      </c>
      <c r="D105" s="457" t="s">
        <v>651</v>
      </c>
      <c r="E105" s="457" t="str">
        <f>CONCATENATE(SUM('Раздел 1'!F50:G50),"=",SUM('Раздел 1'!M50:M50),"+",SUM('Раздел 1'!O50:O50),"+",SUM('Раздел 1'!AK50:AK50))</f>
        <v>34=41+1+0</v>
      </c>
      <c r="F105" s="445" t="s">
        <v>3585</v>
      </c>
      <c r="G105" s="106" t="str">
        <f>IF(('ФЛК (информационный)'!A105="Неверно!")*('ФЛК (информационный)'!F105=""),"Внести подтверждение к нарушенному информационному ФЛК"," ")</f>
        <v xml:space="preserve"> </v>
      </c>
    </row>
    <row r="106" spans="1:7" s="242" customFormat="1" ht="76.5" x14ac:dyDescent="0.2">
      <c r="A106" s="455" t="str">
        <f>IF((SUM('Раздел 1'!F51:G51)=SUM('Раздел 1'!M51:M51)+SUM('Раздел 1'!O51:O51)+SUM('Раздел 1'!AK51:AK51)),"","Неверно!")</f>
        <v>Неверно!</v>
      </c>
      <c r="B106" s="456" t="s">
        <v>3277</v>
      </c>
      <c r="C106" s="457" t="s">
        <v>3279</v>
      </c>
      <c r="D106" s="457" t="s">
        <v>651</v>
      </c>
      <c r="E106" s="457" t="str">
        <f>CONCATENATE(SUM('Раздел 1'!F51:G51),"=",SUM('Раздел 1'!M51:M51),"+",SUM('Раздел 1'!O51:O51),"+",SUM('Раздел 1'!AK51:AK51))</f>
        <v>151=135+12+0</v>
      </c>
      <c r="F106" s="445" t="s">
        <v>3586</v>
      </c>
      <c r="G106" s="106" t="str">
        <f>IF(('ФЛК (информационный)'!A106="Неверно!")*('ФЛК (информационный)'!F106=""),"Внести подтверждение к нарушенному информационному ФЛК"," ")</f>
        <v xml:space="preserve"> </v>
      </c>
    </row>
    <row r="107" spans="1:7" s="242" customFormat="1" ht="12.75" hidden="1" x14ac:dyDescent="0.2">
      <c r="A107" s="433" t="str">
        <f>IF((SUM('Раздел 1'!F52:G52)=SUM('Раздел 1'!M52:M52)+SUM('Раздел 1'!O52:O52)+SUM('Раздел 1'!AK52:AK52)),"","Неверно!")</f>
        <v/>
      </c>
      <c r="B107" s="428" t="s">
        <v>3277</v>
      </c>
      <c r="C107" s="426" t="s">
        <v>3280</v>
      </c>
      <c r="D107" s="426" t="s">
        <v>651</v>
      </c>
      <c r="E107" s="426" t="str">
        <f>CONCATENATE(SUM('Раздел 1'!F52:G52),"=",SUM('Раздел 1'!M52:M52),"+",SUM('Раздел 1'!O52:O52),"+",SUM('Раздел 1'!AK52:AK52))</f>
        <v>236=220+16+0</v>
      </c>
      <c r="F107" s="445"/>
      <c r="G107" s="106" t="str">
        <f>IF(('ФЛК (информационный)'!A107="Неверно!")*('ФЛК (информационный)'!F107=""),"Внести подтверждение к нарушенному информационному ФЛК"," ")</f>
        <v xml:space="preserve"> </v>
      </c>
    </row>
    <row r="108" spans="1:7" s="242" customFormat="1" ht="12.75" hidden="1" x14ac:dyDescent="0.2">
      <c r="A108" s="433" t="str">
        <f>IF((SUM('Раздел 1'!F53:G53)=SUM('Раздел 1'!M53:M53)+SUM('Раздел 1'!O53:O53)+SUM('Раздел 1'!AK53:AK53)),"","Неверно!")</f>
        <v/>
      </c>
      <c r="B108" s="428" t="s">
        <v>3277</v>
      </c>
      <c r="C108" s="426" t="s">
        <v>3281</v>
      </c>
      <c r="D108" s="426" t="s">
        <v>651</v>
      </c>
      <c r="E108" s="426" t="str">
        <f>CONCATENATE(SUM('Раздел 1'!F53:G53),"=",SUM('Раздел 1'!M53:M53),"+",SUM('Раздел 1'!O53:O53),"+",SUM('Раздел 1'!AK53:AK53))</f>
        <v>1=1+0+0</v>
      </c>
      <c r="F108" s="445"/>
      <c r="G108" s="106" t="str">
        <f>IF(('ФЛК (информационный)'!A108="Неверно!")*('ФЛК (информационный)'!F108=""),"Внести подтверждение к нарушенному информационному ФЛК"," ")</f>
        <v xml:space="preserve"> </v>
      </c>
    </row>
    <row r="109" spans="1:7" s="242" customFormat="1" ht="12.75" hidden="1" x14ac:dyDescent="0.2">
      <c r="A109" s="433" t="str">
        <f>IF((SUM('Раздел 1'!F54:G54)=SUM('Раздел 1'!M54:M54)+SUM('Раздел 1'!O54:O54)+SUM('Раздел 1'!AK54:AK54)),"","Неверно!")</f>
        <v/>
      </c>
      <c r="B109" s="428" t="s">
        <v>3277</v>
      </c>
      <c r="C109" s="426" t="s">
        <v>3282</v>
      </c>
      <c r="D109" s="426" t="s">
        <v>651</v>
      </c>
      <c r="E109" s="426" t="str">
        <f>CONCATENATE(SUM('Раздел 1'!F54:G54),"=",SUM('Раздел 1'!M54:M54),"+",SUM('Раздел 1'!O54:O54),"+",SUM('Раздел 1'!AK54:AK54))</f>
        <v>1=0+1+0</v>
      </c>
      <c r="F109" s="445"/>
      <c r="G109" s="106" t="str">
        <f>IF(('ФЛК (информационный)'!A109="Неверно!")*('ФЛК (информационный)'!F109=""),"Внести подтверждение к нарушенному информационному ФЛК"," ")</f>
        <v xml:space="preserve"> </v>
      </c>
    </row>
    <row r="110" spans="1:7" s="242" customFormat="1" ht="76.5" x14ac:dyDescent="0.2">
      <c r="A110" s="455" t="str">
        <f>IF((SUM('Раздел 3'!D12:E12)=0),"","Неверно!")</f>
        <v>Неверно!</v>
      </c>
      <c r="B110" s="456" t="s">
        <v>3283</v>
      </c>
      <c r="C110" s="457" t="s">
        <v>3284</v>
      </c>
      <c r="D110" s="457" t="s">
        <v>633</v>
      </c>
      <c r="E110" s="457" t="str">
        <f>CONCATENATE(SUM('Раздел 3'!D12:E12),"=",0)</f>
        <v>2=0</v>
      </c>
      <c r="F110" s="445" t="s">
        <v>3587</v>
      </c>
      <c r="G110" s="106" t="str">
        <f>IF(('ФЛК (информационный)'!A110="Неверно!")*('ФЛК (информационный)'!F110=""),"Внести подтверждение к нарушенному информационному ФЛК"," ")</f>
        <v xml:space="preserve"> </v>
      </c>
    </row>
    <row r="111" spans="1:7" s="242" customFormat="1" ht="12.75" hidden="1" x14ac:dyDescent="0.2">
      <c r="A111" s="433" t="str">
        <f>IF((SUM('Раздел 2'!E45:E45)&lt;=SUM('Раздел 1'!W10:W10)),"","Неверно!")</f>
        <v/>
      </c>
      <c r="B111" s="428" t="s">
        <v>3285</v>
      </c>
      <c r="C111" s="426" t="s">
        <v>3286</v>
      </c>
      <c r="D111" s="426" t="s">
        <v>634</v>
      </c>
      <c r="E111" s="426" t="str">
        <f>CONCATENATE(SUM('Раздел 2'!E45:E45),"&lt;=",SUM('Раздел 1'!W10:W10))</f>
        <v>2&lt;=6</v>
      </c>
      <c r="F111" s="445"/>
      <c r="G111" s="106" t="str">
        <f>IF(('ФЛК (информационный)'!A111="Неверно!")*('ФЛК (информационный)'!F111=""),"Внести подтверждение к нарушенному информационному ФЛК"," ")</f>
        <v xml:space="preserve"> </v>
      </c>
    </row>
    <row r="112" spans="1:7" s="242" customFormat="1" ht="12.75" hidden="1" x14ac:dyDescent="0.2">
      <c r="A112" s="433" t="str">
        <f>IF((SUM('Раздел 2'!F45:F45)&lt;=SUM('Раздел 1'!W10:W10)),"","Неверно!")</f>
        <v/>
      </c>
      <c r="B112" s="428" t="s">
        <v>3285</v>
      </c>
      <c r="C112" s="426" t="s">
        <v>3287</v>
      </c>
      <c r="D112" s="426" t="s">
        <v>634</v>
      </c>
      <c r="E112" s="426" t="str">
        <f>CONCATENATE(SUM('Раздел 2'!F45:F45),"&lt;=",SUM('Раздел 1'!W10:W10))</f>
        <v>0&lt;=6</v>
      </c>
      <c r="F112" s="445"/>
      <c r="G112" s="106" t="str">
        <f>IF(('ФЛК (информационный)'!A112="Неверно!")*('ФЛК (информационный)'!F112=""),"Внести подтверждение к нарушенному информационному ФЛК"," ")</f>
        <v xml:space="preserve"> </v>
      </c>
    </row>
    <row r="113" spans="1:7" s="242" customFormat="1" ht="12.75" hidden="1" x14ac:dyDescent="0.2">
      <c r="A113" s="433" t="str">
        <f>IF((SUM('Раздел 1'!H10:H10)&lt;=SUM('Раздел 1'!Q10:R10)),"","Неверно!")</f>
        <v/>
      </c>
      <c r="B113" s="428" t="s">
        <v>3288</v>
      </c>
      <c r="C113" s="426" t="s">
        <v>3289</v>
      </c>
      <c r="D113" s="426" t="s">
        <v>635</v>
      </c>
      <c r="E113" s="426" t="str">
        <f>CONCATENATE(SUM('Раздел 1'!H10:H10),"&lt;=",SUM('Раздел 1'!Q10:R10))</f>
        <v>187&lt;=202</v>
      </c>
      <c r="F113" s="445"/>
      <c r="G113" s="106" t="str">
        <f>IF(('ФЛК (информационный)'!A113="Неверно!")*('ФЛК (информационный)'!F113=""),"Внести подтверждение к нарушенному информационному ФЛК"," ")</f>
        <v xml:space="preserve"> </v>
      </c>
    </row>
    <row r="114" spans="1:7" s="242" customFormat="1" ht="12.75" hidden="1" x14ac:dyDescent="0.2">
      <c r="A114" s="433" t="str">
        <f>IF((SUM('Раздел 1'!Q19:V19)&gt;=SUM('Раздел 1'!H19:K19)),"","Неверно!")</f>
        <v/>
      </c>
      <c r="B114" s="428" t="s">
        <v>2366</v>
      </c>
      <c r="C114" s="426" t="s">
        <v>2367</v>
      </c>
      <c r="D114" s="426" t="s">
        <v>3525</v>
      </c>
      <c r="E114" s="426" t="str">
        <f>CONCATENATE(SUM('Раздел 1'!Q19:V19),"&gt;=",SUM('Раздел 1'!H19:K19))</f>
        <v>3&gt;=3</v>
      </c>
      <c r="F114" s="445"/>
      <c r="G114" s="106" t="str">
        <f>IF(('ФЛК (информационный)'!A114="Неверно!")*('ФЛК (информационный)'!F114=""),"Внести подтверждение к нарушенному информационному ФЛК"," ")</f>
        <v xml:space="preserve"> </v>
      </c>
    </row>
    <row r="115" spans="1:7" s="242" customFormat="1" ht="12.75" hidden="1" x14ac:dyDescent="0.2">
      <c r="A115" s="433" t="str">
        <f>IF((SUM('Раздел 1'!Q20:V20)&gt;=SUM('Раздел 1'!H20:K20)),"","Неверно!")</f>
        <v/>
      </c>
      <c r="B115" s="428" t="s">
        <v>2366</v>
      </c>
      <c r="C115" s="426" t="s">
        <v>2368</v>
      </c>
      <c r="D115" s="426" t="s">
        <v>3525</v>
      </c>
      <c r="E115" s="426" t="str">
        <f>CONCATENATE(SUM('Раздел 1'!Q20:V20),"&gt;=",SUM('Раздел 1'!H20:K20))</f>
        <v>1&gt;=1</v>
      </c>
      <c r="F115" s="445"/>
      <c r="G115" s="106" t="str">
        <f>IF(('ФЛК (информационный)'!A115="Неверно!")*('ФЛК (информационный)'!F115=""),"Внести подтверждение к нарушенному информационному ФЛК"," ")</f>
        <v xml:space="preserve"> </v>
      </c>
    </row>
    <row r="116" spans="1:7" s="242" customFormat="1" ht="12.75" hidden="1" x14ac:dyDescent="0.2">
      <c r="A116" s="433" t="str">
        <f>IF((SUM('Раздел 1'!Q21:V21)&gt;=SUM('Раздел 1'!H21:K21)),"","Неверно!")</f>
        <v/>
      </c>
      <c r="B116" s="428" t="s">
        <v>2366</v>
      </c>
      <c r="C116" s="426" t="s">
        <v>2369</v>
      </c>
      <c r="D116" s="426" t="s">
        <v>3525</v>
      </c>
      <c r="E116" s="426" t="str">
        <f>CONCATENATE(SUM('Раздел 1'!Q21:V21),"&gt;=",SUM('Раздел 1'!H21:K21))</f>
        <v>4&gt;=4</v>
      </c>
      <c r="F116" s="445"/>
      <c r="G116" s="106" t="str">
        <f>IF(('ФЛК (информационный)'!A116="Неверно!")*('ФЛК (информационный)'!F116=""),"Внести подтверждение к нарушенному информационному ФЛК"," ")</f>
        <v xml:space="preserve"> </v>
      </c>
    </row>
    <row r="117" spans="1:7" s="242" customFormat="1" ht="12.75" hidden="1" x14ac:dyDescent="0.2">
      <c r="A117" s="433" t="str">
        <f>IF((SUM('Раздел 1'!Q22:V22)&gt;=SUM('Раздел 1'!H22:K22)),"","Неверно!")</f>
        <v/>
      </c>
      <c r="B117" s="428" t="s">
        <v>2366</v>
      </c>
      <c r="C117" s="426" t="s">
        <v>2370</v>
      </c>
      <c r="D117" s="426" t="s">
        <v>3525</v>
      </c>
      <c r="E117" s="426" t="str">
        <f>CONCATENATE(SUM('Раздел 1'!Q22:V22),"&gt;=",SUM('Раздел 1'!H22:K22))</f>
        <v>2&gt;=1</v>
      </c>
      <c r="F117" s="429"/>
      <c r="G117" s="106" t="str">
        <f>IF(('ФЛК (информационный)'!A117="Неверно!")*('ФЛК (информационный)'!F117=""),"Внести подтверждение к нарушенному информационному ФЛК"," ")</f>
        <v xml:space="preserve"> </v>
      </c>
    </row>
    <row r="118" spans="1:7" s="242" customFormat="1" ht="12.75" hidden="1" x14ac:dyDescent="0.2">
      <c r="A118" s="433" t="str">
        <f>IF((SUM('Раздел 1'!Q23:V23)&gt;=SUM('Раздел 1'!H23:K23)),"","Неверно!")</f>
        <v/>
      </c>
      <c r="B118" s="428" t="s">
        <v>2366</v>
      </c>
      <c r="C118" s="426" t="s">
        <v>2371</v>
      </c>
      <c r="D118" s="426" t="s">
        <v>3525</v>
      </c>
      <c r="E118" s="426" t="str">
        <f>CONCATENATE(SUM('Раздел 1'!Q23:V23),"&gt;=",SUM('Раздел 1'!H23:K23))</f>
        <v>0&gt;=0</v>
      </c>
      <c r="F118" s="429"/>
      <c r="G118" s="106" t="str">
        <f>IF(('ФЛК (информационный)'!A118="Неверно!")*('ФЛК (информационный)'!F118=""),"Внести подтверждение к нарушенному информационному ФЛК"," ")</f>
        <v xml:space="preserve"> </v>
      </c>
    </row>
    <row r="119" spans="1:7" s="242" customFormat="1" ht="12.75" hidden="1" x14ac:dyDescent="0.2">
      <c r="A119" s="433" t="str">
        <f>IF((SUM('Раздел 1'!Q24:V24)&gt;=SUM('Раздел 1'!H24:K24)),"","Неверно!")</f>
        <v/>
      </c>
      <c r="B119" s="428" t="s">
        <v>2366</v>
      </c>
      <c r="C119" s="426" t="s">
        <v>2372</v>
      </c>
      <c r="D119" s="426" t="s">
        <v>3525</v>
      </c>
      <c r="E119" s="426" t="str">
        <f>CONCATENATE(SUM('Раздел 1'!Q24:V24),"&gt;=",SUM('Раздел 1'!H24:K24))</f>
        <v>5&gt;=3</v>
      </c>
      <c r="F119" s="429"/>
      <c r="G119" s="106" t="str">
        <f>IF(('ФЛК (информационный)'!A119="Неверно!")*('ФЛК (информационный)'!F119=""),"Внести подтверждение к нарушенному информационному ФЛК"," ")</f>
        <v xml:space="preserve"> </v>
      </c>
    </row>
    <row r="120" spans="1:7" s="242" customFormat="1" ht="12.75" hidden="1" x14ac:dyDescent="0.2">
      <c r="A120" s="433" t="str">
        <f>IF((SUM('Раздел 1'!Q25:V25)&gt;=SUM('Раздел 1'!H25:K25)),"","Неверно!")</f>
        <v/>
      </c>
      <c r="B120" s="428" t="s">
        <v>2366</v>
      </c>
      <c r="C120" s="426" t="s">
        <v>2373</v>
      </c>
      <c r="D120" s="426" t="s">
        <v>3525</v>
      </c>
      <c r="E120" s="426" t="str">
        <f>CONCATENATE(SUM('Раздел 1'!Q25:V25),"&gt;=",SUM('Раздел 1'!H25:K25))</f>
        <v>0&gt;=0</v>
      </c>
      <c r="F120" s="429"/>
      <c r="G120" s="106" t="str">
        <f>IF(('ФЛК (информационный)'!A120="Неверно!")*('ФЛК (информационный)'!F120=""),"Внести подтверждение к нарушенному информационному ФЛК"," ")</f>
        <v xml:space="preserve"> </v>
      </c>
    </row>
    <row r="121" spans="1:7" s="242" customFormat="1" ht="12.75" hidden="1" x14ac:dyDescent="0.2">
      <c r="A121" s="433" t="str">
        <f>IF((SUM('Раздел 1'!Q26:V26)&gt;=SUM('Раздел 1'!H26:K26)),"","Неверно!")</f>
        <v/>
      </c>
      <c r="B121" s="428" t="s">
        <v>2366</v>
      </c>
      <c r="C121" s="426" t="s">
        <v>2374</v>
      </c>
      <c r="D121" s="426" t="s">
        <v>3525</v>
      </c>
      <c r="E121" s="426" t="str">
        <f>CONCATENATE(SUM('Раздел 1'!Q26:V26),"&gt;=",SUM('Раздел 1'!H26:K26))</f>
        <v>0&gt;=0</v>
      </c>
      <c r="F121" s="429"/>
      <c r="G121" s="106" t="str">
        <f>IF(('ФЛК (информационный)'!A121="Неверно!")*('ФЛК (информационный)'!F121=""),"Внести подтверждение к нарушенному информационному ФЛК"," ")</f>
        <v xml:space="preserve"> </v>
      </c>
    </row>
    <row r="122" spans="1:7" s="242" customFormat="1" ht="12.75" hidden="1" x14ac:dyDescent="0.2">
      <c r="A122" s="433" t="str">
        <f>IF((SUM('Раздел 1'!Q27:V27)&gt;=SUM('Раздел 1'!H27:K27)),"","Неверно!")</f>
        <v/>
      </c>
      <c r="B122" s="428" t="s">
        <v>2366</v>
      </c>
      <c r="C122" s="426" t="s">
        <v>2375</v>
      </c>
      <c r="D122" s="426" t="s">
        <v>3525</v>
      </c>
      <c r="E122" s="426" t="str">
        <f>CONCATENATE(SUM('Раздел 1'!Q27:V27),"&gt;=",SUM('Раздел 1'!H27:K27))</f>
        <v>0&gt;=0</v>
      </c>
      <c r="F122" s="429"/>
      <c r="G122" s="106" t="str">
        <f>IF(('ФЛК (информационный)'!A122="Неверно!")*('ФЛК (информационный)'!F122=""),"Внести подтверждение к нарушенному информационному ФЛК"," ")</f>
        <v xml:space="preserve"> </v>
      </c>
    </row>
    <row r="123" spans="1:7" s="242" customFormat="1" ht="12.75" hidden="1" x14ac:dyDescent="0.2">
      <c r="A123" s="433" t="str">
        <f>IF((SUM('Раздел 1'!Q28:V28)&gt;=SUM('Раздел 1'!H28:K28)),"","Неверно!")</f>
        <v/>
      </c>
      <c r="B123" s="428" t="s">
        <v>2366</v>
      </c>
      <c r="C123" s="426" t="s">
        <v>2376</v>
      </c>
      <c r="D123" s="426" t="s">
        <v>3525</v>
      </c>
      <c r="E123" s="426" t="str">
        <f>CONCATENATE(SUM('Раздел 1'!Q28:V28),"&gt;=",SUM('Раздел 1'!H28:K28))</f>
        <v>0&gt;=0</v>
      </c>
      <c r="F123" s="429"/>
      <c r="G123" s="106" t="str">
        <f>IF(('ФЛК (информационный)'!A123="Неверно!")*('ФЛК (информационный)'!F123=""),"Внести подтверждение к нарушенному информационному ФЛК"," ")</f>
        <v xml:space="preserve"> </v>
      </c>
    </row>
    <row r="124" spans="1:7" s="242" customFormat="1" ht="51" x14ac:dyDescent="0.2">
      <c r="A124" s="455" t="str">
        <f>IF((SUM('Раздел 1'!Q11:V11)&gt;=SUM('Раздел 1'!H11:K11)),"","Неверно!")</f>
        <v>Неверно!</v>
      </c>
      <c r="B124" s="456" t="s">
        <v>2366</v>
      </c>
      <c r="C124" s="457" t="s">
        <v>2377</v>
      </c>
      <c r="D124" s="457" t="s">
        <v>3525</v>
      </c>
      <c r="E124" s="457" t="str">
        <f>CONCATENATE(SUM('Раздел 1'!Q11:V11),"&gt;=",SUM('Раздел 1'!H11:K11))</f>
        <v>9&gt;=10</v>
      </c>
      <c r="F124" s="454" t="s">
        <v>3588</v>
      </c>
      <c r="G124" s="106" t="str">
        <f>IF(('ФЛК (информационный)'!A124="Неверно!")*('ФЛК (информационный)'!F124=""),"Внести подтверждение к нарушенному информационному ФЛК"," ")</f>
        <v xml:space="preserve"> </v>
      </c>
    </row>
    <row r="125" spans="1:7" s="242" customFormat="1" ht="12.75" hidden="1" x14ac:dyDescent="0.2">
      <c r="A125" s="433" t="str">
        <f>IF((SUM('Раздел 1'!Q29:V29)&gt;=SUM('Раздел 1'!H29:K29)),"","Неверно!")</f>
        <v/>
      </c>
      <c r="B125" s="428" t="s">
        <v>2366</v>
      </c>
      <c r="C125" s="426" t="s">
        <v>2378</v>
      </c>
      <c r="D125" s="426" t="s">
        <v>3525</v>
      </c>
      <c r="E125" s="426" t="str">
        <f>CONCATENATE(SUM('Раздел 1'!Q29:V29),"&gt;=",SUM('Раздел 1'!H29:K29))</f>
        <v>1&gt;=1</v>
      </c>
      <c r="F125" s="429"/>
      <c r="G125" s="106" t="str">
        <f>IF(('ФЛК (информационный)'!A125="Неверно!")*('ФЛК (информационный)'!F125=""),"Внести подтверждение к нарушенному информационному ФЛК"," ")</f>
        <v xml:space="preserve"> </v>
      </c>
    </row>
    <row r="126" spans="1:7" s="242" customFormat="1" ht="12.75" hidden="1" x14ac:dyDescent="0.2">
      <c r="A126" s="433" t="str">
        <f>IF((SUM('Раздел 1'!Q30:V30)&gt;=SUM('Раздел 1'!H30:K30)),"","Неверно!")</f>
        <v/>
      </c>
      <c r="B126" s="428" t="s">
        <v>2366</v>
      </c>
      <c r="C126" s="426" t="s">
        <v>2379</v>
      </c>
      <c r="D126" s="426" t="s">
        <v>3525</v>
      </c>
      <c r="E126" s="426" t="str">
        <f>CONCATENATE(SUM('Раздел 1'!Q30:V30),"&gt;=",SUM('Раздел 1'!H30:K30))</f>
        <v>0&gt;=0</v>
      </c>
      <c r="F126" s="429"/>
      <c r="G126" s="106" t="str">
        <f>IF(('ФЛК (информационный)'!A126="Неверно!")*('ФЛК (информационный)'!F126=""),"Внести подтверждение к нарушенному информационному ФЛК"," ")</f>
        <v xml:space="preserve"> </v>
      </c>
    </row>
    <row r="127" spans="1:7" s="242" customFormat="1" ht="12.75" hidden="1" x14ac:dyDescent="0.2">
      <c r="A127" s="433" t="str">
        <f>IF((SUM('Раздел 1'!Q31:V31)&gt;=SUM('Раздел 1'!H31:K31)),"","Неверно!")</f>
        <v/>
      </c>
      <c r="B127" s="428" t="s">
        <v>2366</v>
      </c>
      <c r="C127" s="426" t="s">
        <v>2380</v>
      </c>
      <c r="D127" s="426" t="s">
        <v>3525</v>
      </c>
      <c r="E127" s="426" t="str">
        <f>CONCATENATE(SUM('Раздел 1'!Q31:V31),"&gt;=",SUM('Раздел 1'!H31:K31))</f>
        <v>0&gt;=0</v>
      </c>
      <c r="F127" s="429"/>
      <c r="G127" s="106" t="str">
        <f>IF(('ФЛК (информационный)'!A127="Неверно!")*('ФЛК (информационный)'!F127=""),"Внести подтверждение к нарушенному информационному ФЛК"," ")</f>
        <v xml:space="preserve"> </v>
      </c>
    </row>
    <row r="128" spans="1:7" s="242" customFormat="1" ht="12.75" hidden="1" x14ac:dyDescent="0.2">
      <c r="A128" s="433" t="str">
        <f>IF((SUM('Раздел 1'!Q32:V32)&gt;=SUM('Раздел 1'!H32:K32)),"","Неверно!")</f>
        <v/>
      </c>
      <c r="B128" s="428" t="s">
        <v>2366</v>
      </c>
      <c r="C128" s="426" t="s">
        <v>2381</v>
      </c>
      <c r="D128" s="426" t="s">
        <v>3525</v>
      </c>
      <c r="E128" s="426" t="str">
        <f>CONCATENATE(SUM('Раздел 1'!Q32:V32),"&gt;=",SUM('Раздел 1'!H32:K32))</f>
        <v>3&gt;=3</v>
      </c>
      <c r="F128" s="429"/>
      <c r="G128" s="106" t="str">
        <f>IF(('ФЛК (информационный)'!A128="Неверно!")*('ФЛК (информационный)'!F128=""),"Внести подтверждение к нарушенному информационному ФЛК"," ")</f>
        <v xml:space="preserve"> </v>
      </c>
    </row>
    <row r="129" spans="1:7" s="242" customFormat="1" ht="12.75" hidden="1" x14ac:dyDescent="0.2">
      <c r="A129" s="433" t="str">
        <f>IF((SUM('Раздел 1'!Q33:V33)&gt;=SUM('Раздел 1'!H33:K33)),"","Неверно!")</f>
        <v/>
      </c>
      <c r="B129" s="428" t="s">
        <v>2366</v>
      </c>
      <c r="C129" s="426" t="s">
        <v>2382</v>
      </c>
      <c r="D129" s="426" t="s">
        <v>3525</v>
      </c>
      <c r="E129" s="426" t="str">
        <f>CONCATENATE(SUM('Раздел 1'!Q33:V33),"&gt;=",SUM('Раздел 1'!H33:K33))</f>
        <v>0&gt;=0</v>
      </c>
      <c r="F129" s="429"/>
      <c r="G129" s="106"/>
    </row>
    <row r="130" spans="1:7" s="242" customFormat="1" ht="12.75" hidden="1" x14ac:dyDescent="0.2">
      <c r="A130" s="433" t="str">
        <f>IF((SUM('Раздел 1'!Q34:V34)&gt;=SUM('Раздел 1'!H34:K34)),"","Неверно!")</f>
        <v/>
      </c>
      <c r="B130" s="428" t="s">
        <v>2366</v>
      </c>
      <c r="C130" s="426" t="s">
        <v>2383</v>
      </c>
      <c r="D130" s="426" t="s">
        <v>3525</v>
      </c>
      <c r="E130" s="426" t="str">
        <f>CONCATENATE(SUM('Раздел 1'!Q34:V34),"&gt;=",SUM('Раздел 1'!H34:K34))</f>
        <v>53&gt;=48</v>
      </c>
      <c r="F130" s="429"/>
      <c r="G130" s="106"/>
    </row>
    <row r="131" spans="1:7" s="242" customFormat="1" ht="12.75" hidden="1" x14ac:dyDescent="0.2">
      <c r="A131" s="433" t="str">
        <f>IF((SUM('Раздел 1'!Q35:V35)&gt;=SUM('Раздел 1'!H35:K35)),"","Неверно!")</f>
        <v/>
      </c>
      <c r="B131" s="428" t="s">
        <v>2366</v>
      </c>
      <c r="C131" s="426" t="s">
        <v>2384</v>
      </c>
      <c r="D131" s="426" t="s">
        <v>3525</v>
      </c>
      <c r="E131" s="426" t="str">
        <f>CONCATENATE(SUM('Раздел 1'!Q35:V35),"&gt;=",SUM('Раздел 1'!H35:K35))</f>
        <v>0&gt;=0</v>
      </c>
      <c r="F131" s="429"/>
      <c r="G131" s="106"/>
    </row>
    <row r="132" spans="1:7" s="242" customFormat="1" ht="12.75" hidden="1" x14ac:dyDescent="0.2">
      <c r="A132" s="433" t="str">
        <f>IF((SUM('Раздел 1'!Q36:V36)&gt;=SUM('Раздел 1'!H36:K36)),"","Неверно!")</f>
        <v/>
      </c>
      <c r="B132" s="428" t="s">
        <v>2366</v>
      </c>
      <c r="C132" s="426" t="s">
        <v>2385</v>
      </c>
      <c r="D132" s="426" t="s">
        <v>3525</v>
      </c>
      <c r="E132" s="426" t="str">
        <f>CONCATENATE(SUM('Раздел 1'!Q36:V36),"&gt;=",SUM('Раздел 1'!H36:K36))</f>
        <v>36&gt;=36</v>
      </c>
      <c r="F132" s="429"/>
      <c r="G132" s="106"/>
    </row>
    <row r="133" spans="1:7" s="242" customFormat="1" ht="12.75" hidden="1" x14ac:dyDescent="0.2">
      <c r="A133" s="433" t="str">
        <f>IF((SUM('Раздел 1'!Q37:V37)&gt;=SUM('Раздел 1'!H37:K37)),"","Неверно!")</f>
        <v/>
      </c>
      <c r="B133" s="428" t="s">
        <v>2366</v>
      </c>
      <c r="C133" s="426" t="s">
        <v>2386</v>
      </c>
      <c r="D133" s="426" t="s">
        <v>3525</v>
      </c>
      <c r="E133" s="426" t="str">
        <f>CONCATENATE(SUM('Раздел 1'!Q37:V37),"&gt;=",SUM('Раздел 1'!H37:K37))</f>
        <v>0&gt;=0</v>
      </c>
      <c r="F133" s="429"/>
      <c r="G133" s="106"/>
    </row>
    <row r="134" spans="1:7" s="242" customFormat="1" ht="12.75" hidden="1" x14ac:dyDescent="0.2">
      <c r="A134" s="433" t="str">
        <f>IF((SUM('Раздел 1'!Q38:V38)&gt;=SUM('Раздел 1'!H38:K38)),"","Неверно!")</f>
        <v/>
      </c>
      <c r="B134" s="428" t="s">
        <v>2366</v>
      </c>
      <c r="C134" s="426" t="s">
        <v>2387</v>
      </c>
      <c r="D134" s="426" t="s">
        <v>3525</v>
      </c>
      <c r="E134" s="426" t="str">
        <f>CONCATENATE(SUM('Раздел 1'!Q38:V38),"&gt;=",SUM('Раздел 1'!H38:K38))</f>
        <v>0&gt;=0</v>
      </c>
      <c r="F134" s="429"/>
      <c r="G134" s="106"/>
    </row>
    <row r="135" spans="1:7" s="242" customFormat="1" ht="12.75" hidden="1" x14ac:dyDescent="0.2">
      <c r="A135" s="433" t="str">
        <f>IF((SUM('Раздел 1'!Q12:V12)&gt;=SUM('Раздел 1'!H12:K12)),"","Неверно!")</f>
        <v/>
      </c>
      <c r="B135" s="428" t="s">
        <v>2366</v>
      </c>
      <c r="C135" s="426" t="s">
        <v>2388</v>
      </c>
      <c r="D135" s="426" t="s">
        <v>3525</v>
      </c>
      <c r="E135" s="426" t="str">
        <f>CONCATENATE(SUM('Раздел 1'!Q12:V12),"&gt;=",SUM('Раздел 1'!H12:K12))</f>
        <v>2&gt;=2</v>
      </c>
      <c r="F135" s="429"/>
      <c r="G135" s="106"/>
    </row>
    <row r="136" spans="1:7" s="242" customFormat="1" ht="12.75" hidden="1" x14ac:dyDescent="0.2">
      <c r="A136" s="433" t="str">
        <f>IF((SUM('Раздел 1'!Q39:V39)&gt;=SUM('Раздел 1'!H39:K39)),"","Неверно!")</f>
        <v/>
      </c>
      <c r="B136" s="428" t="s">
        <v>2366</v>
      </c>
      <c r="C136" s="426" t="s">
        <v>2389</v>
      </c>
      <c r="D136" s="426" t="s">
        <v>3525</v>
      </c>
      <c r="E136" s="426" t="str">
        <f>CONCATENATE(SUM('Раздел 1'!Q39:V39),"&gt;=",SUM('Раздел 1'!H39:K39))</f>
        <v>0&gt;=0</v>
      </c>
      <c r="F136" s="429"/>
      <c r="G136" s="106"/>
    </row>
    <row r="137" spans="1:7" s="242" customFormat="1" ht="12.75" hidden="1" x14ac:dyDescent="0.2">
      <c r="A137" s="433" t="str">
        <f>IF((SUM('Раздел 1'!Q40:V40)&gt;=SUM('Раздел 1'!H40:K40)),"","Неверно!")</f>
        <v/>
      </c>
      <c r="B137" s="428" t="s">
        <v>2366</v>
      </c>
      <c r="C137" s="426" t="s">
        <v>2390</v>
      </c>
      <c r="D137" s="426" t="s">
        <v>3525</v>
      </c>
      <c r="E137" s="426" t="str">
        <f>CONCATENATE(SUM('Раздел 1'!Q40:V40),"&gt;=",SUM('Раздел 1'!H40:K40))</f>
        <v>0&gt;=0</v>
      </c>
      <c r="F137" s="429"/>
      <c r="G137" s="106"/>
    </row>
    <row r="138" spans="1:7" s="242" customFormat="1" ht="12.75" hidden="1" x14ac:dyDescent="0.2">
      <c r="A138" s="433" t="str">
        <f>IF((SUM('Раздел 1'!Q41:V41)&gt;=SUM('Раздел 1'!H41:K41)),"","Неверно!")</f>
        <v/>
      </c>
      <c r="B138" s="428" t="s">
        <v>2366</v>
      </c>
      <c r="C138" s="426" t="s">
        <v>2391</v>
      </c>
      <c r="D138" s="426" t="s">
        <v>3525</v>
      </c>
      <c r="E138" s="426" t="str">
        <f>CONCATENATE(SUM('Раздел 1'!Q41:V41),"&gt;=",SUM('Раздел 1'!H41:K41))</f>
        <v>0&gt;=0</v>
      </c>
      <c r="F138" s="429"/>
      <c r="G138" s="106"/>
    </row>
    <row r="139" spans="1:7" s="242" customFormat="1" ht="12.75" hidden="1" x14ac:dyDescent="0.2">
      <c r="A139" s="433" t="str">
        <f>IF((SUM('Раздел 1'!Q42:V42)&gt;=SUM('Раздел 1'!H42:K42)),"","Неверно!")</f>
        <v/>
      </c>
      <c r="B139" s="428" t="s">
        <v>2366</v>
      </c>
      <c r="C139" s="426" t="s">
        <v>2392</v>
      </c>
      <c r="D139" s="426" t="s">
        <v>3525</v>
      </c>
      <c r="E139" s="426" t="str">
        <f>CONCATENATE(SUM('Раздел 1'!Q42:V42),"&gt;=",SUM('Раздел 1'!H42:K42))</f>
        <v>0&gt;=0</v>
      </c>
      <c r="F139" s="429"/>
      <c r="G139" s="106"/>
    </row>
    <row r="140" spans="1:7" s="242" customFormat="1" ht="12.75" hidden="1" x14ac:dyDescent="0.2">
      <c r="A140" s="433" t="str">
        <f>IF((SUM('Раздел 1'!Q43:V43)&gt;=SUM('Раздел 1'!H43:K43)),"","Неверно!")</f>
        <v/>
      </c>
      <c r="B140" s="428" t="s">
        <v>2366</v>
      </c>
      <c r="C140" s="426" t="s">
        <v>2393</v>
      </c>
      <c r="D140" s="426" t="s">
        <v>3525</v>
      </c>
      <c r="E140" s="426" t="str">
        <f>CONCATENATE(SUM('Раздел 1'!Q43:V43),"&gt;=",SUM('Раздел 1'!H43:K43))</f>
        <v>3&gt;=2</v>
      </c>
      <c r="F140" s="429"/>
      <c r="G140" s="106"/>
    </row>
    <row r="141" spans="1:7" s="242" customFormat="1" ht="12.75" hidden="1" x14ac:dyDescent="0.2">
      <c r="A141" s="433" t="str">
        <f>IF((SUM('Раздел 1'!Q44:V44)&gt;=SUM('Раздел 1'!H44:K44)),"","Неверно!")</f>
        <v/>
      </c>
      <c r="B141" s="428" t="s">
        <v>2366</v>
      </c>
      <c r="C141" s="426" t="s">
        <v>2394</v>
      </c>
      <c r="D141" s="426" t="s">
        <v>3525</v>
      </c>
      <c r="E141" s="426" t="str">
        <f>CONCATENATE(SUM('Раздел 1'!Q44:V44),"&gt;=",SUM('Раздел 1'!H44:K44))</f>
        <v>0&gt;=0</v>
      </c>
      <c r="F141" s="429"/>
      <c r="G141" s="106"/>
    </row>
    <row r="142" spans="1:7" s="242" customFormat="1" ht="12.75" hidden="1" x14ac:dyDescent="0.2">
      <c r="A142" s="433" t="str">
        <f>IF((SUM('Раздел 1'!Q45:V45)&gt;=SUM('Раздел 1'!H45:K45)),"","Неверно!")</f>
        <v/>
      </c>
      <c r="B142" s="428" t="s">
        <v>2366</v>
      </c>
      <c r="C142" s="426" t="s">
        <v>2395</v>
      </c>
      <c r="D142" s="426" t="s">
        <v>3525</v>
      </c>
      <c r="E142" s="426" t="str">
        <f>CONCATENATE(SUM('Раздел 1'!Q45:V45),"&gt;=",SUM('Раздел 1'!H45:K45))</f>
        <v>1&gt;=1</v>
      </c>
      <c r="F142" s="429"/>
      <c r="G142" s="106"/>
    </row>
    <row r="143" spans="1:7" s="242" customFormat="1" ht="12.75" hidden="1" x14ac:dyDescent="0.2">
      <c r="A143" s="433" t="str">
        <f>IF((SUM('Раздел 1'!Q46:V46)&gt;=SUM('Раздел 1'!H46:K46)),"","Неверно!")</f>
        <v/>
      </c>
      <c r="B143" s="428" t="s">
        <v>2366</v>
      </c>
      <c r="C143" s="426" t="s">
        <v>2396</v>
      </c>
      <c r="D143" s="426" t="s">
        <v>3525</v>
      </c>
      <c r="E143" s="426" t="str">
        <f>CONCATENATE(SUM('Раздел 1'!Q46:V46),"&gt;=",SUM('Раздел 1'!H46:K46))</f>
        <v>18&gt;=17</v>
      </c>
      <c r="F143" s="429"/>
      <c r="G143" s="106"/>
    </row>
    <row r="144" spans="1:7" s="242" customFormat="1" ht="12.75" hidden="1" x14ac:dyDescent="0.2">
      <c r="A144" s="433" t="str">
        <f>IF((SUM('Раздел 1'!Q47:V47)&gt;=SUM('Раздел 1'!H47:K47)),"","Неверно!")</f>
        <v/>
      </c>
      <c r="B144" s="428" t="s">
        <v>2366</v>
      </c>
      <c r="C144" s="426" t="s">
        <v>2397</v>
      </c>
      <c r="D144" s="426" t="s">
        <v>3525</v>
      </c>
      <c r="E144" s="426" t="str">
        <f>CONCATENATE(SUM('Раздел 1'!Q47:V47),"&gt;=",SUM('Раздел 1'!H47:K47))</f>
        <v>25&gt;=16</v>
      </c>
      <c r="F144" s="429"/>
      <c r="G144" s="106"/>
    </row>
    <row r="145" spans="1:7" s="242" customFormat="1" ht="12.75" hidden="1" x14ac:dyDescent="0.2">
      <c r="A145" s="433" t="str">
        <f>IF((SUM('Раздел 1'!Q48:V48)&gt;=SUM('Раздел 1'!H48:K48)),"","Неверно!")</f>
        <v/>
      </c>
      <c r="B145" s="428" t="s">
        <v>2366</v>
      </c>
      <c r="C145" s="426" t="s">
        <v>2398</v>
      </c>
      <c r="D145" s="426" t="s">
        <v>3525</v>
      </c>
      <c r="E145" s="426" t="str">
        <f>CONCATENATE(SUM('Раздел 1'!Q48:V48),"&gt;=",SUM('Раздел 1'!H48:K48))</f>
        <v>0&gt;=0</v>
      </c>
      <c r="F145" s="429"/>
      <c r="G145" s="106"/>
    </row>
    <row r="146" spans="1:7" s="242" customFormat="1" ht="12.75" hidden="1" x14ac:dyDescent="0.2">
      <c r="A146" s="433" t="str">
        <f>IF((SUM('Раздел 1'!Q13:V13)&gt;=SUM('Раздел 1'!H13:K13)),"","Неверно!")</f>
        <v/>
      </c>
      <c r="B146" s="428" t="s">
        <v>2366</v>
      </c>
      <c r="C146" s="426" t="s">
        <v>2399</v>
      </c>
      <c r="D146" s="426" t="s">
        <v>3525</v>
      </c>
      <c r="E146" s="426" t="str">
        <f>CONCATENATE(SUM('Раздел 1'!Q13:V13),"&gt;=",SUM('Раздел 1'!H13:K13))</f>
        <v>32&gt;=31</v>
      </c>
      <c r="F146" s="429"/>
      <c r="G146" s="106"/>
    </row>
    <row r="147" spans="1:7" s="242" customFormat="1" ht="12.75" hidden="1" x14ac:dyDescent="0.2">
      <c r="A147" s="433" t="str">
        <f>IF((SUM('Раздел 1'!Q49:V49)&gt;=SUM('Раздел 1'!H49:K49)),"","Неверно!")</f>
        <v/>
      </c>
      <c r="B147" s="428" t="s">
        <v>2366</v>
      </c>
      <c r="C147" s="426" t="s">
        <v>2400</v>
      </c>
      <c r="D147" s="426" t="s">
        <v>3525</v>
      </c>
      <c r="E147" s="426" t="str">
        <f>CONCATENATE(SUM('Раздел 1'!Q49:V49),"&gt;=",SUM('Раздел 1'!H49:K49))</f>
        <v>71&gt;=71</v>
      </c>
      <c r="F147" s="429"/>
      <c r="G147" s="106"/>
    </row>
    <row r="148" spans="1:7" s="242" customFormat="1" ht="12.75" hidden="1" x14ac:dyDescent="0.2">
      <c r="A148" s="433" t="str">
        <f>IF((SUM('Раздел 1'!Q50:V50)&gt;=SUM('Раздел 1'!H50:K50)),"","Неверно!")</f>
        <v/>
      </c>
      <c r="B148" s="428" t="s">
        <v>2366</v>
      </c>
      <c r="C148" s="426" t="s">
        <v>2401</v>
      </c>
      <c r="D148" s="426" t="s">
        <v>3525</v>
      </c>
      <c r="E148" s="426" t="str">
        <f>CONCATENATE(SUM('Раздел 1'!Q50:V50),"&gt;=",SUM('Раздел 1'!H50:K50))</f>
        <v>43&gt;=41</v>
      </c>
      <c r="F148" s="429"/>
      <c r="G148" s="106"/>
    </row>
    <row r="149" spans="1:7" s="242" customFormat="1" ht="12.75" hidden="1" x14ac:dyDescent="0.2">
      <c r="A149" s="433" t="str">
        <f>IF((SUM('Раздел 1'!Q51:V51)&gt;=SUM('Раздел 1'!H51:K51)),"","Неверно!")</f>
        <v/>
      </c>
      <c r="B149" s="428" t="s">
        <v>2366</v>
      </c>
      <c r="C149" s="426" t="s">
        <v>2402</v>
      </c>
      <c r="D149" s="426" t="s">
        <v>3525</v>
      </c>
      <c r="E149" s="426" t="str">
        <f>CONCATENATE(SUM('Раздел 1'!Q51:V51),"&gt;=",SUM('Раздел 1'!H51:K51))</f>
        <v>137&gt;=135</v>
      </c>
      <c r="F149" s="429"/>
      <c r="G149" s="106"/>
    </row>
    <row r="150" spans="1:7" s="242" customFormat="1" ht="12.75" hidden="1" x14ac:dyDescent="0.2">
      <c r="A150" s="433" t="str">
        <f>IF((SUM('Раздел 1'!Q52:V52)&gt;=SUM('Раздел 1'!H52:K52)),"","Неверно!")</f>
        <v/>
      </c>
      <c r="B150" s="428" t="s">
        <v>2366</v>
      </c>
      <c r="C150" s="426" t="s">
        <v>2403</v>
      </c>
      <c r="D150" s="426" t="s">
        <v>3525</v>
      </c>
      <c r="E150" s="426" t="str">
        <f>CONCATENATE(SUM('Раздел 1'!Q52:V52),"&gt;=",SUM('Раздел 1'!H52:K52))</f>
        <v>239&gt;=217</v>
      </c>
      <c r="F150" s="429"/>
      <c r="G150" s="106"/>
    </row>
    <row r="151" spans="1:7" s="242" customFormat="1" ht="12.75" hidden="1" x14ac:dyDescent="0.2">
      <c r="A151" s="433" t="str">
        <f>IF((SUM('Раздел 1'!Q53:V53)&gt;=SUM('Раздел 1'!H53:K53)),"","Неверно!")</f>
        <v/>
      </c>
      <c r="B151" s="428" t="s">
        <v>2366</v>
      </c>
      <c r="C151" s="426" t="s">
        <v>2404</v>
      </c>
      <c r="D151" s="426" t="s">
        <v>3525</v>
      </c>
      <c r="E151" s="426" t="str">
        <f>CONCATENATE(SUM('Раздел 1'!Q53:V53),"&gt;=",SUM('Раздел 1'!H53:K53))</f>
        <v>1&gt;=1</v>
      </c>
      <c r="F151" s="429"/>
      <c r="G151" s="106"/>
    </row>
    <row r="152" spans="1:7" ht="12.75" hidden="1" x14ac:dyDescent="0.2">
      <c r="A152" s="433" t="str">
        <f>IF((SUM('Раздел 1'!Q54:V54)&gt;=SUM('Раздел 1'!H54:K54)),"","Неверно!")</f>
        <v/>
      </c>
      <c r="B152" s="428" t="s">
        <v>2366</v>
      </c>
      <c r="C152" s="426" t="s">
        <v>2405</v>
      </c>
      <c r="D152" s="426" t="s">
        <v>3525</v>
      </c>
      <c r="E152" s="426" t="str">
        <f>CONCATENATE(SUM('Раздел 1'!Q54:V54),"&gt;=",SUM('Раздел 1'!H54:K54))</f>
        <v>0&gt;=0</v>
      </c>
      <c r="F152" s="429"/>
      <c r="G152" s="106"/>
    </row>
    <row r="153" spans="1:7" ht="51" x14ac:dyDescent="0.2">
      <c r="A153" s="455" t="str">
        <f>IF((SUM('Раздел 1'!Q55:V55)&gt;=SUM('Раздел 1'!H55:K55)),"","Неверно!")</f>
        <v>Неверно!</v>
      </c>
      <c r="B153" s="456" t="s">
        <v>2366</v>
      </c>
      <c r="C153" s="457" t="s">
        <v>2406</v>
      </c>
      <c r="D153" s="457" t="s">
        <v>3525</v>
      </c>
      <c r="E153" s="457" t="str">
        <f>CONCATENATE(SUM('Раздел 1'!Q55:V55),"&gt;=",SUM('Раздел 1'!H55:K55))</f>
        <v>14&gt;=15</v>
      </c>
      <c r="F153" s="454" t="s">
        <v>3588</v>
      </c>
      <c r="G153" s="106" t="str">
        <f>IF(('ФЛК (информационный)'!A153="Неверно!")*('ФЛК (информационный)'!F153=""),"Внести подтверждение к нарушенному информационному ФЛК"," ")</f>
        <v xml:space="preserve"> </v>
      </c>
    </row>
    <row r="154" spans="1:7" ht="12.75" hidden="1" x14ac:dyDescent="0.2">
      <c r="A154" s="433" t="str">
        <f>IF((SUM('Раздел 1'!Q56:V56)&gt;=SUM('Раздел 1'!H56:K56)),"","Неверно!")</f>
        <v/>
      </c>
      <c r="B154" s="428" t="s">
        <v>2366</v>
      </c>
      <c r="C154" s="426" t="s">
        <v>2407</v>
      </c>
      <c r="D154" s="426" t="s">
        <v>3525</v>
      </c>
      <c r="E154" s="426" t="str">
        <f>CONCATENATE(SUM('Раздел 1'!Q56:V56),"&gt;=",SUM('Раздел 1'!H56:K56))</f>
        <v>78&gt;=69</v>
      </c>
    </row>
    <row r="155" spans="1:7" ht="12.75" hidden="1" x14ac:dyDescent="0.2">
      <c r="A155" s="433" t="str">
        <f>IF((SUM('Раздел 1'!Q57:V57)&gt;=SUM('Раздел 1'!H57:K57)),"","Неверно!")</f>
        <v/>
      </c>
      <c r="B155" s="428" t="s">
        <v>2366</v>
      </c>
      <c r="C155" s="426" t="s">
        <v>2408</v>
      </c>
      <c r="D155" s="426" t="s">
        <v>3525</v>
      </c>
      <c r="E155" s="426" t="str">
        <f>CONCATENATE(SUM('Раздел 1'!Q57:V57),"&gt;=",SUM('Раздел 1'!H57:K57))</f>
        <v>68&gt;=59</v>
      </c>
    </row>
    <row r="156" spans="1:7" ht="12.75" hidden="1" x14ac:dyDescent="0.2">
      <c r="A156" s="433" t="str">
        <f>IF((SUM('Раздел 1'!Q58:V58)&gt;=SUM('Раздел 1'!H58:K58)),"","Неверно!")</f>
        <v/>
      </c>
      <c r="B156" s="428" t="s">
        <v>2366</v>
      </c>
      <c r="C156" s="426" t="s">
        <v>2409</v>
      </c>
      <c r="D156" s="426" t="s">
        <v>3525</v>
      </c>
      <c r="E156" s="426" t="str">
        <f>CONCATENATE(SUM('Раздел 1'!Q58:V58),"&gt;=",SUM('Раздел 1'!H58:K58))</f>
        <v>80&gt;=75</v>
      </c>
    </row>
    <row r="157" spans="1:7" ht="12.75" hidden="1" x14ac:dyDescent="0.2">
      <c r="A157" s="433" t="str">
        <f>IF((SUM('Раздел 1'!Q14:V14)&gt;=SUM('Раздел 1'!H14:K14)),"","Неверно!")</f>
        <v/>
      </c>
      <c r="B157" s="428" t="s">
        <v>2366</v>
      </c>
      <c r="C157" s="426" t="s">
        <v>2410</v>
      </c>
      <c r="D157" s="426" t="s">
        <v>3525</v>
      </c>
      <c r="E157" s="426" t="str">
        <f>CONCATENATE(SUM('Раздел 1'!Q14:V14),"&gt;=",SUM('Раздел 1'!H14:K14))</f>
        <v>0&gt;=0</v>
      </c>
    </row>
    <row r="158" spans="1:7" ht="12.75" hidden="1" x14ac:dyDescent="0.2">
      <c r="A158" s="433" t="str">
        <f>IF((SUM('Раздел 1'!Q59:V59)&gt;=SUM('Раздел 1'!H59:K59)),"","Неверно!")</f>
        <v/>
      </c>
      <c r="B158" s="428" t="s">
        <v>2366</v>
      </c>
      <c r="C158" s="426" t="s">
        <v>2411</v>
      </c>
      <c r="D158" s="426" t="s">
        <v>3525</v>
      </c>
      <c r="E158" s="426" t="str">
        <f>CONCATENATE(SUM('Раздел 1'!Q59:V59),"&gt;=",SUM('Раздел 1'!H59:K59))</f>
        <v>1&gt;=1</v>
      </c>
    </row>
    <row r="159" spans="1:7" ht="12.75" hidden="1" x14ac:dyDescent="0.2">
      <c r="A159" s="433" t="str">
        <f>IF((SUM('Раздел 1'!Q60:V60)&gt;=SUM('Раздел 1'!H60:K60)),"","Неверно!")</f>
        <v/>
      </c>
      <c r="B159" s="428" t="s">
        <v>2366</v>
      </c>
      <c r="C159" s="426" t="s">
        <v>2412</v>
      </c>
      <c r="D159" s="426" t="s">
        <v>3525</v>
      </c>
      <c r="E159" s="426" t="str">
        <f>CONCATENATE(SUM('Раздел 1'!Q60:V60),"&gt;=",SUM('Раздел 1'!H60:K60))</f>
        <v>0&gt;=0</v>
      </c>
    </row>
    <row r="160" spans="1:7" ht="12.75" hidden="1" x14ac:dyDescent="0.2">
      <c r="A160" s="433" t="str">
        <f>IF((SUM('Раздел 1'!Q61:V61)&gt;=SUM('Раздел 1'!H61:K61)),"","Неверно!")</f>
        <v/>
      </c>
      <c r="B160" s="428" t="s">
        <v>2366</v>
      </c>
      <c r="C160" s="426" t="s">
        <v>2413</v>
      </c>
      <c r="D160" s="426" t="s">
        <v>3525</v>
      </c>
      <c r="E160" s="426" t="str">
        <f>CONCATENATE(SUM('Раздел 1'!Q61:V61),"&gt;=",SUM('Раздел 1'!H61:K61))</f>
        <v>18&gt;=18</v>
      </c>
    </row>
    <row r="161" spans="1:5" ht="12.75" hidden="1" x14ac:dyDescent="0.2">
      <c r="A161" s="433" t="str">
        <f>IF((SUM('Раздел 1'!Q62:V62)&gt;=SUM('Раздел 1'!H62:K62)),"","Неверно!")</f>
        <v/>
      </c>
      <c r="B161" s="428" t="s">
        <v>2366</v>
      </c>
      <c r="C161" s="426" t="s">
        <v>2414</v>
      </c>
      <c r="D161" s="426" t="s">
        <v>3525</v>
      </c>
      <c r="E161" s="426" t="str">
        <f>CONCATENATE(SUM('Раздел 1'!Q62:V62),"&gt;=",SUM('Раздел 1'!H62:K62))</f>
        <v>0&gt;=0</v>
      </c>
    </row>
    <row r="162" spans="1:5" ht="12.75" hidden="1" x14ac:dyDescent="0.2">
      <c r="A162" s="433" t="str">
        <f>IF((SUM('Раздел 1'!Q63:V63)&gt;=SUM('Раздел 1'!H63:K63)),"","Неверно!")</f>
        <v/>
      </c>
      <c r="B162" s="428" t="s">
        <v>2366</v>
      </c>
      <c r="C162" s="426" t="s">
        <v>2415</v>
      </c>
      <c r="D162" s="426" t="s">
        <v>3525</v>
      </c>
      <c r="E162" s="426" t="str">
        <f>CONCATENATE(SUM('Раздел 1'!Q63:V63),"&gt;=",SUM('Раздел 1'!H63:K63))</f>
        <v>0&gt;=0</v>
      </c>
    </row>
    <row r="163" spans="1:5" ht="12.75" hidden="1" x14ac:dyDescent="0.2">
      <c r="A163" s="433" t="str">
        <f>IF((SUM('Раздел 1'!Q15:V15)&gt;=SUM('Раздел 1'!H15:K15)),"","Неверно!")</f>
        <v/>
      </c>
      <c r="B163" s="428" t="s">
        <v>2366</v>
      </c>
      <c r="C163" s="426" t="s">
        <v>2416</v>
      </c>
      <c r="D163" s="426" t="s">
        <v>3525</v>
      </c>
      <c r="E163" s="426" t="str">
        <f>CONCATENATE(SUM('Раздел 1'!Q15:V15),"&gt;=",SUM('Раздел 1'!H15:K15))</f>
        <v>4&gt;=4</v>
      </c>
    </row>
    <row r="164" spans="1:5" ht="12.75" hidden="1" x14ac:dyDescent="0.2">
      <c r="A164" s="433" t="str">
        <f>IF((SUM('Раздел 1'!Q16:V16)&gt;=SUM('Раздел 1'!H16:K16)),"","Неверно!")</f>
        <v/>
      </c>
      <c r="B164" s="428" t="s">
        <v>2366</v>
      </c>
      <c r="C164" s="426" t="s">
        <v>2417</v>
      </c>
      <c r="D164" s="426" t="s">
        <v>3525</v>
      </c>
      <c r="E164" s="426" t="str">
        <f>CONCATENATE(SUM('Раздел 1'!Q16:V16),"&gt;=",SUM('Раздел 1'!H16:K16))</f>
        <v>3&gt;=3</v>
      </c>
    </row>
    <row r="165" spans="1:5" ht="12.75" hidden="1" x14ac:dyDescent="0.2">
      <c r="A165" s="433" t="str">
        <f>IF((SUM('Раздел 1'!Q17:V17)&gt;=SUM('Раздел 1'!H17:K17)),"","Неверно!")</f>
        <v/>
      </c>
      <c r="B165" s="428" t="s">
        <v>2366</v>
      </c>
      <c r="C165" s="426" t="s">
        <v>2418</v>
      </c>
      <c r="D165" s="426" t="s">
        <v>3525</v>
      </c>
      <c r="E165" s="426" t="str">
        <f>CONCATENATE(SUM('Раздел 1'!Q17:V17),"&gt;=",SUM('Раздел 1'!H17:K17))</f>
        <v>60&gt;=48</v>
      </c>
    </row>
    <row r="166" spans="1:5" ht="12.75" hidden="1" x14ac:dyDescent="0.2">
      <c r="A166" s="433" t="str">
        <f>IF((SUM('Раздел 1'!Q18:V18)&gt;=SUM('Раздел 1'!H18:K18)),"","Неверно!")</f>
        <v/>
      </c>
      <c r="B166" s="428" t="s">
        <v>2366</v>
      </c>
      <c r="C166" s="426" t="s">
        <v>2419</v>
      </c>
      <c r="D166" s="426" t="s">
        <v>3525</v>
      </c>
      <c r="E166" s="426" t="str">
        <f>CONCATENATE(SUM('Раздел 1'!Q18:V18),"&gt;=",SUM('Раздел 1'!H18:K18))</f>
        <v>0&gt;=0</v>
      </c>
    </row>
    <row r="167" spans="1:5" ht="12.75" hidden="1" x14ac:dyDescent="0.2">
      <c r="A167" s="433" t="str">
        <f>IF((SUM('Разделы 11, 12, 13, 14'!H9:H9)=0),"","Неверно!")</f>
        <v/>
      </c>
      <c r="B167" s="428" t="s">
        <v>3380</v>
      </c>
      <c r="C167" s="426" t="s">
        <v>3381</v>
      </c>
      <c r="D167" s="426" t="s">
        <v>3382</v>
      </c>
      <c r="E167" s="426" t="str">
        <f>CONCATENATE(SUM('Разделы 11, 12, 13, 14'!H9:H9),"=",0)</f>
        <v>0=0</v>
      </c>
    </row>
    <row r="168" spans="1:5" ht="12.75" hidden="1" x14ac:dyDescent="0.2">
      <c r="A168" s="433" t="str">
        <f>IF((SUM('Разделы 11, 12, 13, 14'!H10:H10)=0),"","Неверно!")</f>
        <v/>
      </c>
      <c r="B168" s="428" t="s">
        <v>3380</v>
      </c>
      <c r="C168" s="426" t="s">
        <v>3383</v>
      </c>
      <c r="D168" s="426" t="s">
        <v>3382</v>
      </c>
      <c r="E168" s="426" t="str">
        <f>CONCATENATE(SUM('Разделы 11, 12, 13, 14'!H10:H10),"=",0)</f>
        <v>0=0</v>
      </c>
    </row>
    <row r="169" spans="1:5" ht="12.75" hidden="1" x14ac:dyDescent="0.2">
      <c r="A169" s="433" t="str">
        <f>IF((SUM('Разделы 11, 12, 13, 14'!H11:H11)=0),"","Неверно!")</f>
        <v/>
      </c>
      <c r="B169" s="428" t="s">
        <v>3380</v>
      </c>
      <c r="C169" s="426" t="s">
        <v>3384</v>
      </c>
      <c r="D169" s="426" t="s">
        <v>3382</v>
      </c>
      <c r="E169" s="426" t="str">
        <f>CONCATENATE(SUM('Разделы 11, 12, 13, 14'!H11:H11),"=",0)</f>
        <v>0=0</v>
      </c>
    </row>
  </sheetData>
  <autoFilter ref="A1:A169">
    <filterColumn colId="0">
      <customFilters>
        <customFilter operator="notEqual" val=" "/>
      </customFilters>
    </filterColumn>
  </autoFilter>
  <phoneticPr fontId="7" type="noConversion"/>
  <conditionalFormatting sqref="A1:F1">
    <cfRule type="cellIs" dxfId="2" priority="1" stopIfTrue="1" operator="lessThan">
      <formula>0</formula>
    </cfRule>
  </conditionalFormatting>
  <pageMargins left="0.75" right="0.75" top="1" bottom="1" header="0.5" footer="0.5"/>
  <pageSetup paperSize="9" scale="43" fitToHeight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31"/>
  </sheetPr>
  <dimension ref="A1:E87"/>
  <sheetViews>
    <sheetView showGridLines="0" workbookViewId="0">
      <selection activeCell="B2" sqref="B2"/>
    </sheetView>
  </sheetViews>
  <sheetFormatPr defaultRowHeight="12.75" x14ac:dyDescent="0.2"/>
  <cols>
    <col min="1" max="1" width="61.5703125" style="1" customWidth="1"/>
    <col min="2" max="2" width="7.85546875" style="5" customWidth="1"/>
    <col min="3" max="3" width="2.85546875" style="1" customWidth="1"/>
    <col min="4" max="4" width="41.7109375" style="1" bestFit="1" customWidth="1"/>
    <col min="5" max="5" width="8.7109375" style="1" customWidth="1"/>
    <col min="6" max="16384" width="9.140625" style="1"/>
  </cols>
  <sheetData>
    <row r="1" spans="1:5" ht="16.5" thickBot="1" x14ac:dyDescent="0.25">
      <c r="A1" s="137" t="s">
        <v>3539</v>
      </c>
      <c r="B1" s="138" t="s">
        <v>132</v>
      </c>
      <c r="D1" s="137" t="s">
        <v>133</v>
      </c>
      <c r="E1" s="239" t="s">
        <v>132</v>
      </c>
    </row>
    <row r="2" spans="1:5" ht="15.75" x14ac:dyDescent="0.25">
      <c r="A2" s="135" t="s">
        <v>3577</v>
      </c>
      <c r="B2" s="136" t="s">
        <v>3578</v>
      </c>
      <c r="D2" s="139">
        <v>6</v>
      </c>
      <c r="E2" s="140" t="s">
        <v>134</v>
      </c>
    </row>
    <row r="3" spans="1:5" ht="15.75" x14ac:dyDescent="0.25">
      <c r="A3" s="102" t="s">
        <v>3540</v>
      </c>
      <c r="B3" s="103">
        <v>9002</v>
      </c>
      <c r="D3" s="14">
        <v>12</v>
      </c>
      <c r="E3" s="15" t="s">
        <v>155</v>
      </c>
    </row>
    <row r="4" spans="1:5" ht="15.75" x14ac:dyDescent="0.25">
      <c r="A4" s="102" t="s">
        <v>3541</v>
      </c>
      <c r="B4" s="103">
        <v>9009</v>
      </c>
    </row>
    <row r="5" spans="1:5" ht="15.75" x14ac:dyDescent="0.25">
      <c r="A5" s="102" t="s">
        <v>3542</v>
      </c>
      <c r="B5" s="103">
        <v>9018</v>
      </c>
    </row>
    <row r="6" spans="1:5" ht="15.75" x14ac:dyDescent="0.25">
      <c r="A6" s="102" t="s">
        <v>3543</v>
      </c>
      <c r="B6" s="103">
        <v>9014</v>
      </c>
    </row>
    <row r="7" spans="1:5" ht="15.75" x14ac:dyDescent="0.25">
      <c r="A7" s="102" t="s">
        <v>3544</v>
      </c>
      <c r="B7" s="103">
        <v>9008</v>
      </c>
    </row>
    <row r="8" spans="1:5" ht="15.75" x14ac:dyDescent="0.25">
      <c r="A8" s="102" t="s">
        <v>3545</v>
      </c>
      <c r="B8" s="103">
        <v>9017</v>
      </c>
    </row>
    <row r="9" spans="1:5" ht="15.75" x14ac:dyDescent="0.25">
      <c r="A9" s="102" t="s">
        <v>3546</v>
      </c>
      <c r="B9" s="103">
        <v>9030</v>
      </c>
    </row>
    <row r="10" spans="1:5" ht="15.75" x14ac:dyDescent="0.25">
      <c r="A10" s="102" t="s">
        <v>3547</v>
      </c>
      <c r="B10" s="103">
        <v>9033</v>
      </c>
    </row>
    <row r="11" spans="1:5" ht="15.75" x14ac:dyDescent="0.25">
      <c r="A11" s="102" t="s">
        <v>3548</v>
      </c>
      <c r="B11" s="103">
        <v>9019</v>
      </c>
    </row>
    <row r="12" spans="1:5" ht="15.75" x14ac:dyDescent="0.25">
      <c r="A12" s="102" t="s">
        <v>3549</v>
      </c>
      <c r="B12" s="103">
        <v>9032</v>
      </c>
    </row>
    <row r="13" spans="1:5" ht="15.75" x14ac:dyDescent="0.25">
      <c r="A13" s="102" t="s">
        <v>3550</v>
      </c>
      <c r="B13" s="103">
        <v>9003</v>
      </c>
    </row>
    <row r="14" spans="1:5" ht="15.75" x14ac:dyDescent="0.25">
      <c r="A14" s="102" t="s">
        <v>3551</v>
      </c>
      <c r="B14" s="103">
        <v>9013</v>
      </c>
    </row>
    <row r="15" spans="1:5" ht="15.75" x14ac:dyDescent="0.25">
      <c r="A15" s="102" t="s">
        <v>3552</v>
      </c>
      <c r="B15" s="103">
        <v>9007</v>
      </c>
    </row>
    <row r="16" spans="1:5" ht="15.75" x14ac:dyDescent="0.25">
      <c r="A16" s="102" t="s">
        <v>3553</v>
      </c>
      <c r="B16" s="103">
        <v>9016</v>
      </c>
    </row>
    <row r="17" spans="1:2" ht="15.75" x14ac:dyDescent="0.25">
      <c r="A17" s="102" t="s">
        <v>3554</v>
      </c>
      <c r="B17" s="103">
        <v>9024</v>
      </c>
    </row>
    <row r="18" spans="1:2" ht="15.75" x14ac:dyDescent="0.25">
      <c r="A18" s="102" t="s">
        <v>3555</v>
      </c>
      <c r="B18" s="103">
        <v>9010</v>
      </c>
    </row>
    <row r="19" spans="1:2" ht="15.75" x14ac:dyDescent="0.25">
      <c r="A19" s="102" t="s">
        <v>3556</v>
      </c>
      <c r="B19" s="103">
        <v>9004</v>
      </c>
    </row>
    <row r="20" spans="1:2" ht="15.75" x14ac:dyDescent="0.25">
      <c r="A20" s="102" t="s">
        <v>3557</v>
      </c>
      <c r="B20" s="103">
        <v>9005</v>
      </c>
    </row>
    <row r="21" spans="1:2" ht="15.75" x14ac:dyDescent="0.25">
      <c r="A21" s="102" t="s">
        <v>3558</v>
      </c>
      <c r="B21" s="103">
        <v>9020</v>
      </c>
    </row>
    <row r="22" spans="1:2" ht="15.75" x14ac:dyDescent="0.25">
      <c r="A22" s="102" t="s">
        <v>3559</v>
      </c>
      <c r="B22" s="103">
        <v>9011</v>
      </c>
    </row>
    <row r="23" spans="1:2" ht="15.75" x14ac:dyDescent="0.25">
      <c r="A23" s="102" t="s">
        <v>3560</v>
      </c>
      <c r="B23" s="103">
        <v>9012</v>
      </c>
    </row>
    <row r="24" spans="1:2" ht="15.75" x14ac:dyDescent="0.25">
      <c r="A24" s="102" t="s">
        <v>3561</v>
      </c>
      <c r="B24" s="103">
        <v>9027</v>
      </c>
    </row>
    <row r="25" spans="1:2" ht="15.75" x14ac:dyDescent="0.25">
      <c r="A25" s="102" t="s">
        <v>3562</v>
      </c>
      <c r="B25" s="103">
        <v>9021</v>
      </c>
    </row>
    <row r="26" spans="1:2" ht="15.75" x14ac:dyDescent="0.25">
      <c r="A26" s="102" t="s">
        <v>3563</v>
      </c>
      <c r="B26" s="103">
        <v>9034</v>
      </c>
    </row>
    <row r="27" spans="1:2" ht="15.75" x14ac:dyDescent="0.25">
      <c r="A27" s="102" t="s">
        <v>3564</v>
      </c>
      <c r="B27" s="103">
        <v>9006</v>
      </c>
    </row>
    <row r="28" spans="1:2" ht="15.75" x14ac:dyDescent="0.25">
      <c r="A28" s="102" t="s">
        <v>3565</v>
      </c>
      <c r="B28" s="103">
        <v>9022</v>
      </c>
    </row>
    <row r="29" spans="1:2" ht="15.75" x14ac:dyDescent="0.25">
      <c r="A29" s="102" t="s">
        <v>3566</v>
      </c>
      <c r="B29" s="103">
        <v>9025</v>
      </c>
    </row>
    <row r="30" spans="1:2" ht="15.75" x14ac:dyDescent="0.25">
      <c r="A30" s="102" t="s">
        <v>3567</v>
      </c>
      <c r="B30" s="103">
        <v>9026</v>
      </c>
    </row>
    <row r="31" spans="1:2" ht="15.75" x14ac:dyDescent="0.25">
      <c r="A31" s="102" t="s">
        <v>3568</v>
      </c>
      <c r="B31" s="103">
        <v>9015</v>
      </c>
    </row>
    <row r="32" spans="1:2" ht="15.75" x14ac:dyDescent="0.2">
      <c r="A32" s="104" t="s">
        <v>3569</v>
      </c>
      <c r="B32" s="103">
        <v>9028</v>
      </c>
    </row>
    <row r="33" spans="1:2" ht="15.75" x14ac:dyDescent="0.25">
      <c r="A33" s="105" t="s">
        <v>3570</v>
      </c>
      <c r="B33" s="103">
        <v>9029</v>
      </c>
    </row>
    <row r="34" spans="1:2" ht="15.75" x14ac:dyDescent="0.25">
      <c r="A34" s="102" t="s">
        <v>3571</v>
      </c>
      <c r="B34" s="103">
        <v>9023</v>
      </c>
    </row>
    <row r="35" spans="1:2" ht="15.75" x14ac:dyDescent="0.25">
      <c r="A35" s="102" t="s">
        <v>3572</v>
      </c>
      <c r="B35" s="103">
        <v>9036</v>
      </c>
    </row>
    <row r="36" spans="1:2" ht="15.75" x14ac:dyDescent="0.25">
      <c r="A36" s="102" t="s">
        <v>3573</v>
      </c>
      <c r="B36" s="103">
        <v>9035</v>
      </c>
    </row>
    <row r="37" spans="1:2" ht="15.75" x14ac:dyDescent="0.25">
      <c r="A37" s="102"/>
      <c r="B37" s="103"/>
    </row>
    <row r="38" spans="1:2" ht="15.75" x14ac:dyDescent="0.25">
      <c r="A38" s="102"/>
      <c r="B38" s="103"/>
    </row>
    <row r="39" spans="1:2" ht="15.75" x14ac:dyDescent="0.25">
      <c r="A39" s="102"/>
      <c r="B39" s="103"/>
    </row>
    <row r="40" spans="1:2" ht="15.75" x14ac:dyDescent="0.25">
      <c r="A40" s="102"/>
      <c r="B40" s="103"/>
    </row>
    <row r="41" spans="1:2" ht="15.75" x14ac:dyDescent="0.25">
      <c r="A41" s="102"/>
      <c r="B41" s="103"/>
    </row>
    <row r="42" spans="1:2" ht="15.75" x14ac:dyDescent="0.25">
      <c r="A42" s="102"/>
      <c r="B42" s="103"/>
    </row>
    <row r="43" spans="1:2" ht="15.75" x14ac:dyDescent="0.25">
      <c r="A43" s="102"/>
      <c r="B43" s="103"/>
    </row>
    <row r="44" spans="1:2" ht="15.75" x14ac:dyDescent="0.25">
      <c r="A44" s="102"/>
      <c r="B44" s="103"/>
    </row>
    <row r="45" spans="1:2" ht="15.75" x14ac:dyDescent="0.25">
      <c r="A45" s="102"/>
      <c r="B45" s="103"/>
    </row>
    <row r="46" spans="1:2" ht="15.75" x14ac:dyDescent="0.25">
      <c r="A46" s="102"/>
      <c r="B46" s="103"/>
    </row>
    <row r="47" spans="1:2" ht="15.75" x14ac:dyDescent="0.25">
      <c r="A47" s="102"/>
      <c r="B47" s="103"/>
    </row>
    <row r="48" spans="1:2" ht="15.75" x14ac:dyDescent="0.25">
      <c r="A48" s="102"/>
      <c r="B48" s="103"/>
    </row>
    <row r="49" spans="1:2" ht="15.75" x14ac:dyDescent="0.25">
      <c r="A49" s="102"/>
      <c r="B49" s="103"/>
    </row>
    <row r="50" spans="1:2" ht="15.75" x14ac:dyDescent="0.25">
      <c r="A50" s="102"/>
      <c r="B50" s="103"/>
    </row>
    <row r="51" spans="1:2" ht="15.75" x14ac:dyDescent="0.25">
      <c r="A51" s="102"/>
      <c r="B51" s="103"/>
    </row>
    <row r="52" spans="1:2" ht="15.75" x14ac:dyDescent="0.25">
      <c r="A52" s="102"/>
      <c r="B52" s="103"/>
    </row>
    <row r="53" spans="1:2" ht="15.75" x14ac:dyDescent="0.25">
      <c r="A53" s="102"/>
      <c r="B53" s="103"/>
    </row>
    <row r="54" spans="1:2" ht="15.75" x14ac:dyDescent="0.25">
      <c r="A54" s="102"/>
      <c r="B54" s="103"/>
    </row>
    <row r="55" spans="1:2" ht="15.75" x14ac:dyDescent="0.25">
      <c r="A55" s="102"/>
      <c r="B55" s="103"/>
    </row>
    <row r="56" spans="1:2" ht="15.75" x14ac:dyDescent="0.25">
      <c r="A56" s="102"/>
      <c r="B56" s="103"/>
    </row>
    <row r="57" spans="1:2" ht="15.75" x14ac:dyDescent="0.25">
      <c r="A57" s="102"/>
      <c r="B57" s="103"/>
    </row>
    <row r="58" spans="1:2" ht="15.75" x14ac:dyDescent="0.25">
      <c r="A58" s="102"/>
      <c r="B58" s="103"/>
    </row>
    <row r="59" spans="1:2" ht="15.75" x14ac:dyDescent="0.25">
      <c r="A59" s="102"/>
      <c r="B59" s="103"/>
    </row>
    <row r="60" spans="1:2" ht="15.75" x14ac:dyDescent="0.25">
      <c r="A60" s="102"/>
      <c r="B60" s="103"/>
    </row>
    <row r="61" spans="1:2" ht="15.75" x14ac:dyDescent="0.25">
      <c r="A61" s="102"/>
      <c r="B61" s="103"/>
    </row>
    <row r="62" spans="1:2" ht="15.75" x14ac:dyDescent="0.25">
      <c r="A62" s="102"/>
      <c r="B62" s="103"/>
    </row>
    <row r="63" spans="1:2" ht="15.75" x14ac:dyDescent="0.25">
      <c r="A63" s="102"/>
      <c r="B63" s="103"/>
    </row>
    <row r="64" spans="1:2" ht="15.75" x14ac:dyDescent="0.25">
      <c r="A64" s="102"/>
      <c r="B64" s="103"/>
    </row>
    <row r="65" spans="1:2" ht="15.75" x14ac:dyDescent="0.25">
      <c r="A65" s="102"/>
      <c r="B65" s="103"/>
    </row>
    <row r="66" spans="1:2" ht="15.75" x14ac:dyDescent="0.25">
      <c r="A66" s="102"/>
      <c r="B66" s="103"/>
    </row>
    <row r="67" spans="1:2" ht="15.75" x14ac:dyDescent="0.25">
      <c r="A67" s="102"/>
      <c r="B67" s="103"/>
    </row>
    <row r="68" spans="1:2" ht="15.75" x14ac:dyDescent="0.25">
      <c r="A68" s="102"/>
      <c r="B68" s="103"/>
    </row>
    <row r="69" spans="1:2" ht="15.75" x14ac:dyDescent="0.25">
      <c r="A69" s="102"/>
      <c r="B69" s="103"/>
    </row>
    <row r="70" spans="1:2" ht="15.75" x14ac:dyDescent="0.25">
      <c r="A70" s="102"/>
      <c r="B70" s="103"/>
    </row>
    <row r="71" spans="1:2" ht="15.75" x14ac:dyDescent="0.25">
      <c r="A71" s="102"/>
      <c r="B71" s="103"/>
    </row>
    <row r="72" spans="1:2" ht="15.75" x14ac:dyDescent="0.25">
      <c r="A72" s="102"/>
      <c r="B72" s="103"/>
    </row>
    <row r="73" spans="1:2" ht="15.75" x14ac:dyDescent="0.25">
      <c r="A73" s="102"/>
      <c r="B73" s="103"/>
    </row>
    <row r="74" spans="1:2" ht="15.75" x14ac:dyDescent="0.25">
      <c r="A74" s="102"/>
      <c r="B74" s="103"/>
    </row>
    <row r="75" spans="1:2" ht="15.75" x14ac:dyDescent="0.25">
      <c r="A75" s="102"/>
      <c r="B75" s="103"/>
    </row>
    <row r="76" spans="1:2" ht="15.75" x14ac:dyDescent="0.25">
      <c r="A76" s="102"/>
      <c r="B76" s="103"/>
    </row>
    <row r="77" spans="1:2" ht="15.75" x14ac:dyDescent="0.25">
      <c r="A77" s="102"/>
      <c r="B77" s="103"/>
    </row>
    <row r="78" spans="1:2" ht="15.75" x14ac:dyDescent="0.25">
      <c r="A78" s="102"/>
      <c r="B78" s="103"/>
    </row>
    <row r="79" spans="1:2" ht="15.75" x14ac:dyDescent="0.25">
      <c r="A79" s="102"/>
      <c r="B79" s="103"/>
    </row>
    <row r="80" spans="1:2" ht="15.75" x14ac:dyDescent="0.25">
      <c r="A80" s="102"/>
      <c r="B80" s="103"/>
    </row>
    <row r="81" spans="1:2" ht="15.75" x14ac:dyDescent="0.25">
      <c r="A81" s="102"/>
      <c r="B81" s="103"/>
    </row>
    <row r="82" spans="1:2" ht="15.75" x14ac:dyDescent="0.25">
      <c r="A82" s="102"/>
      <c r="B82" s="103"/>
    </row>
    <row r="83" spans="1:2" ht="15.75" x14ac:dyDescent="0.25">
      <c r="A83" s="31"/>
      <c r="B83" s="32"/>
    </row>
    <row r="84" spans="1:2" ht="15.75" x14ac:dyDescent="0.25">
      <c r="A84" s="102"/>
      <c r="B84" s="103"/>
    </row>
    <row r="85" spans="1:2" ht="16.5" thickBot="1" x14ac:dyDescent="0.3">
      <c r="A85" s="102"/>
      <c r="B85" s="103"/>
    </row>
    <row r="86" spans="1:2" ht="16.5" thickBot="1" x14ac:dyDescent="0.3">
      <c r="A86" s="33"/>
      <c r="B86" s="34"/>
    </row>
    <row r="87" spans="1:2" ht="16.5" thickBot="1" x14ac:dyDescent="0.3">
      <c r="A87" s="33"/>
      <c r="B87" s="34"/>
    </row>
  </sheetData>
  <phoneticPr fontId="7" type="noConversion"/>
  <conditionalFormatting sqref="A1:B1">
    <cfRule type="cellIs" dxfId="1" priority="2" stopIfTrue="1" operator="lessThan">
      <formula>0</formula>
    </cfRule>
  </conditionalFormatting>
  <conditionalFormatting sqref="D1:E1">
    <cfRule type="cellIs" dxfId="0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indexed="26"/>
  </sheetPr>
  <dimension ref="A1:AO68"/>
  <sheetViews>
    <sheetView showGridLines="0" zoomScale="30" zoomScaleNormal="30" zoomScaleSheetLayoutView="20" workbookViewId="0">
      <pane xSplit="5" ySplit="9" topLeftCell="F55" activePane="bottomRight" state="frozen"/>
      <selection pane="topRight" activeCell="F1" sqref="F1"/>
      <selection pane="bottomLeft" activeCell="A10" sqref="A10"/>
      <selection pane="bottomRight" activeCell="F10" sqref="F10"/>
    </sheetView>
  </sheetViews>
  <sheetFormatPr defaultRowHeight="15" x14ac:dyDescent="0.2"/>
  <cols>
    <col min="1" max="1" width="17.7109375" style="261" customWidth="1"/>
    <col min="2" max="2" width="7.28515625" style="264" customWidth="1"/>
    <col min="3" max="3" width="98.7109375" style="260" customWidth="1"/>
    <col min="4" max="4" width="30" style="253" customWidth="1"/>
    <col min="5" max="5" width="10.140625" style="246" customWidth="1"/>
    <col min="6" max="6" width="15.42578125" style="3" customWidth="1"/>
    <col min="7" max="7" width="21.7109375" style="3" customWidth="1"/>
    <col min="8" max="8" width="16.140625" style="3" customWidth="1"/>
    <col min="9" max="10" width="17.140625" style="3" customWidth="1"/>
    <col min="11" max="11" width="26.140625" style="3" customWidth="1"/>
    <col min="12" max="12" width="15.5703125" style="3" customWidth="1"/>
    <col min="13" max="13" width="22" style="3" customWidth="1"/>
    <col min="14" max="14" width="17.42578125" style="3" customWidth="1"/>
    <col min="15" max="15" width="19" style="3" customWidth="1"/>
    <col min="16" max="16" width="15.5703125" style="3" customWidth="1"/>
    <col min="17" max="17" width="21.42578125" style="3" customWidth="1"/>
    <col min="18" max="18" width="14.85546875" style="3" customWidth="1"/>
    <col min="19" max="19" width="17.28515625" style="3" customWidth="1"/>
    <col min="20" max="20" width="15.7109375" style="3" customWidth="1"/>
    <col min="21" max="21" width="14.28515625" style="3" customWidth="1"/>
    <col min="22" max="22" width="21.28515625" style="3" customWidth="1"/>
    <col min="23" max="23" width="13.28515625" style="3" customWidth="1"/>
    <col min="24" max="24" width="16.42578125" style="3" customWidth="1"/>
    <col min="25" max="25" width="17.140625" style="3" customWidth="1"/>
    <col min="26" max="26" width="17.85546875" style="3" customWidth="1"/>
    <col min="27" max="27" width="16.7109375" style="3" customWidth="1"/>
    <col min="28" max="28" width="17.42578125" style="3" customWidth="1"/>
    <col min="29" max="29" width="19.28515625" style="3" customWidth="1"/>
    <col min="30" max="30" width="16.42578125" style="3" customWidth="1"/>
    <col min="31" max="31" width="15.5703125" style="118" customWidth="1"/>
    <col min="32" max="32" width="15.140625" style="118" customWidth="1"/>
    <col min="33" max="33" width="14.5703125" style="118" customWidth="1"/>
    <col min="34" max="34" width="19.7109375" style="118" customWidth="1"/>
    <col min="35" max="35" width="14.5703125" style="118" customWidth="1"/>
    <col min="36" max="36" width="16" style="118" customWidth="1"/>
    <col min="37" max="37" width="13.140625" style="118" customWidth="1"/>
    <col min="38" max="38" width="6.5703125" style="118" customWidth="1"/>
    <col min="39" max="39" width="7.28515625" style="118" customWidth="1"/>
    <col min="40" max="16384" width="9.140625" style="3"/>
  </cols>
  <sheetData>
    <row r="1" spans="1:41" x14ac:dyDescent="0.25">
      <c r="B1" s="261"/>
      <c r="C1" s="257"/>
    </row>
    <row r="2" spans="1:41" ht="28.9" customHeight="1" x14ac:dyDescent="0.4">
      <c r="A2" s="262" t="s">
        <v>135</v>
      </c>
      <c r="B2" s="258"/>
      <c r="C2" s="258"/>
      <c r="D2" s="254"/>
      <c r="E2" s="247"/>
      <c r="F2" s="39"/>
      <c r="G2" s="39"/>
      <c r="H2" s="541" t="str">
        <f>IF('Титул ф.1'!D29=0," ",'Титул ф.1'!D29)</f>
        <v>Улуг-Хемский районный суд Республики Тыва</v>
      </c>
      <c r="I2" s="542"/>
      <c r="J2" s="542"/>
      <c r="K2" s="542"/>
      <c r="L2" s="542"/>
      <c r="M2" s="542"/>
      <c r="N2" s="542"/>
      <c r="O2" s="543"/>
      <c r="P2" s="39"/>
      <c r="Q2" s="39"/>
      <c r="R2" s="39"/>
      <c r="S2" s="39"/>
      <c r="T2" s="40"/>
      <c r="U2" s="41"/>
      <c r="V2" s="42"/>
      <c r="W2" s="42"/>
      <c r="X2" s="42"/>
      <c r="Y2" s="42"/>
      <c r="Z2" s="42"/>
      <c r="AA2" s="42"/>
      <c r="AB2" s="42"/>
      <c r="AC2" s="42"/>
      <c r="AD2" s="42"/>
      <c r="AL2" s="366" t="s">
        <v>630</v>
      </c>
    </row>
    <row r="3" spans="1:41" ht="57" customHeight="1" x14ac:dyDescent="0.2">
      <c r="A3" s="544" t="s">
        <v>181</v>
      </c>
      <c r="B3" s="544"/>
      <c r="C3" s="544"/>
      <c r="D3" s="544"/>
      <c r="E3" s="544"/>
      <c r="F3" s="544"/>
      <c r="G3" s="42"/>
      <c r="H3" s="42"/>
      <c r="I3" s="43"/>
      <c r="J3" s="44" t="s">
        <v>182</v>
      </c>
      <c r="K3" s="45"/>
      <c r="L3" s="117" t="s">
        <v>707</v>
      </c>
      <c r="M3" s="46"/>
      <c r="N3" s="47"/>
      <c r="O3" s="48"/>
      <c r="P3" s="39"/>
      <c r="Q3" s="49"/>
      <c r="R3" s="50"/>
      <c r="S3" s="50"/>
      <c r="T3" s="51"/>
      <c r="U3" s="39"/>
      <c r="V3" s="42"/>
      <c r="W3" s="42"/>
      <c r="X3" s="42"/>
      <c r="Y3" s="42"/>
      <c r="Z3" s="42"/>
      <c r="AA3" s="42"/>
      <c r="AB3" s="42"/>
      <c r="AC3" s="42"/>
      <c r="AD3" s="42"/>
    </row>
    <row r="4" spans="1:41" ht="33" customHeight="1" x14ac:dyDescent="0.25">
      <c r="B4" s="263"/>
      <c r="C4" s="259"/>
      <c r="F4" s="52"/>
      <c r="G4" s="42"/>
      <c r="H4" s="42"/>
      <c r="I4" s="43"/>
      <c r="J4" s="53" t="s">
        <v>183</v>
      </c>
      <c r="K4" s="54"/>
      <c r="L4" s="117" t="s">
        <v>225</v>
      </c>
      <c r="M4" s="46"/>
      <c r="N4" s="46"/>
      <c r="O4" s="48"/>
      <c r="P4" s="39"/>
      <c r="Q4" s="49"/>
      <c r="R4" s="50"/>
      <c r="S4" s="50"/>
      <c r="T4" s="51"/>
      <c r="U4" s="39"/>
      <c r="V4" s="42"/>
      <c r="W4" s="42"/>
      <c r="X4" s="42"/>
      <c r="Y4" s="42"/>
      <c r="Z4" s="42"/>
      <c r="AA4" s="42"/>
      <c r="AB4" s="42"/>
      <c r="AC4" s="42"/>
      <c r="AD4" s="42"/>
    </row>
    <row r="5" spans="1:41" s="36" customFormat="1" ht="88.15" customHeight="1" thickBot="1" x14ac:dyDescent="0.35">
      <c r="A5" s="563" t="s">
        <v>477</v>
      </c>
      <c r="B5" s="563"/>
      <c r="C5" s="56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  <c r="AC5" s="563"/>
      <c r="AD5" s="55"/>
      <c r="AE5" s="143"/>
    </row>
    <row r="6" spans="1:41" s="37" customFormat="1" ht="74.45" customHeight="1" x14ac:dyDescent="0.35">
      <c r="A6" s="552" t="s">
        <v>193</v>
      </c>
      <c r="B6" s="553"/>
      <c r="C6" s="553"/>
      <c r="D6" s="560" t="s">
        <v>432</v>
      </c>
      <c r="E6" s="546" t="s">
        <v>270</v>
      </c>
      <c r="F6" s="545" t="s">
        <v>416</v>
      </c>
      <c r="G6" s="545" t="s">
        <v>363</v>
      </c>
      <c r="H6" s="558" t="s">
        <v>364</v>
      </c>
      <c r="I6" s="558"/>
      <c r="J6" s="558"/>
      <c r="K6" s="558" t="s">
        <v>365</v>
      </c>
      <c r="L6" s="558"/>
      <c r="M6" s="545" t="s">
        <v>366</v>
      </c>
      <c r="N6" s="545" t="s">
        <v>367</v>
      </c>
      <c r="O6" s="545" t="s">
        <v>368</v>
      </c>
      <c r="P6" s="572" t="s">
        <v>442</v>
      </c>
      <c r="Q6" s="566" t="s">
        <v>2</v>
      </c>
      <c r="R6" s="595"/>
      <c r="S6" s="595"/>
      <c r="T6" s="595"/>
      <c r="U6" s="595"/>
      <c r="V6" s="596"/>
      <c r="W6" s="572" t="s">
        <v>369</v>
      </c>
      <c r="X6" s="566" t="s">
        <v>3</v>
      </c>
      <c r="Y6" s="567"/>
      <c r="Z6" s="567"/>
      <c r="AA6" s="567"/>
      <c r="AB6" s="567"/>
      <c r="AC6" s="568"/>
      <c r="AD6" s="572" t="s">
        <v>684</v>
      </c>
      <c r="AE6" s="572" t="s">
        <v>13</v>
      </c>
      <c r="AF6" s="572" t="s">
        <v>12</v>
      </c>
      <c r="AG6" s="572" t="s">
        <v>370</v>
      </c>
      <c r="AH6" s="572" t="s">
        <v>415</v>
      </c>
      <c r="AI6" s="572" t="s">
        <v>14</v>
      </c>
      <c r="AJ6" s="597" t="s">
        <v>685</v>
      </c>
      <c r="AK6" s="600" t="s">
        <v>436</v>
      </c>
      <c r="AL6" s="600" t="s">
        <v>437</v>
      </c>
      <c r="AM6" s="592" t="s">
        <v>437</v>
      </c>
    </row>
    <row r="7" spans="1:41" s="37" customFormat="1" ht="144" customHeight="1" x14ac:dyDescent="0.35">
      <c r="A7" s="554"/>
      <c r="B7" s="555"/>
      <c r="C7" s="555"/>
      <c r="D7" s="561"/>
      <c r="E7" s="547"/>
      <c r="F7" s="536"/>
      <c r="G7" s="536"/>
      <c r="H7" s="559"/>
      <c r="I7" s="559"/>
      <c r="J7" s="559"/>
      <c r="K7" s="559"/>
      <c r="L7" s="559"/>
      <c r="M7" s="536"/>
      <c r="N7" s="536"/>
      <c r="O7" s="536"/>
      <c r="P7" s="573"/>
      <c r="Q7" s="536" t="s">
        <v>152</v>
      </c>
      <c r="R7" s="536" t="s">
        <v>4</v>
      </c>
      <c r="S7" s="559" t="s">
        <v>202</v>
      </c>
      <c r="T7" s="559"/>
      <c r="U7" s="536" t="s">
        <v>5</v>
      </c>
      <c r="V7" s="601" t="s">
        <v>683</v>
      </c>
      <c r="W7" s="573"/>
      <c r="X7" s="569" t="s">
        <v>6</v>
      </c>
      <c r="Y7" s="570"/>
      <c r="Z7" s="571"/>
      <c r="AA7" s="569" t="s">
        <v>371</v>
      </c>
      <c r="AB7" s="570"/>
      <c r="AC7" s="571"/>
      <c r="AD7" s="573"/>
      <c r="AE7" s="573"/>
      <c r="AF7" s="573"/>
      <c r="AG7" s="573"/>
      <c r="AH7" s="573"/>
      <c r="AI7" s="573"/>
      <c r="AJ7" s="598"/>
      <c r="AK7" s="598"/>
      <c r="AL7" s="598"/>
      <c r="AM7" s="593"/>
    </row>
    <row r="8" spans="1:41" s="37" customFormat="1" ht="298.14999999999998" customHeight="1" thickBot="1" x14ac:dyDescent="0.4">
      <c r="A8" s="556"/>
      <c r="B8" s="557"/>
      <c r="C8" s="557"/>
      <c r="D8" s="562"/>
      <c r="E8" s="548"/>
      <c r="F8" s="537"/>
      <c r="G8" s="537"/>
      <c r="H8" s="342" t="s">
        <v>7</v>
      </c>
      <c r="I8" s="342" t="s">
        <v>8</v>
      </c>
      <c r="J8" s="342" t="s">
        <v>9</v>
      </c>
      <c r="K8" s="343" t="s">
        <v>682</v>
      </c>
      <c r="L8" s="342" t="s">
        <v>359</v>
      </c>
      <c r="M8" s="537"/>
      <c r="N8" s="537"/>
      <c r="O8" s="537"/>
      <c r="P8" s="574"/>
      <c r="Q8" s="537"/>
      <c r="R8" s="537"/>
      <c r="S8" s="342" t="s">
        <v>10</v>
      </c>
      <c r="T8" s="342" t="s">
        <v>11</v>
      </c>
      <c r="U8" s="537"/>
      <c r="V8" s="574"/>
      <c r="W8" s="574"/>
      <c r="X8" s="342" t="s">
        <v>372</v>
      </c>
      <c r="Y8" s="342" t="s">
        <v>373</v>
      </c>
      <c r="Z8" s="342" t="s">
        <v>431</v>
      </c>
      <c r="AA8" s="342" t="s">
        <v>372</v>
      </c>
      <c r="AB8" s="342" t="s">
        <v>373</v>
      </c>
      <c r="AC8" s="342" t="s">
        <v>430</v>
      </c>
      <c r="AD8" s="574"/>
      <c r="AE8" s="574"/>
      <c r="AF8" s="574"/>
      <c r="AG8" s="574"/>
      <c r="AH8" s="574"/>
      <c r="AI8" s="574"/>
      <c r="AJ8" s="599"/>
      <c r="AK8" s="599"/>
      <c r="AL8" s="599"/>
      <c r="AM8" s="594"/>
    </row>
    <row r="9" spans="1:41" s="38" customFormat="1" ht="23.45" customHeight="1" thickBot="1" x14ac:dyDescent="0.25">
      <c r="A9" s="564" t="s">
        <v>194</v>
      </c>
      <c r="B9" s="565"/>
      <c r="C9" s="565"/>
      <c r="D9" s="344" t="s">
        <v>195</v>
      </c>
      <c r="E9" s="344"/>
      <c r="F9" s="409">
        <v>1</v>
      </c>
      <c r="G9" s="409">
        <v>2</v>
      </c>
      <c r="H9" s="409">
        <v>3</v>
      </c>
      <c r="I9" s="409">
        <v>4</v>
      </c>
      <c r="J9" s="409">
        <v>5</v>
      </c>
      <c r="K9" s="409">
        <v>6</v>
      </c>
      <c r="L9" s="409">
        <v>7</v>
      </c>
      <c r="M9" s="409">
        <v>8</v>
      </c>
      <c r="N9" s="409">
        <v>9</v>
      </c>
      <c r="O9" s="409">
        <v>10</v>
      </c>
      <c r="P9" s="409">
        <v>11</v>
      </c>
      <c r="Q9" s="409">
        <v>12</v>
      </c>
      <c r="R9" s="409">
        <v>13</v>
      </c>
      <c r="S9" s="409">
        <v>14</v>
      </c>
      <c r="T9" s="409">
        <v>15</v>
      </c>
      <c r="U9" s="409">
        <v>16</v>
      </c>
      <c r="V9" s="409">
        <v>17</v>
      </c>
      <c r="W9" s="409">
        <v>18</v>
      </c>
      <c r="X9" s="409">
        <v>19</v>
      </c>
      <c r="Y9" s="409">
        <v>20</v>
      </c>
      <c r="Z9" s="409">
        <v>21</v>
      </c>
      <c r="AA9" s="409">
        <v>22</v>
      </c>
      <c r="AB9" s="409">
        <v>23</v>
      </c>
      <c r="AC9" s="409">
        <v>24</v>
      </c>
      <c r="AD9" s="409">
        <v>25</v>
      </c>
      <c r="AE9" s="410">
        <v>26</v>
      </c>
      <c r="AF9" s="410">
        <v>27</v>
      </c>
      <c r="AG9" s="410">
        <v>28</v>
      </c>
      <c r="AH9" s="410">
        <v>29</v>
      </c>
      <c r="AI9" s="410">
        <v>30</v>
      </c>
      <c r="AJ9" s="411">
        <v>31</v>
      </c>
      <c r="AK9" s="411">
        <v>32</v>
      </c>
      <c r="AL9" s="411">
        <v>33</v>
      </c>
      <c r="AM9" s="412">
        <v>34</v>
      </c>
    </row>
    <row r="10" spans="1:41" s="143" customFormat="1" ht="54.6" customHeight="1" thickBot="1" x14ac:dyDescent="0.25">
      <c r="A10" s="549" t="s">
        <v>448</v>
      </c>
      <c r="B10" s="550"/>
      <c r="C10" s="551"/>
      <c r="D10" s="340"/>
      <c r="E10" s="341">
        <v>1</v>
      </c>
      <c r="F10" s="408">
        <v>16</v>
      </c>
      <c r="G10" s="408">
        <v>222</v>
      </c>
      <c r="H10" s="408">
        <v>187</v>
      </c>
      <c r="I10" s="408">
        <v>28</v>
      </c>
      <c r="J10" s="408">
        <v>1</v>
      </c>
      <c r="K10" s="408">
        <v>2</v>
      </c>
      <c r="L10" s="408">
        <v>3</v>
      </c>
      <c r="M10" s="408">
        <v>221</v>
      </c>
      <c r="N10" s="408"/>
      <c r="O10" s="408">
        <v>17</v>
      </c>
      <c r="P10" s="408">
        <v>246</v>
      </c>
      <c r="Q10" s="408">
        <v>202</v>
      </c>
      <c r="R10" s="408"/>
      <c r="S10" s="408"/>
      <c r="T10" s="408">
        <v>33</v>
      </c>
      <c r="U10" s="408">
        <v>1</v>
      </c>
      <c r="V10" s="408">
        <v>4</v>
      </c>
      <c r="W10" s="408">
        <v>6</v>
      </c>
      <c r="X10" s="408">
        <v>135</v>
      </c>
      <c r="Y10" s="408">
        <v>133</v>
      </c>
      <c r="Z10" s="408">
        <v>4</v>
      </c>
      <c r="AA10" s="408"/>
      <c r="AB10" s="408"/>
      <c r="AC10" s="408"/>
      <c r="AD10" s="408"/>
      <c r="AE10" s="408">
        <v>18</v>
      </c>
      <c r="AF10" s="408"/>
      <c r="AG10" s="408">
        <v>3</v>
      </c>
      <c r="AH10" s="408">
        <v>18</v>
      </c>
      <c r="AI10" s="408"/>
      <c r="AJ10" s="408">
        <v>1</v>
      </c>
      <c r="AK10" s="408">
        <f t="shared" ref="AK10:AM10" si="0">SUM(AK11:AK46)</f>
        <v>0</v>
      </c>
      <c r="AL10" s="408">
        <f t="shared" si="0"/>
        <v>0</v>
      </c>
      <c r="AM10" s="408">
        <f t="shared" si="0"/>
        <v>0</v>
      </c>
      <c r="AN10" s="155"/>
      <c r="AO10" s="155"/>
    </row>
    <row r="11" spans="1:41" s="36" customFormat="1" ht="40.15" customHeight="1" x14ac:dyDescent="0.2">
      <c r="A11" s="538" t="s">
        <v>196</v>
      </c>
      <c r="B11" s="539"/>
      <c r="C11" s="540"/>
      <c r="D11" s="349">
        <v>105</v>
      </c>
      <c r="E11" s="404">
        <v>2</v>
      </c>
      <c r="F11" s="413"/>
      <c r="G11" s="414">
        <v>11</v>
      </c>
      <c r="H11" s="414">
        <v>9</v>
      </c>
      <c r="I11" s="414"/>
      <c r="J11" s="414"/>
      <c r="K11" s="414">
        <v>1</v>
      </c>
      <c r="L11" s="414"/>
      <c r="M11" s="414">
        <v>10</v>
      </c>
      <c r="N11" s="414"/>
      <c r="O11" s="414">
        <v>1</v>
      </c>
      <c r="P11" s="414">
        <v>11</v>
      </c>
      <c r="Q11" s="414">
        <v>8</v>
      </c>
      <c r="R11" s="414"/>
      <c r="S11" s="414"/>
      <c r="T11" s="414"/>
      <c r="U11" s="414"/>
      <c r="V11" s="414">
        <v>1</v>
      </c>
      <c r="W11" s="414"/>
      <c r="X11" s="415"/>
      <c r="Y11" s="416"/>
      <c r="Z11" s="416"/>
      <c r="AA11" s="414"/>
      <c r="AB11" s="414"/>
      <c r="AC11" s="414"/>
      <c r="AD11" s="414"/>
      <c r="AE11" s="414"/>
      <c r="AF11" s="414"/>
      <c r="AG11" s="414"/>
      <c r="AH11" s="414"/>
      <c r="AI11" s="414"/>
      <c r="AJ11" s="414"/>
      <c r="AK11" s="414"/>
      <c r="AL11" s="414"/>
      <c r="AM11" s="375"/>
    </row>
    <row r="12" spans="1:41" s="36" customFormat="1" ht="40.15" customHeight="1" x14ac:dyDescent="0.2">
      <c r="A12" s="533" t="s">
        <v>197</v>
      </c>
      <c r="B12" s="534"/>
      <c r="C12" s="535"/>
      <c r="D12" s="350" t="s">
        <v>447</v>
      </c>
      <c r="E12" s="406">
        <v>3</v>
      </c>
      <c r="F12" s="403"/>
      <c r="G12" s="128">
        <v>2</v>
      </c>
      <c r="H12" s="128">
        <v>1</v>
      </c>
      <c r="I12" s="128">
        <v>1</v>
      </c>
      <c r="J12" s="128"/>
      <c r="K12" s="128"/>
      <c r="L12" s="128"/>
      <c r="M12" s="128">
        <v>2</v>
      </c>
      <c r="N12" s="128"/>
      <c r="O12" s="128"/>
      <c r="P12" s="128">
        <v>2</v>
      </c>
      <c r="Q12" s="128">
        <v>1</v>
      </c>
      <c r="R12" s="128"/>
      <c r="S12" s="128"/>
      <c r="T12" s="128">
        <v>1</v>
      </c>
      <c r="U12" s="128"/>
      <c r="V12" s="128"/>
      <c r="W12" s="128"/>
      <c r="X12" s="128">
        <v>2</v>
      </c>
      <c r="Y12" s="128">
        <v>1</v>
      </c>
      <c r="Z12" s="128">
        <v>1</v>
      </c>
      <c r="AA12" s="128"/>
      <c r="AB12" s="128"/>
      <c r="AC12" s="128"/>
      <c r="AD12" s="128"/>
      <c r="AE12" s="128"/>
      <c r="AF12" s="128"/>
      <c r="AG12" s="128"/>
      <c r="AH12" s="128"/>
      <c r="AI12" s="128"/>
      <c r="AJ12" s="128">
        <v>1</v>
      </c>
      <c r="AK12" s="128"/>
      <c r="AL12" s="128"/>
      <c r="AM12" s="375"/>
    </row>
    <row r="13" spans="1:41" s="36" customFormat="1" ht="55.15" customHeight="1" x14ac:dyDescent="0.2">
      <c r="A13" s="533" t="s">
        <v>198</v>
      </c>
      <c r="B13" s="534"/>
      <c r="C13" s="535"/>
      <c r="D13" s="350" t="s">
        <v>199</v>
      </c>
      <c r="E13" s="405">
        <v>4</v>
      </c>
      <c r="F13" s="345">
        <v>1</v>
      </c>
      <c r="G13" s="128">
        <v>33</v>
      </c>
      <c r="H13" s="128">
        <v>29</v>
      </c>
      <c r="I13" s="128">
        <v>2</v>
      </c>
      <c r="J13" s="128"/>
      <c r="K13" s="128"/>
      <c r="L13" s="128"/>
      <c r="M13" s="128">
        <v>31</v>
      </c>
      <c r="N13" s="128"/>
      <c r="O13" s="128">
        <v>3</v>
      </c>
      <c r="P13" s="128">
        <v>34</v>
      </c>
      <c r="Q13" s="128">
        <v>30</v>
      </c>
      <c r="R13" s="128"/>
      <c r="S13" s="128"/>
      <c r="T13" s="128">
        <v>2</v>
      </c>
      <c r="U13" s="128"/>
      <c r="V13" s="128"/>
      <c r="W13" s="128">
        <v>2</v>
      </c>
      <c r="X13" s="128">
        <v>21</v>
      </c>
      <c r="Y13" s="128">
        <v>21</v>
      </c>
      <c r="Z13" s="129"/>
      <c r="AA13" s="129"/>
      <c r="AB13" s="129"/>
      <c r="AC13" s="129"/>
      <c r="AD13" s="129"/>
      <c r="AE13" s="128">
        <v>2</v>
      </c>
      <c r="AF13" s="128"/>
      <c r="AG13" s="128"/>
      <c r="AH13" s="128">
        <v>2</v>
      </c>
      <c r="AI13" s="128"/>
      <c r="AJ13" s="374"/>
      <c r="AK13" s="374"/>
      <c r="AL13" s="374"/>
      <c r="AM13" s="375"/>
    </row>
    <row r="14" spans="1:41" s="36" customFormat="1" ht="45" customHeight="1" x14ac:dyDescent="0.2">
      <c r="A14" s="533" t="s">
        <v>186</v>
      </c>
      <c r="B14" s="534"/>
      <c r="C14" s="535"/>
      <c r="D14" s="350" t="s">
        <v>201</v>
      </c>
      <c r="E14" s="347">
        <v>5</v>
      </c>
      <c r="F14" s="345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9"/>
      <c r="AA14" s="129"/>
      <c r="AB14" s="129"/>
      <c r="AC14" s="129"/>
      <c r="AD14" s="129"/>
      <c r="AE14" s="128"/>
      <c r="AF14" s="128"/>
      <c r="AG14" s="128"/>
      <c r="AH14" s="128"/>
      <c r="AI14" s="128"/>
      <c r="AJ14" s="374"/>
      <c r="AK14" s="374"/>
      <c r="AL14" s="374"/>
      <c r="AM14" s="375"/>
    </row>
    <row r="15" spans="1:41" s="36" customFormat="1" ht="40.15" customHeight="1" x14ac:dyDescent="0.2">
      <c r="A15" s="533" t="s">
        <v>187</v>
      </c>
      <c r="B15" s="534"/>
      <c r="C15" s="535"/>
      <c r="D15" s="350">
        <v>131</v>
      </c>
      <c r="E15" s="347">
        <v>6</v>
      </c>
      <c r="F15" s="345"/>
      <c r="G15" s="128">
        <v>4</v>
      </c>
      <c r="H15" s="128">
        <v>4</v>
      </c>
      <c r="I15" s="128"/>
      <c r="J15" s="128"/>
      <c r="K15" s="128"/>
      <c r="L15" s="128"/>
      <c r="M15" s="128">
        <v>4</v>
      </c>
      <c r="N15" s="128"/>
      <c r="O15" s="128"/>
      <c r="P15" s="128">
        <v>4</v>
      </c>
      <c r="Q15" s="128">
        <v>4</v>
      </c>
      <c r="R15" s="128"/>
      <c r="S15" s="128"/>
      <c r="T15" s="128"/>
      <c r="U15" s="128"/>
      <c r="V15" s="128"/>
      <c r="W15" s="128"/>
      <c r="X15" s="128">
        <v>2</v>
      </c>
      <c r="Y15" s="128">
        <v>2</v>
      </c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375"/>
    </row>
    <row r="16" spans="1:41" s="36" customFormat="1" ht="50.25" customHeight="1" x14ac:dyDescent="0.2">
      <c r="A16" s="533" t="s">
        <v>247</v>
      </c>
      <c r="B16" s="534"/>
      <c r="C16" s="535"/>
      <c r="D16" s="350" t="s">
        <v>248</v>
      </c>
      <c r="E16" s="347">
        <v>7</v>
      </c>
      <c r="F16" s="345">
        <v>1</v>
      </c>
      <c r="G16" s="128">
        <v>3</v>
      </c>
      <c r="H16" s="128">
        <v>3</v>
      </c>
      <c r="I16" s="128"/>
      <c r="J16" s="128"/>
      <c r="K16" s="128"/>
      <c r="L16" s="128">
        <v>1</v>
      </c>
      <c r="M16" s="128">
        <v>4</v>
      </c>
      <c r="N16" s="128"/>
      <c r="O16" s="128"/>
      <c r="P16" s="128">
        <v>3</v>
      </c>
      <c r="Q16" s="128">
        <v>3</v>
      </c>
      <c r="R16" s="128"/>
      <c r="S16" s="128"/>
      <c r="T16" s="128"/>
      <c r="U16" s="128"/>
      <c r="V16" s="128"/>
      <c r="W16" s="128"/>
      <c r="X16" s="128">
        <v>1</v>
      </c>
      <c r="Y16" s="128">
        <v>1</v>
      </c>
      <c r="Z16" s="129"/>
      <c r="AA16" s="129"/>
      <c r="AB16" s="129"/>
      <c r="AC16" s="129"/>
      <c r="AD16" s="129"/>
      <c r="AE16" s="128"/>
      <c r="AF16" s="128"/>
      <c r="AG16" s="128">
        <v>1</v>
      </c>
      <c r="AH16" s="128"/>
      <c r="AI16" s="128"/>
      <c r="AJ16" s="374"/>
      <c r="AK16" s="374"/>
      <c r="AL16" s="374"/>
      <c r="AM16" s="375"/>
    </row>
    <row r="17" spans="1:39" s="36" customFormat="1" ht="40.15" customHeight="1" x14ac:dyDescent="0.2">
      <c r="A17" s="533" t="s">
        <v>249</v>
      </c>
      <c r="B17" s="534"/>
      <c r="C17" s="535"/>
      <c r="D17" s="350">
        <v>158</v>
      </c>
      <c r="E17" s="347">
        <v>8</v>
      </c>
      <c r="F17" s="345">
        <v>3</v>
      </c>
      <c r="G17" s="128">
        <v>50</v>
      </c>
      <c r="H17" s="128">
        <v>27</v>
      </c>
      <c r="I17" s="128">
        <v>20</v>
      </c>
      <c r="J17" s="128">
        <v>1</v>
      </c>
      <c r="K17" s="128"/>
      <c r="L17" s="128">
        <v>1</v>
      </c>
      <c r="M17" s="128">
        <v>49</v>
      </c>
      <c r="N17" s="128"/>
      <c r="O17" s="128">
        <v>4</v>
      </c>
      <c r="P17" s="128">
        <v>65</v>
      </c>
      <c r="Q17" s="128">
        <v>34</v>
      </c>
      <c r="R17" s="128"/>
      <c r="S17" s="128"/>
      <c r="T17" s="128">
        <v>25</v>
      </c>
      <c r="U17" s="128">
        <v>1</v>
      </c>
      <c r="V17" s="128"/>
      <c r="W17" s="128"/>
      <c r="X17" s="128">
        <v>19</v>
      </c>
      <c r="Y17" s="128">
        <v>18</v>
      </c>
      <c r="Z17" s="129">
        <v>2</v>
      </c>
      <c r="AA17" s="129"/>
      <c r="AB17" s="129"/>
      <c r="AC17" s="129"/>
      <c r="AD17" s="129"/>
      <c r="AE17" s="128">
        <v>13</v>
      </c>
      <c r="AF17" s="128"/>
      <c r="AG17" s="128">
        <v>1</v>
      </c>
      <c r="AH17" s="128">
        <v>13</v>
      </c>
      <c r="AI17" s="128"/>
      <c r="AJ17" s="374"/>
      <c r="AK17" s="374"/>
      <c r="AL17" s="374"/>
      <c r="AM17" s="375"/>
    </row>
    <row r="18" spans="1:39" s="36" customFormat="1" ht="40.15" customHeight="1" x14ac:dyDescent="0.2">
      <c r="A18" s="531" t="s">
        <v>15</v>
      </c>
      <c r="B18" s="532"/>
      <c r="C18" s="532"/>
      <c r="D18" s="386" t="s">
        <v>16</v>
      </c>
      <c r="E18" s="347">
        <v>9</v>
      </c>
      <c r="F18" s="345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9"/>
      <c r="AA18" s="129"/>
      <c r="AB18" s="129"/>
      <c r="AC18" s="129"/>
      <c r="AD18" s="129"/>
      <c r="AE18" s="128"/>
      <c r="AF18" s="128"/>
      <c r="AG18" s="128"/>
      <c r="AH18" s="128"/>
      <c r="AI18" s="128"/>
      <c r="AJ18" s="374"/>
      <c r="AK18" s="374"/>
      <c r="AL18" s="374"/>
      <c r="AM18" s="375"/>
    </row>
    <row r="19" spans="1:39" s="36" customFormat="1" ht="57.6" customHeight="1" x14ac:dyDescent="0.2">
      <c r="A19" s="533" t="s">
        <v>254</v>
      </c>
      <c r="B19" s="534"/>
      <c r="C19" s="535"/>
      <c r="D19" s="386" t="s">
        <v>686</v>
      </c>
      <c r="E19" s="347">
        <v>10</v>
      </c>
      <c r="F19" s="345">
        <v>2</v>
      </c>
      <c r="G19" s="128">
        <v>2</v>
      </c>
      <c r="H19" s="128">
        <v>3</v>
      </c>
      <c r="I19" s="128"/>
      <c r="J19" s="128"/>
      <c r="K19" s="128"/>
      <c r="L19" s="128"/>
      <c r="M19" s="128">
        <v>3</v>
      </c>
      <c r="N19" s="128"/>
      <c r="O19" s="128">
        <v>1</v>
      </c>
      <c r="P19" s="128">
        <v>2</v>
      </c>
      <c r="Q19" s="128">
        <v>3</v>
      </c>
      <c r="R19" s="128"/>
      <c r="S19" s="128"/>
      <c r="T19" s="128"/>
      <c r="U19" s="128"/>
      <c r="V19" s="128"/>
      <c r="W19" s="128">
        <v>4</v>
      </c>
      <c r="X19" s="128"/>
      <c r="Y19" s="128"/>
      <c r="Z19" s="129"/>
      <c r="AA19" s="129"/>
      <c r="AB19" s="129"/>
      <c r="AC19" s="129"/>
      <c r="AD19" s="129"/>
      <c r="AE19" s="128"/>
      <c r="AF19" s="128"/>
      <c r="AG19" s="128"/>
      <c r="AH19" s="128"/>
      <c r="AI19" s="128"/>
      <c r="AJ19" s="374"/>
      <c r="AK19" s="374"/>
      <c r="AL19" s="374"/>
      <c r="AM19" s="375"/>
    </row>
    <row r="20" spans="1:39" s="36" customFormat="1" ht="40.15" customHeight="1" x14ac:dyDescent="0.2">
      <c r="A20" s="533" t="s">
        <v>255</v>
      </c>
      <c r="B20" s="534"/>
      <c r="C20" s="535"/>
      <c r="D20" s="350">
        <v>160</v>
      </c>
      <c r="E20" s="347">
        <v>11</v>
      </c>
      <c r="F20" s="345"/>
      <c r="G20" s="128">
        <v>1</v>
      </c>
      <c r="H20" s="128">
        <v>1</v>
      </c>
      <c r="I20" s="128"/>
      <c r="J20" s="128"/>
      <c r="K20" s="128"/>
      <c r="L20" s="128"/>
      <c r="M20" s="128">
        <v>1</v>
      </c>
      <c r="N20" s="128"/>
      <c r="O20" s="128"/>
      <c r="P20" s="128">
        <v>1</v>
      </c>
      <c r="Q20" s="128">
        <v>1</v>
      </c>
      <c r="R20" s="128"/>
      <c r="S20" s="128"/>
      <c r="T20" s="128"/>
      <c r="U20" s="128"/>
      <c r="V20" s="128"/>
      <c r="W20" s="128"/>
      <c r="X20" s="128">
        <v>1</v>
      </c>
      <c r="Y20" s="128">
        <v>1</v>
      </c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375"/>
    </row>
    <row r="21" spans="1:39" s="36" customFormat="1" ht="40.15" customHeight="1" x14ac:dyDescent="0.2">
      <c r="A21" s="531" t="s">
        <v>250</v>
      </c>
      <c r="B21" s="532"/>
      <c r="C21" s="532"/>
      <c r="D21" s="350">
        <v>161</v>
      </c>
      <c r="E21" s="347">
        <v>12</v>
      </c>
      <c r="F21" s="345"/>
      <c r="G21" s="128">
        <v>4</v>
      </c>
      <c r="H21" s="128">
        <v>3</v>
      </c>
      <c r="I21" s="128">
        <v>1</v>
      </c>
      <c r="J21" s="128"/>
      <c r="K21" s="128"/>
      <c r="L21" s="128"/>
      <c r="M21" s="128">
        <v>4</v>
      </c>
      <c r="N21" s="128"/>
      <c r="O21" s="128"/>
      <c r="P21" s="128">
        <v>4</v>
      </c>
      <c r="Q21" s="128">
        <v>3</v>
      </c>
      <c r="R21" s="128"/>
      <c r="S21" s="128"/>
      <c r="T21" s="128">
        <v>1</v>
      </c>
      <c r="U21" s="128"/>
      <c r="V21" s="128"/>
      <c r="W21" s="128"/>
      <c r="X21" s="128">
        <v>3</v>
      </c>
      <c r="Y21" s="128">
        <v>3</v>
      </c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375"/>
    </row>
    <row r="22" spans="1:39" s="36" customFormat="1" ht="40.15" customHeight="1" x14ac:dyDescent="0.2">
      <c r="A22" s="531" t="s">
        <v>251</v>
      </c>
      <c r="B22" s="532"/>
      <c r="C22" s="532"/>
      <c r="D22" s="350">
        <v>162</v>
      </c>
      <c r="E22" s="347">
        <v>13</v>
      </c>
      <c r="F22" s="345"/>
      <c r="G22" s="128">
        <v>1</v>
      </c>
      <c r="H22" s="128">
        <v>1</v>
      </c>
      <c r="I22" s="128"/>
      <c r="J22" s="128"/>
      <c r="K22" s="128"/>
      <c r="L22" s="128"/>
      <c r="M22" s="128">
        <v>1</v>
      </c>
      <c r="N22" s="128"/>
      <c r="O22" s="128"/>
      <c r="P22" s="128">
        <v>2</v>
      </c>
      <c r="Q22" s="128">
        <v>2</v>
      </c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375"/>
    </row>
    <row r="23" spans="1:39" s="36" customFormat="1" ht="40.15" customHeight="1" x14ac:dyDescent="0.2">
      <c r="A23" s="533" t="s">
        <v>252</v>
      </c>
      <c r="B23" s="534"/>
      <c r="C23" s="535"/>
      <c r="D23" s="350">
        <v>163</v>
      </c>
      <c r="E23" s="347">
        <v>14</v>
      </c>
      <c r="F23" s="345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375"/>
    </row>
    <row r="24" spans="1:39" s="36" customFormat="1" ht="40.15" customHeight="1" x14ac:dyDescent="0.2">
      <c r="A24" s="533" t="s">
        <v>256</v>
      </c>
      <c r="B24" s="534"/>
      <c r="C24" s="535"/>
      <c r="D24" s="350">
        <v>166</v>
      </c>
      <c r="E24" s="347">
        <v>15</v>
      </c>
      <c r="F24" s="345"/>
      <c r="G24" s="128">
        <v>3</v>
      </c>
      <c r="H24" s="128">
        <v>2</v>
      </c>
      <c r="I24" s="128">
        <v>1</v>
      </c>
      <c r="J24" s="128"/>
      <c r="K24" s="128"/>
      <c r="L24" s="128"/>
      <c r="M24" s="128">
        <v>3</v>
      </c>
      <c r="N24" s="128"/>
      <c r="O24" s="128"/>
      <c r="P24" s="128">
        <v>5</v>
      </c>
      <c r="Q24" s="128">
        <v>4</v>
      </c>
      <c r="R24" s="128"/>
      <c r="S24" s="128"/>
      <c r="T24" s="128">
        <v>1</v>
      </c>
      <c r="U24" s="128"/>
      <c r="V24" s="128"/>
      <c r="W24" s="128"/>
      <c r="X24" s="128">
        <v>1</v>
      </c>
      <c r="Y24" s="128">
        <v>1</v>
      </c>
      <c r="Z24" s="128"/>
      <c r="AA24" s="128"/>
      <c r="AB24" s="128"/>
      <c r="AC24" s="128"/>
      <c r="AD24" s="128"/>
      <c r="AE24" s="128">
        <v>1</v>
      </c>
      <c r="AF24" s="128"/>
      <c r="AG24" s="128"/>
      <c r="AH24" s="128">
        <v>1</v>
      </c>
      <c r="AI24" s="128"/>
      <c r="AJ24" s="128"/>
      <c r="AK24" s="128"/>
      <c r="AL24" s="128"/>
      <c r="AM24" s="375"/>
    </row>
    <row r="25" spans="1:39" s="36" customFormat="1" ht="40.15" customHeight="1" x14ac:dyDescent="0.2">
      <c r="A25" s="533" t="s">
        <v>257</v>
      </c>
      <c r="B25" s="534"/>
      <c r="C25" s="535"/>
      <c r="D25" s="351" t="s">
        <v>687</v>
      </c>
      <c r="E25" s="347">
        <v>16</v>
      </c>
      <c r="F25" s="345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9"/>
      <c r="AA25" s="129"/>
      <c r="AB25" s="129"/>
      <c r="AC25" s="129"/>
      <c r="AD25" s="129"/>
      <c r="AE25" s="128"/>
      <c r="AF25" s="128"/>
      <c r="AG25" s="128"/>
      <c r="AH25" s="128"/>
      <c r="AI25" s="128"/>
      <c r="AJ25" s="128"/>
      <c r="AK25" s="128"/>
      <c r="AL25" s="128"/>
      <c r="AM25" s="375"/>
    </row>
    <row r="26" spans="1:39" s="36" customFormat="1" ht="40.15" customHeight="1" x14ac:dyDescent="0.2">
      <c r="A26" s="531" t="s">
        <v>63</v>
      </c>
      <c r="B26" s="532"/>
      <c r="C26" s="532"/>
      <c r="D26" s="350">
        <v>204</v>
      </c>
      <c r="E26" s="347">
        <v>17</v>
      </c>
      <c r="F26" s="345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375"/>
    </row>
    <row r="27" spans="1:39" s="36" customFormat="1" ht="40.15" customHeight="1" x14ac:dyDescent="0.2">
      <c r="A27" s="531" t="s">
        <v>64</v>
      </c>
      <c r="B27" s="532"/>
      <c r="C27" s="532"/>
      <c r="D27" s="350">
        <v>205</v>
      </c>
      <c r="E27" s="347">
        <v>18</v>
      </c>
      <c r="F27" s="368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  <c r="S27" s="367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  <c r="AE27" s="367"/>
      <c r="AF27" s="367"/>
      <c r="AG27" s="367"/>
      <c r="AH27" s="367"/>
      <c r="AI27" s="367"/>
      <c r="AJ27" s="367"/>
      <c r="AK27" s="367"/>
      <c r="AL27" s="367"/>
      <c r="AM27" s="367"/>
    </row>
    <row r="28" spans="1:39" s="36" customFormat="1" ht="63.6" customHeight="1" x14ac:dyDescent="0.2">
      <c r="A28" s="531" t="s">
        <v>65</v>
      </c>
      <c r="B28" s="532"/>
      <c r="C28" s="532"/>
      <c r="D28" s="350" t="s">
        <v>360</v>
      </c>
      <c r="E28" s="347">
        <v>19</v>
      </c>
      <c r="F28" s="345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375"/>
    </row>
    <row r="29" spans="1:39" s="36" customFormat="1" ht="30" customHeight="1" x14ac:dyDescent="0.2">
      <c r="A29" s="531" t="s">
        <v>83</v>
      </c>
      <c r="B29" s="532"/>
      <c r="C29" s="532"/>
      <c r="D29" s="350">
        <v>207</v>
      </c>
      <c r="E29" s="347">
        <v>20</v>
      </c>
      <c r="F29" s="345"/>
      <c r="G29" s="128">
        <v>1</v>
      </c>
      <c r="H29" s="128">
        <v>1</v>
      </c>
      <c r="I29" s="128"/>
      <c r="J29" s="128"/>
      <c r="K29" s="128"/>
      <c r="L29" s="128"/>
      <c r="M29" s="128">
        <v>1</v>
      </c>
      <c r="N29" s="128"/>
      <c r="O29" s="128"/>
      <c r="P29" s="128">
        <v>1</v>
      </c>
      <c r="Q29" s="128">
        <v>1</v>
      </c>
      <c r="R29" s="128"/>
      <c r="S29" s="128"/>
      <c r="T29" s="128"/>
      <c r="U29" s="128"/>
      <c r="V29" s="128"/>
      <c r="W29" s="128"/>
      <c r="X29" s="128">
        <v>1</v>
      </c>
      <c r="Y29" s="128">
        <v>1</v>
      </c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375"/>
    </row>
    <row r="30" spans="1:39" s="36" customFormat="1" ht="55.15" customHeight="1" x14ac:dyDescent="0.2">
      <c r="A30" s="533" t="s">
        <v>253</v>
      </c>
      <c r="B30" s="534"/>
      <c r="C30" s="535"/>
      <c r="D30" s="351" t="s">
        <v>688</v>
      </c>
      <c r="E30" s="347">
        <v>21</v>
      </c>
      <c r="F30" s="345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375"/>
    </row>
    <row r="31" spans="1:39" s="36" customFormat="1" ht="40.15" customHeight="1" x14ac:dyDescent="0.2">
      <c r="A31" s="533" t="s">
        <v>260</v>
      </c>
      <c r="B31" s="534"/>
      <c r="C31" s="535"/>
      <c r="D31" s="350">
        <v>213</v>
      </c>
      <c r="E31" s="347">
        <v>22</v>
      </c>
      <c r="F31" s="345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375"/>
    </row>
    <row r="32" spans="1:39" s="36" customFormat="1" ht="40.15" customHeight="1" x14ac:dyDescent="0.2">
      <c r="A32" s="533" t="s">
        <v>263</v>
      </c>
      <c r="B32" s="534"/>
      <c r="C32" s="535"/>
      <c r="D32" s="350" t="s">
        <v>184</v>
      </c>
      <c r="E32" s="347">
        <v>23</v>
      </c>
      <c r="F32" s="345">
        <v>1</v>
      </c>
      <c r="G32" s="128">
        <v>2</v>
      </c>
      <c r="H32" s="128">
        <v>3</v>
      </c>
      <c r="I32" s="128"/>
      <c r="J32" s="128"/>
      <c r="K32" s="128"/>
      <c r="L32" s="128"/>
      <c r="M32" s="128">
        <v>3</v>
      </c>
      <c r="N32" s="128"/>
      <c r="O32" s="128"/>
      <c r="P32" s="128">
        <v>2</v>
      </c>
      <c r="Q32" s="128">
        <v>3</v>
      </c>
      <c r="R32" s="128"/>
      <c r="S32" s="128"/>
      <c r="T32" s="128"/>
      <c r="U32" s="128"/>
      <c r="V32" s="128"/>
      <c r="W32" s="128"/>
      <c r="X32" s="128">
        <v>2</v>
      </c>
      <c r="Y32" s="128">
        <v>2</v>
      </c>
      <c r="Z32" s="129"/>
      <c r="AA32" s="129"/>
      <c r="AB32" s="129"/>
      <c r="AC32" s="129"/>
      <c r="AD32" s="129"/>
      <c r="AE32" s="128"/>
      <c r="AF32" s="128"/>
      <c r="AG32" s="128"/>
      <c r="AH32" s="128"/>
      <c r="AI32" s="128"/>
      <c r="AJ32" s="374"/>
      <c r="AK32" s="374"/>
      <c r="AL32" s="374"/>
      <c r="AM32" s="375"/>
    </row>
    <row r="33" spans="1:39" s="36" customFormat="1" ht="55.9" customHeight="1" x14ac:dyDescent="0.2">
      <c r="A33" s="533" t="s">
        <v>262</v>
      </c>
      <c r="B33" s="534"/>
      <c r="C33" s="535"/>
      <c r="D33" s="350" t="s">
        <v>200</v>
      </c>
      <c r="E33" s="347">
        <v>24</v>
      </c>
      <c r="F33" s="345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9"/>
      <c r="AA33" s="129"/>
      <c r="AB33" s="129"/>
      <c r="AC33" s="129"/>
      <c r="AD33" s="129"/>
      <c r="AE33" s="128"/>
      <c r="AF33" s="128"/>
      <c r="AG33" s="128"/>
      <c r="AH33" s="128"/>
      <c r="AI33" s="128"/>
      <c r="AJ33" s="374"/>
      <c r="AK33" s="374"/>
      <c r="AL33" s="374"/>
      <c r="AM33" s="375"/>
    </row>
    <row r="34" spans="1:39" s="36" customFormat="1" ht="52.5" customHeight="1" x14ac:dyDescent="0.2">
      <c r="A34" s="533" t="s">
        <v>264</v>
      </c>
      <c r="B34" s="534"/>
      <c r="C34" s="535"/>
      <c r="D34" s="350" t="s">
        <v>361</v>
      </c>
      <c r="E34" s="347">
        <v>25</v>
      </c>
      <c r="F34" s="345">
        <v>5</v>
      </c>
      <c r="G34" s="128">
        <v>49</v>
      </c>
      <c r="H34" s="128">
        <v>46</v>
      </c>
      <c r="I34" s="128">
        <v>1</v>
      </c>
      <c r="J34" s="128"/>
      <c r="K34" s="128">
        <v>1</v>
      </c>
      <c r="L34" s="128"/>
      <c r="M34" s="128">
        <v>48</v>
      </c>
      <c r="N34" s="128"/>
      <c r="O34" s="128">
        <v>6</v>
      </c>
      <c r="P34" s="128">
        <v>54</v>
      </c>
      <c r="Q34" s="128">
        <v>49</v>
      </c>
      <c r="R34" s="128"/>
      <c r="S34" s="128"/>
      <c r="T34" s="128">
        <v>1</v>
      </c>
      <c r="U34" s="128"/>
      <c r="V34" s="128">
        <v>3</v>
      </c>
      <c r="W34" s="128"/>
      <c r="X34" s="128">
        <v>34</v>
      </c>
      <c r="Y34" s="128">
        <v>34</v>
      </c>
      <c r="Z34" s="129"/>
      <c r="AA34" s="129"/>
      <c r="AB34" s="129"/>
      <c r="AC34" s="129"/>
      <c r="AD34" s="129"/>
      <c r="AE34" s="128">
        <v>1</v>
      </c>
      <c r="AF34" s="128"/>
      <c r="AG34" s="128"/>
      <c r="AH34" s="128">
        <v>1</v>
      </c>
      <c r="AI34" s="128"/>
      <c r="AJ34" s="374"/>
      <c r="AK34" s="374"/>
      <c r="AL34" s="374"/>
      <c r="AM34" s="375"/>
    </row>
    <row r="35" spans="1:39" s="36" customFormat="1" ht="40.15" customHeight="1" x14ac:dyDescent="0.2">
      <c r="A35" s="533" t="s">
        <v>266</v>
      </c>
      <c r="B35" s="534"/>
      <c r="C35" s="535"/>
      <c r="D35" s="350" t="s">
        <v>267</v>
      </c>
      <c r="E35" s="347">
        <v>26</v>
      </c>
      <c r="F35" s="345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9"/>
      <c r="AA35" s="129"/>
      <c r="AB35" s="129"/>
      <c r="AC35" s="129"/>
      <c r="AD35" s="129"/>
      <c r="AE35" s="128"/>
      <c r="AF35" s="128"/>
      <c r="AG35" s="128"/>
      <c r="AH35" s="128"/>
      <c r="AI35" s="128"/>
      <c r="AJ35" s="374"/>
      <c r="AK35" s="374"/>
      <c r="AL35" s="374"/>
      <c r="AM35" s="375"/>
    </row>
    <row r="36" spans="1:39" s="36" customFormat="1" ht="54" customHeight="1" x14ac:dyDescent="0.2">
      <c r="A36" s="533" t="s">
        <v>261</v>
      </c>
      <c r="B36" s="534"/>
      <c r="C36" s="535"/>
      <c r="D36" s="350" t="s">
        <v>185</v>
      </c>
      <c r="E36" s="347">
        <v>27</v>
      </c>
      <c r="F36" s="345">
        <v>2</v>
      </c>
      <c r="G36" s="128">
        <v>36</v>
      </c>
      <c r="H36" s="128">
        <v>34</v>
      </c>
      <c r="I36" s="128">
        <v>2</v>
      </c>
      <c r="J36" s="128"/>
      <c r="K36" s="128"/>
      <c r="L36" s="128"/>
      <c r="M36" s="128">
        <v>36</v>
      </c>
      <c r="N36" s="128"/>
      <c r="O36" s="128">
        <v>2</v>
      </c>
      <c r="P36" s="128">
        <v>36</v>
      </c>
      <c r="Q36" s="128">
        <v>34</v>
      </c>
      <c r="R36" s="128"/>
      <c r="S36" s="128"/>
      <c r="T36" s="128">
        <v>2</v>
      </c>
      <c r="U36" s="128"/>
      <c r="V36" s="128"/>
      <c r="W36" s="128"/>
      <c r="X36" s="128">
        <v>30</v>
      </c>
      <c r="Y36" s="128">
        <v>29</v>
      </c>
      <c r="Z36" s="129">
        <v>1</v>
      </c>
      <c r="AA36" s="129"/>
      <c r="AB36" s="129"/>
      <c r="AC36" s="129"/>
      <c r="AD36" s="129"/>
      <c r="AE36" s="128">
        <v>1</v>
      </c>
      <c r="AF36" s="128"/>
      <c r="AG36" s="128"/>
      <c r="AH36" s="128">
        <v>1</v>
      </c>
      <c r="AI36" s="128"/>
      <c r="AJ36" s="374"/>
      <c r="AK36" s="374"/>
      <c r="AL36" s="374"/>
      <c r="AM36" s="375"/>
    </row>
    <row r="37" spans="1:39" s="36" customFormat="1" ht="54" customHeight="1" x14ac:dyDescent="0.2">
      <c r="A37" s="531" t="s">
        <v>213</v>
      </c>
      <c r="B37" s="532"/>
      <c r="C37" s="532"/>
      <c r="D37" s="350" t="s">
        <v>18</v>
      </c>
      <c r="E37" s="347">
        <v>28</v>
      </c>
      <c r="F37" s="345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374"/>
      <c r="AK37" s="374"/>
      <c r="AL37" s="374"/>
      <c r="AM37" s="375"/>
    </row>
    <row r="38" spans="1:39" s="36" customFormat="1" ht="40.15" customHeight="1" x14ac:dyDescent="0.2">
      <c r="A38" s="531" t="s">
        <v>84</v>
      </c>
      <c r="B38" s="532"/>
      <c r="C38" s="532"/>
      <c r="D38" s="350">
        <v>289</v>
      </c>
      <c r="E38" s="347">
        <v>29</v>
      </c>
      <c r="F38" s="345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375"/>
    </row>
    <row r="39" spans="1:39" s="36" customFormat="1" ht="40.15" customHeight="1" x14ac:dyDescent="0.2">
      <c r="A39" s="531" t="s">
        <v>238</v>
      </c>
      <c r="B39" s="532"/>
      <c r="C39" s="532"/>
      <c r="D39" s="350">
        <v>290</v>
      </c>
      <c r="E39" s="347">
        <v>30</v>
      </c>
      <c r="F39" s="345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9"/>
      <c r="AA39" s="129"/>
      <c r="AB39" s="129"/>
      <c r="AC39" s="129"/>
      <c r="AD39" s="129"/>
      <c r="AE39" s="128"/>
      <c r="AF39" s="128"/>
      <c r="AG39" s="128"/>
      <c r="AH39" s="128"/>
      <c r="AI39" s="128"/>
      <c r="AJ39" s="374"/>
      <c r="AK39" s="374"/>
      <c r="AL39" s="374"/>
      <c r="AM39" s="375"/>
    </row>
    <row r="40" spans="1:39" s="36" customFormat="1" ht="40.15" customHeight="1" x14ac:dyDescent="0.2">
      <c r="A40" s="533" t="s">
        <v>239</v>
      </c>
      <c r="B40" s="534"/>
      <c r="C40" s="535"/>
      <c r="D40" s="350">
        <v>291</v>
      </c>
      <c r="E40" s="347">
        <v>31</v>
      </c>
      <c r="F40" s="345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9"/>
      <c r="AA40" s="129"/>
      <c r="AB40" s="129"/>
      <c r="AC40" s="129"/>
      <c r="AD40" s="129"/>
      <c r="AE40" s="128"/>
      <c r="AF40" s="128"/>
      <c r="AG40" s="128"/>
      <c r="AH40" s="128"/>
      <c r="AI40" s="128"/>
      <c r="AJ40" s="374"/>
      <c r="AK40" s="374"/>
      <c r="AL40" s="374"/>
      <c r="AM40" s="375"/>
    </row>
    <row r="41" spans="1:39" s="36" customFormat="1" ht="40.15" customHeight="1" x14ac:dyDescent="0.2">
      <c r="A41" s="531" t="s">
        <v>438</v>
      </c>
      <c r="B41" s="532"/>
      <c r="C41" s="532"/>
      <c r="D41" s="350" t="s">
        <v>439</v>
      </c>
      <c r="E41" s="347">
        <v>32</v>
      </c>
      <c r="F41" s="345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9"/>
      <c r="AA41" s="129"/>
      <c r="AB41" s="129"/>
      <c r="AC41" s="129"/>
      <c r="AD41" s="129"/>
      <c r="AE41" s="128"/>
      <c r="AF41" s="128"/>
      <c r="AG41" s="128"/>
      <c r="AH41" s="128"/>
      <c r="AI41" s="128"/>
      <c r="AJ41" s="374"/>
      <c r="AK41" s="374"/>
      <c r="AL41" s="374"/>
      <c r="AM41" s="375"/>
    </row>
    <row r="42" spans="1:39" s="36" customFormat="1" ht="57" customHeight="1" x14ac:dyDescent="0.2">
      <c r="A42" s="533" t="s">
        <v>258</v>
      </c>
      <c r="B42" s="534"/>
      <c r="C42" s="535"/>
      <c r="D42" s="350" t="s">
        <v>443</v>
      </c>
      <c r="E42" s="347">
        <v>33</v>
      </c>
      <c r="F42" s="345"/>
      <c r="G42" s="128"/>
      <c r="H42" s="128"/>
      <c r="I42" s="128"/>
      <c r="J42" s="128"/>
      <c r="K42" s="128"/>
      <c r="L42" s="128"/>
      <c r="M42" s="128"/>
      <c r="N42" s="128"/>
      <c r="O42" s="128"/>
      <c r="P42" s="129"/>
      <c r="Q42" s="128"/>
      <c r="R42" s="128"/>
      <c r="S42" s="128"/>
      <c r="T42" s="128"/>
      <c r="U42" s="128"/>
      <c r="V42" s="128"/>
      <c r="W42" s="128"/>
      <c r="X42" s="128"/>
      <c r="Y42" s="128"/>
      <c r="Z42" s="129"/>
      <c r="AA42" s="129"/>
      <c r="AB42" s="129"/>
      <c r="AC42" s="129"/>
      <c r="AD42" s="129"/>
      <c r="AE42" s="128"/>
      <c r="AF42" s="128"/>
      <c r="AG42" s="128"/>
      <c r="AH42" s="128"/>
      <c r="AI42" s="128"/>
      <c r="AJ42" s="374"/>
      <c r="AK42" s="374"/>
      <c r="AL42" s="374"/>
      <c r="AM42" s="375"/>
    </row>
    <row r="43" spans="1:39" s="36" customFormat="1" ht="60" customHeight="1" x14ac:dyDescent="0.2">
      <c r="A43" s="533" t="s">
        <v>259</v>
      </c>
      <c r="B43" s="534"/>
      <c r="C43" s="535"/>
      <c r="D43" s="350" t="s">
        <v>362</v>
      </c>
      <c r="E43" s="347">
        <v>34</v>
      </c>
      <c r="F43" s="369">
        <v>1</v>
      </c>
      <c r="G43" s="370">
        <v>1</v>
      </c>
      <c r="H43" s="370">
        <v>2</v>
      </c>
      <c r="I43" s="370"/>
      <c r="J43" s="370"/>
      <c r="K43" s="370"/>
      <c r="L43" s="370"/>
      <c r="M43" s="128">
        <v>2</v>
      </c>
      <c r="N43" s="370"/>
      <c r="O43" s="128"/>
      <c r="P43" s="370">
        <v>1</v>
      </c>
      <c r="Q43" s="370">
        <v>3</v>
      </c>
      <c r="R43" s="370"/>
      <c r="S43" s="370"/>
      <c r="T43" s="370"/>
      <c r="U43" s="370"/>
      <c r="V43" s="370"/>
      <c r="W43" s="370"/>
      <c r="X43" s="370">
        <v>2</v>
      </c>
      <c r="Y43" s="370">
        <v>3</v>
      </c>
      <c r="Z43" s="371"/>
      <c r="AA43" s="371"/>
      <c r="AB43" s="371"/>
      <c r="AC43" s="371"/>
      <c r="AD43" s="371"/>
      <c r="AE43" s="371"/>
      <c r="AF43" s="128"/>
      <c r="AG43" s="128"/>
      <c r="AH43" s="128"/>
      <c r="AI43" s="128"/>
      <c r="AJ43" s="374"/>
      <c r="AK43" s="374"/>
      <c r="AL43" s="374"/>
      <c r="AM43" s="375"/>
    </row>
    <row r="44" spans="1:39" s="36" customFormat="1" ht="87.6" customHeight="1" x14ac:dyDescent="0.2">
      <c r="A44" s="575" t="s">
        <v>265</v>
      </c>
      <c r="B44" s="534" t="s">
        <v>69</v>
      </c>
      <c r="C44" s="535"/>
      <c r="D44" s="581" t="s">
        <v>689</v>
      </c>
      <c r="E44" s="347">
        <v>35</v>
      </c>
      <c r="F44" s="345"/>
      <c r="G44" s="128"/>
      <c r="H44" s="370"/>
      <c r="I44" s="128"/>
      <c r="J44" s="367"/>
      <c r="K44" s="370"/>
      <c r="L44" s="370"/>
      <c r="M44" s="128"/>
      <c r="N44" s="370"/>
      <c r="O44" s="128"/>
      <c r="P44" s="370"/>
      <c r="Q44" s="370"/>
      <c r="R44" s="370"/>
      <c r="S44" s="370"/>
      <c r="T44" s="370"/>
      <c r="U44" s="367"/>
      <c r="V44" s="370"/>
      <c r="W44" s="128"/>
      <c r="X44" s="128"/>
      <c r="Y44" s="128"/>
      <c r="Z44" s="129"/>
      <c r="AA44" s="132"/>
      <c r="AB44" s="132"/>
      <c r="AC44" s="132"/>
      <c r="AD44" s="132"/>
      <c r="AE44" s="128"/>
      <c r="AF44" s="128"/>
      <c r="AG44" s="128"/>
      <c r="AH44" s="128"/>
      <c r="AI44" s="128"/>
      <c r="AJ44" s="374"/>
      <c r="AK44" s="374"/>
      <c r="AL44" s="374"/>
      <c r="AM44" s="375"/>
    </row>
    <row r="45" spans="1:39" s="36" customFormat="1" ht="100.15" customHeight="1" x14ac:dyDescent="0.2">
      <c r="A45" s="575"/>
      <c r="B45" s="534" t="s">
        <v>449</v>
      </c>
      <c r="C45" s="535"/>
      <c r="D45" s="582"/>
      <c r="E45" s="347">
        <v>36</v>
      </c>
      <c r="F45" s="345"/>
      <c r="G45" s="128">
        <v>1</v>
      </c>
      <c r="H45" s="128">
        <v>1</v>
      </c>
      <c r="I45" s="128"/>
      <c r="J45" s="128"/>
      <c r="K45" s="128"/>
      <c r="L45" s="128"/>
      <c r="M45" s="128">
        <v>1</v>
      </c>
      <c r="N45" s="128"/>
      <c r="O45" s="128"/>
      <c r="P45" s="128">
        <v>1</v>
      </c>
      <c r="Q45" s="128">
        <v>1</v>
      </c>
      <c r="R45" s="128"/>
      <c r="S45" s="128"/>
      <c r="T45" s="128"/>
      <c r="U45" s="128"/>
      <c r="V45" s="128"/>
      <c r="W45" s="128"/>
      <c r="X45" s="128">
        <v>1</v>
      </c>
      <c r="Y45" s="128">
        <v>1</v>
      </c>
      <c r="Z45" s="129"/>
      <c r="AA45" s="129"/>
      <c r="AB45" s="129"/>
      <c r="AC45" s="129"/>
      <c r="AD45" s="129"/>
      <c r="AE45" s="128"/>
      <c r="AF45" s="128"/>
      <c r="AG45" s="128"/>
      <c r="AH45" s="128"/>
      <c r="AI45" s="128"/>
      <c r="AJ45" s="374"/>
      <c r="AK45" s="374"/>
      <c r="AL45" s="374"/>
      <c r="AM45" s="375"/>
    </row>
    <row r="46" spans="1:39" s="36" customFormat="1" ht="40.15" customHeight="1" x14ac:dyDescent="0.2">
      <c r="A46" s="533" t="s">
        <v>268</v>
      </c>
      <c r="B46" s="534"/>
      <c r="C46" s="535"/>
      <c r="D46" s="347"/>
      <c r="E46" s="347">
        <v>37</v>
      </c>
      <c r="F46" s="345"/>
      <c r="G46" s="128">
        <v>18</v>
      </c>
      <c r="H46" s="128">
        <v>17</v>
      </c>
      <c r="I46" s="128"/>
      <c r="J46" s="128"/>
      <c r="K46" s="128"/>
      <c r="L46" s="128">
        <v>1</v>
      </c>
      <c r="M46" s="128">
        <v>18</v>
      </c>
      <c r="N46" s="128"/>
      <c r="O46" s="128"/>
      <c r="P46" s="128">
        <v>18</v>
      </c>
      <c r="Q46" s="128">
        <v>18</v>
      </c>
      <c r="R46" s="128"/>
      <c r="S46" s="128"/>
      <c r="T46" s="128"/>
      <c r="U46" s="128"/>
      <c r="V46" s="128"/>
      <c r="W46" s="128"/>
      <c r="X46" s="128">
        <v>15</v>
      </c>
      <c r="Y46" s="128">
        <v>15</v>
      </c>
      <c r="Z46" s="129"/>
      <c r="AA46" s="129"/>
      <c r="AB46" s="129"/>
      <c r="AC46" s="129"/>
      <c r="AD46" s="129"/>
      <c r="AE46" s="128"/>
      <c r="AF46" s="128"/>
      <c r="AG46" s="128">
        <v>1</v>
      </c>
      <c r="AH46" s="128"/>
      <c r="AI46" s="128"/>
      <c r="AJ46" s="374"/>
      <c r="AK46" s="374"/>
      <c r="AL46" s="374"/>
      <c r="AM46" s="375"/>
    </row>
    <row r="47" spans="1:39" s="36" customFormat="1" ht="40.15" customHeight="1" x14ac:dyDescent="0.2">
      <c r="A47" s="579" t="s">
        <v>234</v>
      </c>
      <c r="B47" s="534" t="s">
        <v>85</v>
      </c>
      <c r="C47" s="535"/>
      <c r="D47" s="347" t="s">
        <v>19</v>
      </c>
      <c r="E47" s="347">
        <v>38</v>
      </c>
      <c r="F47" s="345"/>
      <c r="G47" s="128">
        <v>17</v>
      </c>
      <c r="H47" s="128">
        <v>11</v>
      </c>
      <c r="I47" s="128">
        <v>5</v>
      </c>
      <c r="J47" s="128"/>
      <c r="K47" s="128"/>
      <c r="L47" s="128"/>
      <c r="M47" s="128">
        <v>16</v>
      </c>
      <c r="N47" s="128"/>
      <c r="O47" s="128">
        <v>1</v>
      </c>
      <c r="P47" s="128">
        <v>29</v>
      </c>
      <c r="Q47" s="128">
        <v>15</v>
      </c>
      <c r="R47" s="128"/>
      <c r="S47" s="128"/>
      <c r="T47" s="128">
        <v>10</v>
      </c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374"/>
      <c r="AK47" s="374"/>
      <c r="AL47" s="374"/>
      <c r="AM47" s="375"/>
    </row>
    <row r="48" spans="1:39" s="36" customFormat="1" ht="40.15" customHeight="1" x14ac:dyDescent="0.2">
      <c r="A48" s="579"/>
      <c r="B48" s="535" t="s">
        <v>86</v>
      </c>
      <c r="C48" s="532"/>
      <c r="D48" s="347"/>
      <c r="E48" s="347">
        <v>39</v>
      </c>
      <c r="F48" s="346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373"/>
      <c r="AK48" s="373"/>
      <c r="AL48" s="373"/>
      <c r="AM48" s="376"/>
    </row>
    <row r="49" spans="1:41" s="36" customFormat="1" ht="55.9" customHeight="1" x14ac:dyDescent="0.2">
      <c r="A49" s="579"/>
      <c r="B49" s="534" t="s">
        <v>226</v>
      </c>
      <c r="C49" s="535"/>
      <c r="D49" s="347"/>
      <c r="E49" s="347">
        <v>40</v>
      </c>
      <c r="F49" s="345">
        <v>3</v>
      </c>
      <c r="G49" s="128">
        <v>70</v>
      </c>
      <c r="H49" s="128">
        <v>70</v>
      </c>
      <c r="I49" s="128">
        <v>1</v>
      </c>
      <c r="J49" s="130"/>
      <c r="K49" s="128"/>
      <c r="L49" s="128"/>
      <c r="M49" s="128">
        <v>71</v>
      </c>
      <c r="N49" s="128"/>
      <c r="O49" s="128">
        <v>2</v>
      </c>
      <c r="P49" s="128">
        <v>70</v>
      </c>
      <c r="Q49" s="128">
        <v>70</v>
      </c>
      <c r="R49" s="128"/>
      <c r="S49" s="128"/>
      <c r="T49" s="128">
        <v>1</v>
      </c>
      <c r="U49" s="130"/>
      <c r="V49" s="128"/>
      <c r="W49" s="128"/>
      <c r="X49" s="128">
        <v>66</v>
      </c>
      <c r="Y49" s="128">
        <v>66</v>
      </c>
      <c r="Z49" s="129"/>
      <c r="AA49" s="129"/>
      <c r="AB49" s="129"/>
      <c r="AC49" s="129"/>
      <c r="AD49" s="129"/>
      <c r="AE49" s="128"/>
      <c r="AF49" s="128"/>
      <c r="AG49" s="128"/>
      <c r="AH49" s="128"/>
      <c r="AI49" s="128"/>
      <c r="AJ49" s="374"/>
      <c r="AK49" s="374"/>
      <c r="AL49" s="374"/>
      <c r="AM49" s="375"/>
    </row>
    <row r="50" spans="1:41" s="36" customFormat="1" ht="49.9" customHeight="1" x14ac:dyDescent="0.2">
      <c r="A50" s="579"/>
      <c r="B50" s="534" t="s">
        <v>87</v>
      </c>
      <c r="C50" s="535"/>
      <c r="D50" s="350" t="s">
        <v>444</v>
      </c>
      <c r="E50" s="347">
        <v>41</v>
      </c>
      <c r="F50" s="345">
        <v>1</v>
      </c>
      <c r="G50" s="128">
        <v>33</v>
      </c>
      <c r="H50" s="128">
        <v>41</v>
      </c>
      <c r="I50" s="128"/>
      <c r="J50" s="128"/>
      <c r="K50" s="128"/>
      <c r="L50" s="128"/>
      <c r="M50" s="128">
        <v>41</v>
      </c>
      <c r="N50" s="128"/>
      <c r="O50" s="128">
        <v>1</v>
      </c>
      <c r="P50" s="128">
        <v>34</v>
      </c>
      <c r="Q50" s="128">
        <v>43</v>
      </c>
      <c r="R50" s="128"/>
      <c r="S50" s="128"/>
      <c r="T50" s="128"/>
      <c r="U50" s="128"/>
      <c r="V50" s="128"/>
      <c r="W50" s="128">
        <v>2</v>
      </c>
      <c r="X50" s="128">
        <v>18</v>
      </c>
      <c r="Y50" s="128">
        <v>18</v>
      </c>
      <c r="Z50" s="129"/>
      <c r="AA50" s="129"/>
      <c r="AB50" s="129"/>
      <c r="AC50" s="129"/>
      <c r="AD50" s="129"/>
      <c r="AE50" s="128"/>
      <c r="AF50" s="128"/>
      <c r="AG50" s="128"/>
      <c r="AH50" s="128"/>
      <c r="AI50" s="128"/>
      <c r="AJ50" s="374"/>
      <c r="AK50" s="374"/>
      <c r="AL50" s="374"/>
      <c r="AM50" s="375"/>
    </row>
    <row r="51" spans="1:41" s="36" customFormat="1" ht="49.5" customHeight="1" x14ac:dyDescent="0.2">
      <c r="A51" s="579"/>
      <c r="B51" s="535" t="s">
        <v>88</v>
      </c>
      <c r="C51" s="532"/>
      <c r="D51" s="350" t="s">
        <v>445</v>
      </c>
      <c r="E51" s="347">
        <v>42</v>
      </c>
      <c r="F51" s="345">
        <v>7</v>
      </c>
      <c r="G51" s="128">
        <v>144</v>
      </c>
      <c r="H51" s="128">
        <v>131</v>
      </c>
      <c r="I51" s="128">
        <v>4</v>
      </c>
      <c r="J51" s="131"/>
      <c r="K51" s="128"/>
      <c r="L51" s="128"/>
      <c r="M51" s="128">
        <v>135</v>
      </c>
      <c r="N51" s="128"/>
      <c r="O51" s="128">
        <v>12</v>
      </c>
      <c r="P51" s="128">
        <v>147</v>
      </c>
      <c r="Q51" s="128">
        <v>133</v>
      </c>
      <c r="R51" s="131"/>
      <c r="S51" s="128"/>
      <c r="T51" s="128">
        <v>4</v>
      </c>
      <c r="U51" s="131"/>
      <c r="V51" s="128"/>
      <c r="W51" s="128"/>
      <c r="X51" s="128">
        <v>135</v>
      </c>
      <c r="Y51" s="128">
        <v>133</v>
      </c>
      <c r="Z51" s="129">
        <v>4</v>
      </c>
      <c r="AA51" s="129"/>
      <c r="AB51" s="129"/>
      <c r="AC51" s="129"/>
      <c r="AD51" s="129"/>
      <c r="AE51" s="128"/>
      <c r="AF51" s="128"/>
      <c r="AG51" s="128"/>
      <c r="AH51" s="128"/>
      <c r="AI51" s="128"/>
      <c r="AJ51" s="374">
        <v>1</v>
      </c>
      <c r="AK51" s="374"/>
      <c r="AL51" s="374"/>
      <c r="AM51" s="375"/>
    </row>
    <row r="52" spans="1:41" s="36" customFormat="1" ht="47.45" customHeight="1" x14ac:dyDescent="0.2">
      <c r="A52" s="579"/>
      <c r="B52" s="576" t="s">
        <v>450</v>
      </c>
      <c r="C52" s="303" t="s">
        <v>89</v>
      </c>
      <c r="D52" s="351" t="s">
        <v>615</v>
      </c>
      <c r="E52" s="347">
        <v>43</v>
      </c>
      <c r="F52" s="345">
        <v>16</v>
      </c>
      <c r="G52" s="128">
        <v>220</v>
      </c>
      <c r="H52" s="128">
        <v>186</v>
      </c>
      <c r="I52" s="128">
        <v>28</v>
      </c>
      <c r="J52" s="128">
        <v>1</v>
      </c>
      <c r="K52" s="128">
        <v>2</v>
      </c>
      <c r="L52" s="128">
        <v>3</v>
      </c>
      <c r="M52" s="128">
        <v>220</v>
      </c>
      <c r="N52" s="128"/>
      <c r="O52" s="128">
        <v>16</v>
      </c>
      <c r="P52" s="128">
        <v>244</v>
      </c>
      <c r="Q52" s="128">
        <v>201</v>
      </c>
      <c r="R52" s="128"/>
      <c r="S52" s="128"/>
      <c r="T52" s="128">
        <v>33</v>
      </c>
      <c r="U52" s="128">
        <v>1</v>
      </c>
      <c r="V52" s="128">
        <v>4</v>
      </c>
      <c r="W52" s="128">
        <v>6</v>
      </c>
      <c r="X52" s="128">
        <v>135</v>
      </c>
      <c r="Y52" s="128">
        <v>133</v>
      </c>
      <c r="Z52" s="129">
        <v>4</v>
      </c>
      <c r="AA52" s="129"/>
      <c r="AB52" s="129"/>
      <c r="AC52" s="129"/>
      <c r="AD52" s="129"/>
      <c r="AE52" s="128">
        <v>18</v>
      </c>
      <c r="AF52" s="128"/>
      <c r="AG52" s="128">
        <v>3</v>
      </c>
      <c r="AH52" s="128">
        <v>18</v>
      </c>
      <c r="AI52" s="128"/>
      <c r="AJ52" s="374">
        <v>1</v>
      </c>
      <c r="AK52" s="374"/>
      <c r="AL52" s="374"/>
      <c r="AM52" s="375"/>
    </row>
    <row r="53" spans="1:41" s="36" customFormat="1" ht="53.45" customHeight="1" x14ac:dyDescent="0.2">
      <c r="A53" s="579"/>
      <c r="B53" s="577"/>
      <c r="C53" s="303" t="s">
        <v>90</v>
      </c>
      <c r="D53" s="351" t="s">
        <v>615</v>
      </c>
      <c r="E53" s="347">
        <v>44</v>
      </c>
      <c r="F53" s="130"/>
      <c r="G53" s="130">
        <v>1</v>
      </c>
      <c r="H53" s="130">
        <v>1</v>
      </c>
      <c r="I53" s="130"/>
      <c r="J53" s="130"/>
      <c r="K53" s="130"/>
      <c r="L53" s="130"/>
      <c r="M53" s="130">
        <v>1</v>
      </c>
      <c r="N53" s="130"/>
      <c r="O53" s="130"/>
      <c r="P53" s="130">
        <v>1</v>
      </c>
      <c r="Q53" s="130">
        <v>1</v>
      </c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</row>
    <row r="54" spans="1:41" s="36" customFormat="1" ht="57" customHeight="1" x14ac:dyDescent="0.2">
      <c r="A54" s="579"/>
      <c r="B54" s="578"/>
      <c r="C54" s="303" t="s">
        <v>91</v>
      </c>
      <c r="D54" s="351" t="s">
        <v>615</v>
      </c>
      <c r="E54" s="347">
        <v>45</v>
      </c>
      <c r="F54" s="345"/>
      <c r="G54" s="128">
        <v>1</v>
      </c>
      <c r="H54" s="128"/>
      <c r="I54" s="128"/>
      <c r="J54" s="128"/>
      <c r="K54" s="128"/>
      <c r="L54" s="128"/>
      <c r="M54" s="128"/>
      <c r="N54" s="128"/>
      <c r="O54" s="128">
        <v>1</v>
      </c>
      <c r="P54" s="128">
        <v>1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375"/>
    </row>
    <row r="55" spans="1:41" s="36" customFormat="1" ht="40.15" customHeight="1" x14ac:dyDescent="0.2">
      <c r="A55" s="575" t="s">
        <v>92</v>
      </c>
      <c r="B55" s="532" t="s">
        <v>93</v>
      </c>
      <c r="C55" s="532"/>
      <c r="D55" s="347"/>
      <c r="E55" s="347">
        <v>46</v>
      </c>
      <c r="F55" s="345">
        <v>1</v>
      </c>
      <c r="G55" s="128">
        <v>17</v>
      </c>
      <c r="H55" s="128">
        <v>14</v>
      </c>
      <c r="I55" s="128"/>
      <c r="J55" s="128"/>
      <c r="K55" s="128">
        <v>1</v>
      </c>
      <c r="L55" s="128">
        <v>1</v>
      </c>
      <c r="M55" s="128">
        <v>16</v>
      </c>
      <c r="N55" s="128"/>
      <c r="O55" s="128">
        <v>2</v>
      </c>
      <c r="P55" s="128">
        <v>17</v>
      </c>
      <c r="Q55" s="128">
        <v>13</v>
      </c>
      <c r="R55" s="128"/>
      <c r="S55" s="128"/>
      <c r="T55" s="128"/>
      <c r="U55" s="128"/>
      <c r="V55" s="128">
        <v>1</v>
      </c>
      <c r="W55" s="128"/>
      <c r="X55" s="130"/>
      <c r="Y55" s="131"/>
      <c r="Z55" s="131"/>
      <c r="AA55" s="128"/>
      <c r="AB55" s="128"/>
      <c r="AC55" s="128"/>
      <c r="AD55" s="128"/>
      <c r="AE55" s="128"/>
      <c r="AF55" s="128"/>
      <c r="AG55" s="128">
        <v>1</v>
      </c>
      <c r="AH55" s="128"/>
      <c r="AI55" s="128"/>
      <c r="AJ55" s="128"/>
      <c r="AK55" s="128"/>
      <c r="AL55" s="128"/>
      <c r="AM55" s="375"/>
    </row>
    <row r="56" spans="1:41" s="36" customFormat="1" ht="40.15" customHeight="1" x14ac:dyDescent="0.2">
      <c r="A56" s="575"/>
      <c r="B56" s="532" t="s">
        <v>94</v>
      </c>
      <c r="C56" s="532"/>
      <c r="D56" s="347"/>
      <c r="E56" s="347">
        <v>47</v>
      </c>
      <c r="F56" s="345">
        <v>7</v>
      </c>
      <c r="G56" s="128">
        <v>71</v>
      </c>
      <c r="H56" s="128">
        <v>68</v>
      </c>
      <c r="I56" s="128"/>
      <c r="J56" s="128"/>
      <c r="K56" s="128">
        <v>1</v>
      </c>
      <c r="L56" s="128"/>
      <c r="M56" s="128">
        <v>69</v>
      </c>
      <c r="N56" s="128"/>
      <c r="O56" s="128">
        <v>9</v>
      </c>
      <c r="P56" s="128">
        <v>85</v>
      </c>
      <c r="Q56" s="128">
        <v>75</v>
      </c>
      <c r="R56" s="128"/>
      <c r="S56" s="128"/>
      <c r="T56" s="128"/>
      <c r="U56" s="128"/>
      <c r="V56" s="128">
        <v>3</v>
      </c>
      <c r="W56" s="128">
        <v>6</v>
      </c>
      <c r="X56" s="128">
        <v>43</v>
      </c>
      <c r="Y56" s="128">
        <v>42</v>
      </c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375"/>
    </row>
    <row r="57" spans="1:41" s="36" customFormat="1" ht="40.15" customHeight="1" x14ac:dyDescent="0.2">
      <c r="A57" s="575"/>
      <c r="B57" s="532" t="s">
        <v>95</v>
      </c>
      <c r="C57" s="532"/>
      <c r="D57" s="347"/>
      <c r="E57" s="347">
        <v>48</v>
      </c>
      <c r="F57" s="345">
        <v>5</v>
      </c>
      <c r="G57" s="128">
        <v>57</v>
      </c>
      <c r="H57" s="128">
        <v>34</v>
      </c>
      <c r="I57" s="128">
        <v>24</v>
      </c>
      <c r="J57" s="128">
        <v>1</v>
      </c>
      <c r="K57" s="128"/>
      <c r="L57" s="128"/>
      <c r="M57" s="128">
        <v>59</v>
      </c>
      <c r="N57" s="128"/>
      <c r="O57" s="128">
        <v>3</v>
      </c>
      <c r="P57" s="128">
        <v>66</v>
      </c>
      <c r="Q57" s="128">
        <v>38</v>
      </c>
      <c r="R57" s="128"/>
      <c r="S57" s="128"/>
      <c r="T57" s="128">
        <v>29</v>
      </c>
      <c r="U57" s="128">
        <v>1</v>
      </c>
      <c r="V57" s="128"/>
      <c r="W57" s="128"/>
      <c r="X57" s="128">
        <v>23</v>
      </c>
      <c r="Y57" s="128">
        <v>23</v>
      </c>
      <c r="Z57" s="128">
        <v>2</v>
      </c>
      <c r="AA57" s="128"/>
      <c r="AB57" s="128"/>
      <c r="AC57" s="128"/>
      <c r="AD57" s="128"/>
      <c r="AE57" s="128">
        <v>16</v>
      </c>
      <c r="AF57" s="128"/>
      <c r="AG57" s="128"/>
      <c r="AH57" s="128">
        <v>16</v>
      </c>
      <c r="AI57" s="128"/>
      <c r="AJ57" s="128"/>
      <c r="AK57" s="128"/>
      <c r="AL57" s="128"/>
      <c r="AM57" s="375"/>
    </row>
    <row r="58" spans="1:41" s="36" customFormat="1" ht="40.15" customHeight="1" x14ac:dyDescent="0.2">
      <c r="A58" s="575"/>
      <c r="B58" s="532" t="s">
        <v>96</v>
      </c>
      <c r="C58" s="532"/>
      <c r="D58" s="347"/>
      <c r="E58" s="347">
        <v>49</v>
      </c>
      <c r="F58" s="345">
        <v>3</v>
      </c>
      <c r="G58" s="128">
        <v>77</v>
      </c>
      <c r="H58" s="128">
        <v>71</v>
      </c>
      <c r="I58" s="128">
        <v>4</v>
      </c>
      <c r="J58" s="128"/>
      <c r="K58" s="128"/>
      <c r="L58" s="128">
        <v>2</v>
      </c>
      <c r="M58" s="128">
        <v>77</v>
      </c>
      <c r="N58" s="128"/>
      <c r="O58" s="128">
        <v>3</v>
      </c>
      <c r="P58" s="128">
        <v>78</v>
      </c>
      <c r="Q58" s="128">
        <v>76</v>
      </c>
      <c r="R58" s="128"/>
      <c r="S58" s="128"/>
      <c r="T58" s="128">
        <v>4</v>
      </c>
      <c r="U58" s="128"/>
      <c r="V58" s="128"/>
      <c r="W58" s="128"/>
      <c r="X58" s="128">
        <v>69</v>
      </c>
      <c r="Y58" s="128">
        <v>68</v>
      </c>
      <c r="Z58" s="129">
        <v>2</v>
      </c>
      <c r="AA58" s="129"/>
      <c r="AB58" s="129"/>
      <c r="AC58" s="129"/>
      <c r="AD58" s="372"/>
      <c r="AE58" s="128">
        <v>2</v>
      </c>
      <c r="AF58" s="128"/>
      <c r="AG58" s="128">
        <v>2</v>
      </c>
      <c r="AH58" s="128">
        <v>2</v>
      </c>
      <c r="AI58" s="128"/>
      <c r="AJ58" s="374">
        <v>1</v>
      </c>
      <c r="AK58" s="374"/>
      <c r="AL58" s="374"/>
      <c r="AM58" s="375"/>
    </row>
    <row r="59" spans="1:41" s="143" customFormat="1" ht="66" customHeight="1" x14ac:dyDescent="0.25">
      <c r="A59" s="586" t="s">
        <v>441</v>
      </c>
      <c r="B59" s="590" t="s">
        <v>690</v>
      </c>
      <c r="C59" s="580"/>
      <c r="D59" s="352"/>
      <c r="E59" s="347">
        <v>50</v>
      </c>
      <c r="F59" s="345"/>
      <c r="G59" s="128">
        <v>1</v>
      </c>
      <c r="H59" s="128">
        <v>1</v>
      </c>
      <c r="I59" s="128"/>
      <c r="J59" s="128"/>
      <c r="K59" s="128"/>
      <c r="L59" s="128"/>
      <c r="M59" s="128">
        <v>1</v>
      </c>
      <c r="N59" s="128"/>
      <c r="O59" s="128"/>
      <c r="P59" s="128">
        <v>1</v>
      </c>
      <c r="Q59" s="128">
        <v>1</v>
      </c>
      <c r="R59" s="128"/>
      <c r="S59" s="128"/>
      <c r="T59" s="128"/>
      <c r="U59" s="128"/>
      <c r="V59" s="128"/>
      <c r="W59" s="128"/>
      <c r="X59" s="128">
        <v>1</v>
      </c>
      <c r="Y59" s="128">
        <v>1</v>
      </c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374"/>
      <c r="AK59" s="374"/>
      <c r="AL59" s="374"/>
      <c r="AM59" s="375"/>
    </row>
    <row r="60" spans="1:41" s="143" customFormat="1" ht="40.15" customHeight="1" x14ac:dyDescent="0.25">
      <c r="A60" s="587"/>
      <c r="B60" s="580" t="s">
        <v>451</v>
      </c>
      <c r="C60" s="591"/>
      <c r="D60" s="353"/>
      <c r="E60" s="347">
        <v>51</v>
      </c>
      <c r="F60" s="345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374"/>
      <c r="AK60" s="374"/>
      <c r="AL60" s="374"/>
      <c r="AM60" s="375"/>
    </row>
    <row r="61" spans="1:41" s="143" customFormat="1" ht="84.6" customHeight="1" x14ac:dyDescent="0.2">
      <c r="A61" s="587"/>
      <c r="B61" s="580" t="s">
        <v>17</v>
      </c>
      <c r="C61" s="580"/>
      <c r="D61" s="350" t="s">
        <v>446</v>
      </c>
      <c r="E61" s="347">
        <v>52</v>
      </c>
      <c r="F61" s="345">
        <v>1</v>
      </c>
      <c r="G61" s="128">
        <v>18</v>
      </c>
      <c r="H61" s="367"/>
      <c r="I61" s="128">
        <v>18</v>
      </c>
      <c r="J61" s="367"/>
      <c r="K61" s="128"/>
      <c r="L61" s="128"/>
      <c r="M61" s="128">
        <v>18</v>
      </c>
      <c r="N61" s="128"/>
      <c r="O61" s="128">
        <v>1</v>
      </c>
      <c r="P61" s="128">
        <v>18</v>
      </c>
      <c r="Q61" s="367"/>
      <c r="R61" s="367"/>
      <c r="S61" s="367"/>
      <c r="T61" s="128">
        <v>18</v>
      </c>
      <c r="U61" s="367"/>
      <c r="V61" s="128"/>
      <c r="W61" s="128"/>
      <c r="X61" s="367"/>
      <c r="Y61" s="367"/>
      <c r="Z61" s="367"/>
      <c r="AA61" s="367"/>
      <c r="AB61" s="367"/>
      <c r="AC61" s="367"/>
      <c r="AD61" s="367"/>
      <c r="AE61" s="128">
        <v>18</v>
      </c>
      <c r="AF61" s="128"/>
      <c r="AG61" s="128"/>
      <c r="AH61" s="128">
        <v>18</v>
      </c>
      <c r="AI61" s="128"/>
      <c r="AJ61" s="367"/>
      <c r="AK61" s="374"/>
      <c r="AL61" s="374"/>
      <c r="AM61" s="375"/>
    </row>
    <row r="62" spans="1:41" s="143" customFormat="1" ht="23.45" customHeight="1" x14ac:dyDescent="0.2">
      <c r="A62" s="587"/>
      <c r="B62" s="589" t="s">
        <v>440</v>
      </c>
      <c r="C62" s="589"/>
      <c r="D62" s="350"/>
      <c r="E62" s="347">
        <v>53</v>
      </c>
      <c r="F62" s="377"/>
      <c r="G62" s="378"/>
      <c r="H62" s="378"/>
      <c r="I62" s="378"/>
      <c r="J62" s="378"/>
      <c r="K62" s="378"/>
      <c r="L62" s="378"/>
      <c r="M62" s="128"/>
      <c r="N62" s="378"/>
      <c r="O62" s="128"/>
      <c r="P62" s="378"/>
      <c r="Q62" s="378"/>
      <c r="R62" s="378"/>
      <c r="S62" s="378"/>
      <c r="T62" s="378"/>
      <c r="U62" s="378"/>
      <c r="V62" s="378"/>
      <c r="W62" s="378"/>
      <c r="X62" s="378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5"/>
      <c r="AN62" s="244"/>
      <c r="AO62" s="244"/>
    </row>
    <row r="63" spans="1:41" s="143" customFormat="1" ht="21.6" customHeight="1" thickBot="1" x14ac:dyDescent="0.25">
      <c r="A63" s="588"/>
      <c r="B63" s="585" t="s">
        <v>440</v>
      </c>
      <c r="C63" s="585"/>
      <c r="D63" s="354"/>
      <c r="E63" s="348">
        <v>54</v>
      </c>
      <c r="F63" s="379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80"/>
      <c r="X63" s="380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1"/>
      <c r="AL63" s="381"/>
      <c r="AM63" s="382"/>
      <c r="AN63" s="244"/>
      <c r="AO63" s="244"/>
    </row>
    <row r="64" spans="1:41" s="143" customFormat="1" ht="57.6" customHeight="1" x14ac:dyDescent="0.35">
      <c r="A64" s="584" t="s">
        <v>691</v>
      </c>
      <c r="B64" s="584"/>
      <c r="C64" s="584"/>
      <c r="D64" s="255"/>
      <c r="E64" s="248"/>
      <c r="F64" s="245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244"/>
      <c r="AO64" s="244"/>
    </row>
    <row r="65" spans="1:39" s="36" customFormat="1" ht="40.15" customHeight="1" x14ac:dyDescent="0.35">
      <c r="A65" s="387" t="s">
        <v>692</v>
      </c>
      <c r="B65" s="388"/>
      <c r="C65" s="388"/>
      <c r="D65" s="256"/>
      <c r="E65" s="249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34"/>
      <c r="U65" s="134"/>
      <c r="V65" s="134"/>
      <c r="W65" s="134"/>
      <c r="X65" s="56"/>
      <c r="Y65" s="56"/>
      <c r="Z65" s="55"/>
      <c r="AA65" s="55"/>
      <c r="AB65" s="55"/>
      <c r="AC65" s="55"/>
      <c r="AD65" s="55"/>
      <c r="AE65" s="143"/>
      <c r="AF65" s="155"/>
      <c r="AG65" s="155"/>
      <c r="AH65" s="155"/>
      <c r="AI65" s="155"/>
      <c r="AJ65" s="155"/>
      <c r="AK65" s="155"/>
      <c r="AL65" s="155"/>
      <c r="AM65" s="244"/>
    </row>
    <row r="66" spans="1:39" ht="33.6" customHeight="1" x14ac:dyDescent="0.35">
      <c r="A66" s="387" t="s">
        <v>693</v>
      </c>
      <c r="B66" s="389"/>
      <c r="C66" s="389"/>
      <c r="D66" s="256"/>
      <c r="E66" s="250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583"/>
      <c r="U66" s="583"/>
      <c r="V66" s="583"/>
      <c r="W66" s="133"/>
      <c r="AE66" s="143"/>
      <c r="AF66" s="143"/>
      <c r="AG66" s="143"/>
      <c r="AH66" s="143"/>
      <c r="AI66" s="143"/>
      <c r="AJ66" s="143"/>
      <c r="AK66" s="143"/>
      <c r="AL66" s="143"/>
    </row>
    <row r="67" spans="1:39" ht="28.5" x14ac:dyDescent="0.2">
      <c r="A67" s="390" t="s">
        <v>694</v>
      </c>
      <c r="B67" s="391"/>
      <c r="C67" s="391"/>
      <c r="E67" s="251"/>
      <c r="AF67" s="143"/>
      <c r="AG67" s="143"/>
      <c r="AH67" s="143"/>
      <c r="AI67" s="143"/>
      <c r="AJ67" s="143"/>
      <c r="AK67" s="143"/>
      <c r="AL67" s="143"/>
    </row>
    <row r="68" spans="1:39" ht="28.5" x14ac:dyDescent="0.2">
      <c r="A68" s="390" t="s">
        <v>695</v>
      </c>
      <c r="B68" s="392"/>
      <c r="C68" s="392"/>
      <c r="E68" s="252"/>
      <c r="AF68" s="143"/>
      <c r="AG68" s="143"/>
      <c r="AH68" s="143"/>
      <c r="AI68" s="143"/>
      <c r="AJ68" s="143"/>
      <c r="AK68" s="143"/>
      <c r="AL68" s="143"/>
    </row>
  </sheetData>
  <sheetProtection selectLockedCells="1" selectUnlockedCells="1"/>
  <mergeCells count="94">
    <mergeCell ref="AM6:AM8"/>
    <mergeCell ref="Q6:V6"/>
    <mergeCell ref="P6:P8"/>
    <mergeCell ref="AD6:AD8"/>
    <mergeCell ref="A19:C19"/>
    <mergeCell ref="AJ6:AJ8"/>
    <mergeCell ref="AK6:AK8"/>
    <mergeCell ref="AL6:AL8"/>
    <mergeCell ref="U7:U8"/>
    <mergeCell ref="V7:V8"/>
    <mergeCell ref="AG6:AG8"/>
    <mergeCell ref="AH6:AH8"/>
    <mergeCell ref="AI6:AI8"/>
    <mergeCell ref="AE6:AE8"/>
    <mergeCell ref="AF6:AF8"/>
    <mergeCell ref="A24:C24"/>
    <mergeCell ref="A23:C23"/>
    <mergeCell ref="A28:C28"/>
    <mergeCell ref="A29:C29"/>
    <mergeCell ref="T66:V66"/>
    <mergeCell ref="A40:C40"/>
    <mergeCell ref="A46:C46"/>
    <mergeCell ref="B45:C45"/>
    <mergeCell ref="B44:C44"/>
    <mergeCell ref="A64:C64"/>
    <mergeCell ref="B63:C63"/>
    <mergeCell ref="A59:A63"/>
    <mergeCell ref="A41:C41"/>
    <mergeCell ref="B62:C62"/>
    <mergeCell ref="B59:C59"/>
    <mergeCell ref="B60:C60"/>
    <mergeCell ref="B61:C61"/>
    <mergeCell ref="G6:G8"/>
    <mergeCell ref="H6:J7"/>
    <mergeCell ref="M6:M8"/>
    <mergeCell ref="O6:O8"/>
    <mergeCell ref="D44:D45"/>
    <mergeCell ref="B48:C48"/>
    <mergeCell ref="A27:C27"/>
    <mergeCell ref="A25:C25"/>
    <mergeCell ref="A26:C26"/>
    <mergeCell ref="A12:C12"/>
    <mergeCell ref="A22:C22"/>
    <mergeCell ref="A16:C16"/>
    <mergeCell ref="A14:C14"/>
    <mergeCell ref="A15:C15"/>
    <mergeCell ref="A20:C20"/>
    <mergeCell ref="A43:C43"/>
    <mergeCell ref="A30:C30"/>
    <mergeCell ref="A31:C31"/>
    <mergeCell ref="A39:C39"/>
    <mergeCell ref="A32:C32"/>
    <mergeCell ref="A33:C33"/>
    <mergeCell ref="A38:C38"/>
    <mergeCell ref="A37:C37"/>
    <mergeCell ref="A34:C34"/>
    <mergeCell ref="A42:C42"/>
    <mergeCell ref="A35:C35"/>
    <mergeCell ref="A36:C36"/>
    <mergeCell ref="A44:A45"/>
    <mergeCell ref="B58:C58"/>
    <mergeCell ref="B52:B54"/>
    <mergeCell ref="A47:A54"/>
    <mergeCell ref="B51:C51"/>
    <mergeCell ref="B49:C49"/>
    <mergeCell ref="B50:C50"/>
    <mergeCell ref="B47:C47"/>
    <mergeCell ref="A55:A58"/>
    <mergeCell ref="B55:C55"/>
    <mergeCell ref="B56:C56"/>
    <mergeCell ref="B57:C57"/>
    <mergeCell ref="H2:O2"/>
    <mergeCell ref="A3:F3"/>
    <mergeCell ref="N6:N8"/>
    <mergeCell ref="E6:E8"/>
    <mergeCell ref="A10:C10"/>
    <mergeCell ref="A6:C8"/>
    <mergeCell ref="F6:F8"/>
    <mergeCell ref="K6:L7"/>
    <mergeCell ref="D6:D8"/>
    <mergeCell ref="A5:AC5"/>
    <mergeCell ref="S7:T7"/>
    <mergeCell ref="A9:C9"/>
    <mergeCell ref="X6:AC6"/>
    <mergeCell ref="X7:Z7"/>
    <mergeCell ref="AA7:AC7"/>
    <mergeCell ref="W6:W8"/>
    <mergeCell ref="A21:C21"/>
    <mergeCell ref="A18:C18"/>
    <mergeCell ref="A17:C17"/>
    <mergeCell ref="R7:R8"/>
    <mergeCell ref="Q7:Q8"/>
    <mergeCell ref="A13:C13"/>
    <mergeCell ref="A11:C11"/>
  </mergeCells>
  <phoneticPr fontId="0" type="noConversion"/>
  <conditionalFormatting sqref="Y11:Z11 X44:X46 F44:G44 W44 I44 X48:AI48 F39:L42 AE39:AE42 AF39:AI46 F45:L48 AE44:AE52 F13:L19 F25:L26 F28:L36 J49 U49 N45:N47 N39:N42 N28:N36 N25:N26 N13:N19 P13:X14 P16:X19 P25:X25 P32:X36 P39:X42 P45:W48 P15:AL15 P26:AL26 P28:AL31 M48:O48">
    <cfRule type="cellIs" dxfId="45" priority="44" stopIfTrue="1" operator="lessThan">
      <formula>0</formula>
    </cfRule>
  </conditionalFormatting>
  <conditionalFormatting sqref="AE32:AE36 AE13:AE14 AE16:AE19 AE25 AE58:AE60 AF48:AI48">
    <cfRule type="cellIs" dxfId="44" priority="42" stopIfTrue="1" operator="lessThan">
      <formula>0</formula>
    </cfRule>
  </conditionalFormatting>
  <conditionalFormatting sqref="AE61">
    <cfRule type="cellIs" dxfId="43" priority="40" stopIfTrue="1" operator="lessThan">
      <formula>0</formula>
    </cfRule>
  </conditionalFormatting>
  <conditionalFormatting sqref="AF16:AI19 AF25:AI25 AF32:AI37 AF58:AI61 AF47:AI47 AF49:AI52 AF13:AI14">
    <cfRule type="cellIs" dxfId="42" priority="39" stopIfTrue="1" operator="lessThan">
      <formula>0</formula>
    </cfRule>
  </conditionalFormatting>
  <conditionalFormatting sqref="Y11:Z11">
    <cfRule type="cellIs" dxfId="41" priority="38" stopIfTrue="1" operator="lessThan">
      <formula>0</formula>
    </cfRule>
  </conditionalFormatting>
  <conditionalFormatting sqref="X11">
    <cfRule type="cellIs" dxfId="40" priority="37" stopIfTrue="1" operator="lessThan">
      <formula>0</formula>
    </cfRule>
  </conditionalFormatting>
  <conditionalFormatting sqref="F27:AL27">
    <cfRule type="cellIs" dxfId="39" priority="31" stopIfTrue="1" operator="lessThan">
      <formula>0</formula>
    </cfRule>
  </conditionalFormatting>
  <conditionalFormatting sqref="F43:L43 N43 P43:X43">
    <cfRule type="cellIs" dxfId="38" priority="25" stopIfTrue="1" operator="lessThan">
      <formula>0</formula>
    </cfRule>
  </conditionalFormatting>
  <conditionalFormatting sqref="V44">
    <cfRule type="cellIs" dxfId="37" priority="23" stopIfTrue="1" operator="lessThan">
      <formula>0</formula>
    </cfRule>
  </conditionalFormatting>
  <conditionalFormatting sqref="J44:L44 N44 P44:U44">
    <cfRule type="cellIs" dxfId="36" priority="22" stopIfTrue="1" operator="lessThan">
      <formula>0</formula>
    </cfRule>
  </conditionalFormatting>
  <conditionalFormatting sqref="H44">
    <cfRule type="cellIs" dxfId="35" priority="20" stopIfTrue="1" operator="lessThan">
      <formula>0</formula>
    </cfRule>
  </conditionalFormatting>
  <conditionalFormatting sqref="F20:L24 N20:N24 P20:AL24">
    <cfRule type="cellIs" dxfId="34" priority="17" stopIfTrue="1" operator="lessThan">
      <formula>0</formula>
    </cfRule>
  </conditionalFormatting>
  <conditionalFormatting sqref="F37:L38 N37:N38 P37:AE37 P38:AL38">
    <cfRule type="cellIs" dxfId="33" priority="14" stopIfTrue="1" operator="lessThan">
      <formula>0</formula>
    </cfRule>
  </conditionalFormatting>
  <conditionalFormatting sqref="AJ25:AL25">
    <cfRule type="cellIs" dxfId="32" priority="10" stopIfTrue="1" operator="lessThan">
      <formula>0</formula>
    </cfRule>
  </conditionalFormatting>
  <conditionalFormatting sqref="AA11:AL11 F11:L12 N11:N12 P11:W11 P12:AL12">
    <cfRule type="cellIs" dxfId="31" priority="9" stopIfTrue="1" operator="lessThan">
      <formula>0</formula>
    </cfRule>
  </conditionalFormatting>
  <conditionalFormatting sqref="F53:AM53">
    <cfRule type="cellIs" dxfId="30" priority="8" stopIfTrue="1" operator="lessThan">
      <formula>0</formula>
    </cfRule>
  </conditionalFormatting>
  <conditionalFormatting sqref="X55">
    <cfRule type="cellIs" dxfId="29" priority="7" stopIfTrue="1" operator="lessThan">
      <formula>0</formula>
    </cfRule>
  </conditionalFormatting>
  <conditionalFormatting sqref="F10:AM10">
    <cfRule type="cellIs" dxfId="28" priority="6" stopIfTrue="1" operator="lessThan">
      <formula>0</formula>
    </cfRule>
  </conditionalFormatting>
  <conditionalFormatting sqref="M11:M26 M28:M47 M49:M52 M54:M62">
    <cfRule type="cellIs" dxfId="27" priority="3" stopIfTrue="1" operator="lessThan">
      <formula>0</formula>
    </cfRule>
  </conditionalFormatting>
  <conditionalFormatting sqref="AM27">
    <cfRule type="cellIs" dxfId="26" priority="2" stopIfTrue="1" operator="lessThan">
      <formula>0</formula>
    </cfRule>
  </conditionalFormatting>
  <conditionalFormatting sqref="X47:AC47">
    <cfRule type="cellIs" dxfId="25" priority="1" stopIfTrue="1" operator="lessThan">
      <formula>0</formula>
    </cfRule>
  </conditionalFormatting>
  <pageMargins left="0.19685039370078741" right="0.19685039370078741" top="0.78740157480314965" bottom="0.19685039370078741" header="0" footer="0"/>
  <pageSetup paperSize="9" scale="1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26"/>
  </sheetPr>
  <dimension ref="A1:AE66"/>
  <sheetViews>
    <sheetView showGridLines="0" zoomScale="40" zoomScaleNormal="40" zoomScaleSheetLayoutView="40" workbookViewId="0">
      <selection activeCell="E8" sqref="E8"/>
    </sheetView>
  </sheetViews>
  <sheetFormatPr defaultRowHeight="18.75" x14ac:dyDescent="0.3"/>
  <cols>
    <col min="1" max="1" width="42.140625" style="3" customWidth="1"/>
    <col min="2" max="2" width="23.28515625" style="6" customWidth="1"/>
    <col min="3" max="3" width="215.28515625" style="6" customWidth="1"/>
    <col min="4" max="4" width="5.140625" style="12" customWidth="1"/>
    <col min="5" max="5" width="27.7109375" style="3" customWidth="1"/>
    <col min="6" max="6" width="29" style="3" customWidth="1"/>
    <col min="7" max="7" width="6" style="3" customWidth="1"/>
    <col min="8" max="8" width="12" style="3" customWidth="1"/>
    <col min="9" max="9" width="111.85546875" style="3" customWidth="1"/>
    <col min="10" max="10" width="4.5703125" style="3" customWidth="1"/>
    <col min="11" max="11" width="15.28515625" style="3" customWidth="1"/>
    <col min="12" max="12" width="14.7109375" style="3" customWidth="1"/>
    <col min="13" max="16384" width="9.140625" style="3"/>
  </cols>
  <sheetData>
    <row r="1" spans="1:31" ht="13.15" customHeight="1" x14ac:dyDescent="0.3"/>
    <row r="2" spans="1:31" ht="24.75" customHeight="1" x14ac:dyDescent="0.3">
      <c r="A2" s="216" t="s">
        <v>135</v>
      </c>
      <c r="B2" s="216"/>
      <c r="C2" s="219" t="str">
        <f>IF('Титул ф.1'!D29=0," ",'Титул ф.1'!D29)</f>
        <v>Улуг-Хемский районный суд Республики Тыва</v>
      </c>
      <c r="D2" s="218"/>
      <c r="E2" s="217"/>
      <c r="F2" s="217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</row>
    <row r="3" spans="1:31" ht="7.9" customHeight="1" x14ac:dyDescent="0.3">
      <c r="A3" s="153"/>
      <c r="B3" s="153"/>
      <c r="C3" s="163"/>
      <c r="D3" s="164"/>
      <c r="E3" s="164"/>
      <c r="F3" s="164"/>
      <c r="G3" s="164"/>
      <c r="H3" s="164"/>
      <c r="I3" s="164"/>
      <c r="J3" s="165"/>
      <c r="K3" s="165"/>
      <c r="L3" s="42"/>
      <c r="P3" s="4"/>
      <c r="Q3" s="2"/>
    </row>
    <row r="4" spans="1:31" ht="33" customHeight="1" x14ac:dyDescent="0.4">
      <c r="A4" s="628" t="s">
        <v>466</v>
      </c>
      <c r="B4" s="628"/>
      <c r="C4" s="628"/>
      <c r="D4" s="628"/>
      <c r="E4" s="628"/>
      <c r="F4" s="628"/>
      <c r="G4" s="57"/>
    </row>
    <row r="5" spans="1:31" s="7" customFormat="1" ht="9" customHeight="1" x14ac:dyDescent="0.3">
      <c r="A5" s="58"/>
      <c r="B5" s="211"/>
      <c r="C5" s="629"/>
      <c r="D5" s="630"/>
      <c r="E5" s="630"/>
      <c r="F5" s="630"/>
      <c r="G5" s="59"/>
    </row>
    <row r="6" spans="1:31" ht="78.599999999999994" customHeight="1" x14ac:dyDescent="0.2">
      <c r="A6" s="631" t="s">
        <v>269</v>
      </c>
      <c r="B6" s="632"/>
      <c r="C6" s="633"/>
      <c r="D6" s="60" t="s">
        <v>270</v>
      </c>
      <c r="E6" s="265" t="s">
        <v>452</v>
      </c>
      <c r="F6" s="355" t="s">
        <v>621</v>
      </c>
      <c r="G6" s="61"/>
    </row>
    <row r="7" spans="1:31" ht="15" customHeight="1" x14ac:dyDescent="0.2">
      <c r="A7" s="634" t="s">
        <v>194</v>
      </c>
      <c r="B7" s="635"/>
      <c r="C7" s="636"/>
      <c r="D7" s="266"/>
      <c r="E7" s="267">
        <v>1</v>
      </c>
      <c r="F7" s="267">
        <v>2</v>
      </c>
      <c r="G7" s="62"/>
    </row>
    <row r="8" spans="1:31" ht="19.899999999999999" customHeight="1" x14ac:dyDescent="0.2">
      <c r="A8" s="620" t="s">
        <v>616</v>
      </c>
      <c r="B8" s="607" t="s">
        <v>173</v>
      </c>
      <c r="C8" s="609"/>
      <c r="D8" s="268">
        <v>1</v>
      </c>
      <c r="E8" s="269">
        <v>8</v>
      </c>
      <c r="F8" s="269"/>
      <c r="G8" s="63"/>
    </row>
    <row r="9" spans="1:31" ht="19.899999999999999" customHeight="1" x14ac:dyDescent="0.2">
      <c r="A9" s="611"/>
      <c r="B9" s="607" t="s">
        <v>136</v>
      </c>
      <c r="C9" s="609"/>
      <c r="D9" s="268">
        <v>2</v>
      </c>
      <c r="E9" s="269">
        <v>11</v>
      </c>
      <c r="F9" s="269"/>
      <c r="G9" s="63"/>
    </row>
    <row r="10" spans="1:31" ht="19.899999999999999" customHeight="1" x14ac:dyDescent="0.2">
      <c r="A10" s="611"/>
      <c r="B10" s="607" t="s">
        <v>273</v>
      </c>
      <c r="C10" s="609"/>
      <c r="D10" s="268">
        <v>3</v>
      </c>
      <c r="E10" s="269"/>
      <c r="F10" s="269"/>
      <c r="G10" s="63"/>
    </row>
    <row r="11" spans="1:31" ht="19.899999999999999" customHeight="1" x14ac:dyDescent="0.2">
      <c r="A11" s="611"/>
      <c r="B11" s="607" t="s">
        <v>274</v>
      </c>
      <c r="C11" s="609"/>
      <c r="D11" s="270">
        <v>4</v>
      </c>
      <c r="E11" s="269"/>
      <c r="F11" s="269"/>
      <c r="G11" s="63"/>
    </row>
    <row r="12" spans="1:31" ht="18.600000000000001" customHeight="1" x14ac:dyDescent="0.2">
      <c r="A12" s="611"/>
      <c r="B12" s="604" t="s">
        <v>275</v>
      </c>
      <c r="C12" s="606"/>
      <c r="D12" s="270">
        <v>5</v>
      </c>
      <c r="E12" s="269"/>
      <c r="F12" s="269"/>
      <c r="G12" s="63"/>
    </row>
    <row r="13" spans="1:31" ht="19.899999999999999" customHeight="1" x14ac:dyDescent="0.2">
      <c r="A13" s="271" t="s">
        <v>457</v>
      </c>
      <c r="B13" s="602" t="s">
        <v>219</v>
      </c>
      <c r="C13" s="603"/>
      <c r="D13" s="270">
        <v>6</v>
      </c>
      <c r="E13" s="269"/>
      <c r="F13" s="269"/>
      <c r="G13" s="63"/>
    </row>
    <row r="14" spans="1:31" ht="19.899999999999999" customHeight="1" x14ac:dyDescent="0.2">
      <c r="A14" s="620" t="s">
        <v>617</v>
      </c>
      <c r="B14" s="602" t="s">
        <v>219</v>
      </c>
      <c r="C14" s="603"/>
      <c r="D14" s="268">
        <v>7</v>
      </c>
      <c r="E14" s="269">
        <v>2</v>
      </c>
      <c r="F14" s="269"/>
      <c r="G14" s="63"/>
    </row>
    <row r="15" spans="1:31" ht="24" customHeight="1" x14ac:dyDescent="0.2">
      <c r="A15" s="621"/>
      <c r="B15" s="607" t="s">
        <v>34</v>
      </c>
      <c r="C15" s="609"/>
      <c r="D15" s="270">
        <v>8</v>
      </c>
      <c r="E15" s="269">
        <v>2</v>
      </c>
      <c r="F15" s="269"/>
      <c r="G15" s="63"/>
    </row>
    <row r="16" spans="1:31" ht="19.899999999999999" customHeight="1" x14ac:dyDescent="0.2">
      <c r="A16" s="617" t="s">
        <v>458</v>
      </c>
      <c r="B16" s="637" t="s">
        <v>618</v>
      </c>
      <c r="C16" s="272" t="s">
        <v>103</v>
      </c>
      <c r="D16" s="268">
        <v>9</v>
      </c>
      <c r="E16" s="269">
        <v>2</v>
      </c>
      <c r="F16" s="269"/>
      <c r="G16" s="63"/>
    </row>
    <row r="17" spans="1:7" ht="19.899999999999999" customHeight="1" x14ac:dyDescent="0.2">
      <c r="A17" s="618"/>
      <c r="B17" s="638"/>
      <c r="C17" s="272" t="s">
        <v>271</v>
      </c>
      <c r="D17" s="270">
        <v>10</v>
      </c>
      <c r="E17" s="269"/>
      <c r="F17" s="269"/>
      <c r="G17" s="63"/>
    </row>
    <row r="18" spans="1:7" ht="19.899999999999999" customHeight="1" x14ac:dyDescent="0.2">
      <c r="A18" s="618"/>
      <c r="B18" s="620" t="s">
        <v>622</v>
      </c>
      <c r="C18" s="273" t="s">
        <v>173</v>
      </c>
      <c r="D18" s="270">
        <v>11</v>
      </c>
      <c r="E18" s="269">
        <v>2</v>
      </c>
      <c r="F18" s="269">
        <v>1</v>
      </c>
      <c r="G18" s="63"/>
    </row>
    <row r="19" spans="1:7" ht="19.899999999999999" customHeight="1" x14ac:dyDescent="0.2">
      <c r="A19" s="618"/>
      <c r="B19" s="611"/>
      <c r="C19" s="273" t="s">
        <v>459</v>
      </c>
      <c r="D19" s="268">
        <v>12</v>
      </c>
      <c r="E19" s="269">
        <v>1</v>
      </c>
      <c r="F19" s="269"/>
      <c r="G19" s="63"/>
    </row>
    <row r="20" spans="1:7" ht="19.899999999999999" customHeight="1" x14ac:dyDescent="0.2">
      <c r="A20" s="618"/>
      <c r="B20" s="611"/>
      <c r="C20" s="273" t="s">
        <v>136</v>
      </c>
      <c r="D20" s="270">
        <v>13</v>
      </c>
      <c r="E20" s="269"/>
      <c r="F20" s="269"/>
      <c r="G20" s="63"/>
    </row>
    <row r="21" spans="1:7" ht="19.899999999999999" customHeight="1" x14ac:dyDescent="0.2">
      <c r="A21" s="618"/>
      <c r="B21" s="611"/>
      <c r="C21" s="273" t="s">
        <v>459</v>
      </c>
      <c r="D21" s="268">
        <v>14</v>
      </c>
      <c r="E21" s="269"/>
      <c r="F21" s="269"/>
      <c r="G21" s="63"/>
    </row>
    <row r="22" spans="1:7" ht="19.899999999999999" customHeight="1" x14ac:dyDescent="0.2">
      <c r="A22" s="618"/>
      <c r="B22" s="611"/>
      <c r="C22" s="273" t="s">
        <v>273</v>
      </c>
      <c r="D22" s="270">
        <v>15</v>
      </c>
      <c r="E22" s="269"/>
      <c r="F22" s="269"/>
      <c r="G22" s="63"/>
    </row>
    <row r="23" spans="1:7" ht="19.899999999999999" customHeight="1" x14ac:dyDescent="0.2">
      <c r="A23" s="618"/>
      <c r="B23" s="611"/>
      <c r="C23" s="273" t="s">
        <v>459</v>
      </c>
      <c r="D23" s="270">
        <v>16</v>
      </c>
      <c r="E23" s="269"/>
      <c r="F23" s="269"/>
      <c r="G23" s="63"/>
    </row>
    <row r="24" spans="1:7" ht="19.899999999999999" customHeight="1" x14ac:dyDescent="0.2">
      <c r="A24" s="618"/>
      <c r="B24" s="611"/>
      <c r="C24" s="273" t="s">
        <v>274</v>
      </c>
      <c r="D24" s="274">
        <v>17</v>
      </c>
      <c r="E24" s="269">
        <v>1</v>
      </c>
      <c r="F24" s="269"/>
      <c r="G24" s="63"/>
    </row>
    <row r="25" spans="1:7" ht="19.899999999999999" customHeight="1" x14ac:dyDescent="0.2">
      <c r="A25" s="619"/>
      <c r="B25" s="621"/>
      <c r="C25" s="275" t="s">
        <v>275</v>
      </c>
      <c r="D25" s="270">
        <v>18</v>
      </c>
      <c r="E25" s="269"/>
      <c r="F25" s="269"/>
      <c r="G25" s="63"/>
    </row>
    <row r="26" spans="1:7" ht="19.899999999999999" customHeight="1" x14ac:dyDescent="0.2">
      <c r="A26" s="610" t="s">
        <v>35</v>
      </c>
      <c r="B26" s="607" t="s">
        <v>460</v>
      </c>
      <c r="C26" s="609"/>
      <c r="D26" s="276">
        <v>19</v>
      </c>
      <c r="E26" s="269">
        <v>6</v>
      </c>
      <c r="F26" s="269"/>
      <c r="G26" s="63"/>
    </row>
    <row r="27" spans="1:7" ht="19.899999999999999" customHeight="1" x14ac:dyDescent="0.2">
      <c r="A27" s="621"/>
      <c r="B27" s="607" t="s">
        <v>461</v>
      </c>
      <c r="C27" s="609"/>
      <c r="D27" s="270">
        <v>20</v>
      </c>
      <c r="E27" s="269"/>
      <c r="F27" s="269"/>
      <c r="G27" s="63"/>
    </row>
    <row r="28" spans="1:7" ht="19.899999999999999" customHeight="1" x14ac:dyDescent="0.2">
      <c r="A28" s="607" t="s">
        <v>218</v>
      </c>
      <c r="B28" s="608"/>
      <c r="C28" s="609"/>
      <c r="D28" s="268">
        <v>21</v>
      </c>
      <c r="E28" s="269">
        <v>55</v>
      </c>
      <c r="F28" s="269"/>
      <c r="G28" s="63"/>
    </row>
    <row r="29" spans="1:7" ht="19.899999999999999" customHeight="1" x14ac:dyDescent="0.2">
      <c r="A29" s="612" t="s">
        <v>81</v>
      </c>
      <c r="B29" s="613"/>
      <c r="C29" s="613"/>
      <c r="D29" s="270">
        <v>22</v>
      </c>
      <c r="E29" s="269">
        <v>10</v>
      </c>
      <c r="F29" s="269"/>
      <c r="G29" s="63"/>
    </row>
    <row r="30" spans="1:7" ht="19.899999999999999" customHeight="1" x14ac:dyDescent="0.2">
      <c r="A30" s="604" t="s">
        <v>77</v>
      </c>
      <c r="B30" s="605"/>
      <c r="C30" s="606"/>
      <c r="D30" s="268">
        <v>23</v>
      </c>
      <c r="E30" s="269">
        <v>2</v>
      </c>
      <c r="F30" s="269"/>
      <c r="G30" s="63"/>
    </row>
    <row r="31" spans="1:7" ht="19.899999999999999" customHeight="1" x14ac:dyDescent="0.2">
      <c r="A31" s="639" t="s">
        <v>462</v>
      </c>
      <c r="B31" s="639"/>
      <c r="C31" s="639"/>
      <c r="D31" s="268">
        <v>24</v>
      </c>
      <c r="E31" s="269">
        <v>3</v>
      </c>
      <c r="F31" s="269"/>
      <c r="G31" s="63"/>
    </row>
    <row r="32" spans="1:7" ht="19.899999999999999" customHeight="1" x14ac:dyDescent="0.2">
      <c r="A32" s="614" t="s">
        <v>36</v>
      </c>
      <c r="B32" s="615"/>
      <c r="C32" s="616"/>
      <c r="D32" s="268">
        <v>25</v>
      </c>
      <c r="E32" s="269"/>
      <c r="F32" s="269"/>
      <c r="G32" s="63"/>
    </row>
    <row r="33" spans="1:12" ht="19.899999999999999" customHeight="1" x14ac:dyDescent="0.2">
      <c r="A33" s="614" t="s">
        <v>37</v>
      </c>
      <c r="B33" s="615"/>
      <c r="C33" s="616"/>
      <c r="D33" s="268">
        <v>26</v>
      </c>
      <c r="E33" s="269"/>
      <c r="F33" s="269"/>
      <c r="G33" s="63"/>
    </row>
    <row r="34" spans="1:12" ht="19.899999999999999" customHeight="1" x14ac:dyDescent="0.2">
      <c r="A34" s="610" t="s">
        <v>463</v>
      </c>
      <c r="B34" s="627" t="s">
        <v>174</v>
      </c>
      <c r="C34" s="627"/>
      <c r="D34" s="268">
        <v>27</v>
      </c>
      <c r="E34" s="269"/>
      <c r="F34" s="269"/>
      <c r="G34" s="63"/>
    </row>
    <row r="35" spans="1:12" ht="19.899999999999999" customHeight="1" x14ac:dyDescent="0.2">
      <c r="A35" s="611"/>
      <c r="B35" s="614" t="s">
        <v>175</v>
      </c>
      <c r="C35" s="615"/>
      <c r="D35" s="268">
        <v>28</v>
      </c>
      <c r="E35" s="269"/>
      <c r="F35" s="269"/>
      <c r="G35" s="63"/>
    </row>
    <row r="36" spans="1:12" ht="19.899999999999999" customHeight="1" x14ac:dyDescent="0.2">
      <c r="A36" s="611"/>
      <c r="B36" s="614" t="s">
        <v>176</v>
      </c>
      <c r="C36" s="616"/>
      <c r="D36" s="268">
        <v>29</v>
      </c>
      <c r="E36" s="269"/>
      <c r="F36" s="269"/>
      <c r="G36" s="63"/>
    </row>
    <row r="37" spans="1:12" ht="19.899999999999999" customHeight="1" x14ac:dyDescent="0.2">
      <c r="A37" s="611"/>
      <c r="B37" s="614" t="s">
        <v>177</v>
      </c>
      <c r="C37" s="616"/>
      <c r="D37" s="268">
        <v>30</v>
      </c>
      <c r="E37" s="269">
        <v>13</v>
      </c>
      <c r="F37" s="269"/>
      <c r="G37" s="63"/>
    </row>
    <row r="38" spans="1:12" ht="19.899999999999999" customHeight="1" x14ac:dyDescent="0.2">
      <c r="A38" s="611"/>
      <c r="B38" s="607" t="s">
        <v>178</v>
      </c>
      <c r="C38" s="609"/>
      <c r="D38" s="268">
        <v>31</v>
      </c>
      <c r="E38" s="269"/>
      <c r="F38" s="269"/>
      <c r="G38" s="63"/>
    </row>
    <row r="39" spans="1:12" ht="19.899999999999999" customHeight="1" x14ac:dyDescent="0.2">
      <c r="A39" s="611"/>
      <c r="B39" s="607" t="s">
        <v>179</v>
      </c>
      <c r="C39" s="609"/>
      <c r="D39" s="268">
        <v>32</v>
      </c>
      <c r="E39" s="269"/>
      <c r="F39" s="269"/>
      <c r="G39" s="63"/>
    </row>
    <row r="40" spans="1:12" ht="19.899999999999999" customHeight="1" x14ac:dyDescent="0.2">
      <c r="A40" s="611"/>
      <c r="B40" s="607" t="s">
        <v>180</v>
      </c>
      <c r="C40" s="609"/>
      <c r="D40" s="268">
        <v>33</v>
      </c>
      <c r="E40" s="269">
        <v>20</v>
      </c>
      <c r="F40" s="269"/>
      <c r="G40" s="63"/>
    </row>
    <row r="41" spans="1:12" ht="19.899999999999999" customHeight="1" x14ac:dyDescent="0.2">
      <c r="A41" s="623" t="s">
        <v>464</v>
      </c>
      <c r="B41" s="607" t="s">
        <v>374</v>
      </c>
      <c r="C41" s="609"/>
      <c r="D41" s="268">
        <v>34</v>
      </c>
      <c r="E41" s="269"/>
      <c r="F41" s="269"/>
      <c r="G41" s="63"/>
    </row>
    <row r="42" spans="1:12" ht="19.899999999999999" customHeight="1" x14ac:dyDescent="0.2">
      <c r="A42" s="623"/>
      <c r="B42" s="627" t="s">
        <v>98</v>
      </c>
      <c r="C42" s="627"/>
      <c r="D42" s="268">
        <v>35</v>
      </c>
      <c r="E42" s="269">
        <v>4</v>
      </c>
      <c r="F42" s="269"/>
      <c r="G42" s="63"/>
      <c r="H42" s="118"/>
    </row>
    <row r="43" spans="1:12" ht="19.899999999999999" customHeight="1" x14ac:dyDescent="0.25">
      <c r="A43" s="623"/>
      <c r="B43" s="624" t="s">
        <v>619</v>
      </c>
      <c r="C43" s="273" t="s">
        <v>375</v>
      </c>
      <c r="D43" s="268">
        <v>36</v>
      </c>
      <c r="E43" s="269"/>
      <c r="F43" s="269"/>
      <c r="G43" s="63"/>
      <c r="H43" s="119"/>
    </row>
    <row r="44" spans="1:12" ht="21" customHeight="1" x14ac:dyDescent="0.2">
      <c r="A44" s="623"/>
      <c r="B44" s="625"/>
      <c r="C44" s="273" t="s">
        <v>38</v>
      </c>
      <c r="D44" s="268">
        <v>37</v>
      </c>
      <c r="E44" s="269"/>
      <c r="F44" s="269"/>
      <c r="G44" s="63"/>
      <c r="H44" s="118"/>
    </row>
    <row r="45" spans="1:12" ht="19.899999999999999" customHeight="1" x14ac:dyDescent="0.2">
      <c r="A45" s="623"/>
      <c r="B45" s="614" t="s">
        <v>99</v>
      </c>
      <c r="C45" s="616"/>
      <c r="D45" s="268">
        <v>38</v>
      </c>
      <c r="E45" s="269">
        <v>2</v>
      </c>
      <c r="F45" s="269"/>
      <c r="G45" s="63"/>
    </row>
    <row r="46" spans="1:12" s="6" customFormat="1" ht="19.899999999999999" customHeight="1" x14ac:dyDescent="0.3">
      <c r="A46" s="626" t="s">
        <v>125</v>
      </c>
      <c r="B46" s="626"/>
      <c r="C46" s="626"/>
      <c r="D46" s="277">
        <v>39</v>
      </c>
      <c r="E46" s="269">
        <v>5</v>
      </c>
      <c r="F46" s="269"/>
      <c r="G46" s="212"/>
      <c r="H46" s="622"/>
      <c r="I46" s="622"/>
      <c r="J46" s="213"/>
      <c r="K46" s="64"/>
      <c r="L46" s="64"/>
    </row>
    <row r="47" spans="1:12" s="6" customFormat="1" ht="19.899999999999999" customHeight="1" x14ac:dyDescent="0.3">
      <c r="A47" s="626" t="s">
        <v>272</v>
      </c>
      <c r="B47" s="626"/>
      <c r="C47" s="626"/>
      <c r="D47" s="277">
        <v>40</v>
      </c>
      <c r="E47" s="269">
        <v>5</v>
      </c>
      <c r="F47" s="269"/>
      <c r="G47" s="212"/>
      <c r="H47" s="68"/>
      <c r="I47" s="64"/>
    </row>
    <row r="48" spans="1:12" s="6" customFormat="1" ht="19.899999999999999" customHeight="1" x14ac:dyDescent="0.3">
      <c r="A48" s="607" t="s">
        <v>39</v>
      </c>
      <c r="B48" s="608"/>
      <c r="C48" s="609"/>
      <c r="D48" s="277">
        <v>41</v>
      </c>
      <c r="E48" s="269">
        <v>10</v>
      </c>
      <c r="F48" s="269"/>
      <c r="G48" s="212"/>
      <c r="H48" s="65"/>
      <c r="I48" s="64"/>
    </row>
    <row r="49" spans="1:9" s="6" customFormat="1" ht="19.899999999999999" customHeight="1" x14ac:dyDescent="0.3">
      <c r="A49" s="607" t="s">
        <v>453</v>
      </c>
      <c r="B49" s="608"/>
      <c r="C49" s="609"/>
      <c r="D49" s="277">
        <v>42</v>
      </c>
      <c r="E49" s="269">
        <v>1</v>
      </c>
      <c r="F49" s="269"/>
      <c r="G49" s="212"/>
      <c r="H49" s="214"/>
      <c r="I49" s="64"/>
    </row>
    <row r="50" spans="1:9" s="6" customFormat="1" ht="19.899999999999999" customHeight="1" x14ac:dyDescent="0.3">
      <c r="A50" s="607" t="s">
        <v>40</v>
      </c>
      <c r="B50" s="608"/>
      <c r="C50" s="609"/>
      <c r="D50" s="277">
        <v>43</v>
      </c>
      <c r="E50" s="269">
        <v>1</v>
      </c>
      <c r="F50" s="269"/>
      <c r="G50" s="212"/>
      <c r="H50" s="215"/>
      <c r="I50" s="64"/>
    </row>
    <row r="51" spans="1:9" s="6" customFormat="1" ht="19.899999999999999" customHeight="1" x14ac:dyDescent="0.3">
      <c r="A51" s="607" t="s">
        <v>454</v>
      </c>
      <c r="B51" s="608"/>
      <c r="C51" s="609"/>
      <c r="D51" s="277">
        <v>44</v>
      </c>
      <c r="E51" s="269"/>
      <c r="F51" s="269"/>
      <c r="G51" s="212"/>
      <c r="H51" s="215"/>
      <c r="I51" s="67"/>
    </row>
    <row r="52" spans="1:9" s="6" customFormat="1" ht="19.899999999999999" customHeight="1" x14ac:dyDescent="0.3">
      <c r="A52" s="602" t="s">
        <v>70</v>
      </c>
      <c r="B52" s="643"/>
      <c r="C52" s="603"/>
      <c r="D52" s="277">
        <v>45</v>
      </c>
      <c r="E52" s="269">
        <v>7</v>
      </c>
      <c r="F52" s="269">
        <v>1</v>
      </c>
      <c r="G52" s="212"/>
      <c r="H52" s="215"/>
      <c r="I52" s="214"/>
    </row>
    <row r="53" spans="1:9" ht="20.45" customHeight="1" x14ac:dyDescent="0.2">
      <c r="A53" s="640" t="s">
        <v>71</v>
      </c>
      <c r="B53" s="641"/>
      <c r="C53" s="642"/>
      <c r="D53" s="268">
        <v>46</v>
      </c>
      <c r="E53" s="269"/>
      <c r="F53" s="269"/>
      <c r="G53" s="63"/>
      <c r="H53" s="66"/>
      <c r="I53" s="42"/>
    </row>
    <row r="54" spans="1:9" ht="78.599999999999994" customHeight="1" x14ac:dyDescent="0.2">
      <c r="A54" s="644" t="s">
        <v>696</v>
      </c>
      <c r="B54" s="645"/>
      <c r="C54" s="646"/>
      <c r="D54" s="268">
        <v>47</v>
      </c>
      <c r="E54" s="269">
        <v>22</v>
      </c>
      <c r="F54" s="269">
        <v>1</v>
      </c>
      <c r="G54" s="63"/>
      <c r="H54" s="42"/>
      <c r="I54" s="42"/>
    </row>
    <row r="55" spans="1:9" ht="36" customHeight="1" x14ac:dyDescent="0.3">
      <c r="A55" s="648" t="s">
        <v>465</v>
      </c>
      <c r="B55" s="602" t="s">
        <v>41</v>
      </c>
      <c r="C55" s="603"/>
      <c r="D55" s="268">
        <v>48</v>
      </c>
      <c r="E55" s="269"/>
      <c r="F55" s="269"/>
      <c r="G55" s="63"/>
      <c r="H55" s="68"/>
      <c r="I55" s="69"/>
    </row>
    <row r="56" spans="1:9" ht="19.899999999999999" customHeight="1" x14ac:dyDescent="0.3">
      <c r="A56" s="648"/>
      <c r="B56" s="602" t="s">
        <v>42</v>
      </c>
      <c r="C56" s="603"/>
      <c r="D56" s="268">
        <v>49</v>
      </c>
      <c r="E56" s="269"/>
      <c r="F56" s="269"/>
      <c r="G56" s="63"/>
      <c r="H56" s="68"/>
      <c r="I56" s="70"/>
    </row>
    <row r="57" spans="1:9" ht="19.899999999999999" customHeight="1" x14ac:dyDescent="0.2">
      <c r="A57" s="648"/>
      <c r="B57" s="602" t="s">
        <v>43</v>
      </c>
      <c r="C57" s="603"/>
      <c r="D57" s="268">
        <v>50</v>
      </c>
      <c r="E57" s="269"/>
      <c r="F57" s="269"/>
      <c r="G57" s="63"/>
      <c r="H57" s="39"/>
      <c r="I57" s="69"/>
    </row>
    <row r="58" spans="1:9" ht="19.899999999999999" customHeight="1" x14ac:dyDescent="0.2">
      <c r="A58" s="620" t="s">
        <v>620</v>
      </c>
      <c r="B58" s="610" t="s">
        <v>44</v>
      </c>
      <c r="C58" s="278" t="s">
        <v>45</v>
      </c>
      <c r="D58" s="268">
        <v>51</v>
      </c>
      <c r="E58" s="269"/>
      <c r="F58" s="269"/>
      <c r="H58" s="39"/>
      <c r="I58" s="69"/>
    </row>
    <row r="59" spans="1:9" ht="19.899999999999999" customHeight="1" x14ac:dyDescent="0.2">
      <c r="A59" s="611"/>
      <c r="B59" s="621"/>
      <c r="C59" s="278" t="s">
        <v>46</v>
      </c>
      <c r="D59" s="268">
        <v>52</v>
      </c>
      <c r="E59" s="269"/>
      <c r="F59" s="269"/>
      <c r="H59" s="71"/>
      <c r="I59" s="39"/>
    </row>
    <row r="60" spans="1:9" ht="19.899999999999999" customHeight="1" x14ac:dyDescent="0.2">
      <c r="A60" s="611"/>
      <c r="B60" s="610" t="s">
        <v>47</v>
      </c>
      <c r="C60" s="278" t="s">
        <v>48</v>
      </c>
      <c r="D60" s="268">
        <v>53</v>
      </c>
      <c r="E60" s="269"/>
      <c r="F60" s="269"/>
    </row>
    <row r="61" spans="1:9" ht="23.45" customHeight="1" x14ac:dyDescent="0.2">
      <c r="A61" s="621"/>
      <c r="B61" s="621"/>
      <c r="C61" s="278" t="s">
        <v>49</v>
      </c>
      <c r="D61" s="268">
        <v>54</v>
      </c>
      <c r="E61" s="269"/>
      <c r="F61" s="269"/>
    </row>
    <row r="62" spans="1:9" ht="19.899999999999999" customHeight="1" x14ac:dyDescent="0.2">
      <c r="A62" s="602" t="s">
        <v>50</v>
      </c>
      <c r="B62" s="643"/>
      <c r="C62" s="603"/>
      <c r="D62" s="268">
        <v>55</v>
      </c>
      <c r="E62" s="269">
        <v>14</v>
      </c>
      <c r="F62" s="269">
        <v>1</v>
      </c>
    </row>
    <row r="63" spans="1:9" ht="22.9" customHeight="1" x14ac:dyDescent="0.2">
      <c r="A63" s="647" t="s">
        <v>51</v>
      </c>
      <c r="B63" s="645"/>
      <c r="C63" s="646"/>
      <c r="D63" s="268">
        <v>56</v>
      </c>
      <c r="E63" s="269">
        <v>19</v>
      </c>
      <c r="F63" s="269"/>
    </row>
    <row r="64" spans="1:9" ht="37.9" customHeight="1" x14ac:dyDescent="0.2">
      <c r="A64" s="644" t="s">
        <v>631</v>
      </c>
      <c r="B64" s="645"/>
      <c r="C64" s="646"/>
      <c r="D64" s="268">
        <v>57</v>
      </c>
      <c r="E64" s="269">
        <v>156000</v>
      </c>
      <c r="F64" s="269"/>
    </row>
    <row r="65" spans="1:6" ht="20.25" x14ac:dyDescent="0.2">
      <c r="A65" s="647" t="s">
        <v>455</v>
      </c>
      <c r="B65" s="645"/>
      <c r="C65" s="646"/>
      <c r="D65" s="268">
        <v>58</v>
      </c>
      <c r="E65" s="269"/>
      <c r="F65" s="269"/>
    </row>
    <row r="66" spans="1:6" ht="20.25" x14ac:dyDescent="0.2">
      <c r="A66" s="647" t="s">
        <v>456</v>
      </c>
      <c r="B66" s="645"/>
      <c r="C66" s="646"/>
      <c r="D66" s="268">
        <v>59</v>
      </c>
      <c r="E66" s="120"/>
      <c r="F66" s="120"/>
    </row>
  </sheetData>
  <sheetProtection selectLockedCells="1" selectUnlockedCells="1"/>
  <mergeCells count="61">
    <mergeCell ref="A64:C64"/>
    <mergeCell ref="A65:C65"/>
    <mergeCell ref="A66:C66"/>
    <mergeCell ref="A54:C54"/>
    <mergeCell ref="A55:A57"/>
    <mergeCell ref="B57:C57"/>
    <mergeCell ref="A58:A61"/>
    <mergeCell ref="B58:B59"/>
    <mergeCell ref="B60:B61"/>
    <mergeCell ref="A62:C62"/>
    <mergeCell ref="A63:C63"/>
    <mergeCell ref="B16:B17"/>
    <mergeCell ref="B45:C45"/>
    <mergeCell ref="B55:C55"/>
    <mergeCell ref="B56:C56"/>
    <mergeCell ref="A31:C31"/>
    <mergeCell ref="B35:C35"/>
    <mergeCell ref="B36:C36"/>
    <mergeCell ref="B34:C34"/>
    <mergeCell ref="A53:C53"/>
    <mergeCell ref="A52:C52"/>
    <mergeCell ref="A51:C51"/>
    <mergeCell ref="A49:C49"/>
    <mergeCell ref="A50:C50"/>
    <mergeCell ref="A48:C48"/>
    <mergeCell ref="A47:C47"/>
    <mergeCell ref="A4:F4"/>
    <mergeCell ref="C5:F5"/>
    <mergeCell ref="A6:C6"/>
    <mergeCell ref="A7:C7"/>
    <mergeCell ref="A8:A12"/>
    <mergeCell ref="B12:C12"/>
    <mergeCell ref="B8:C8"/>
    <mergeCell ref="B9:C9"/>
    <mergeCell ref="B11:C11"/>
    <mergeCell ref="B10:C10"/>
    <mergeCell ref="H46:I46"/>
    <mergeCell ref="A33:C33"/>
    <mergeCell ref="B37:C37"/>
    <mergeCell ref="B40:C40"/>
    <mergeCell ref="A41:A45"/>
    <mergeCell ref="B43:B44"/>
    <mergeCell ref="A46:C46"/>
    <mergeCell ref="B41:C41"/>
    <mergeCell ref="B42:C42"/>
    <mergeCell ref="B13:C13"/>
    <mergeCell ref="A30:C30"/>
    <mergeCell ref="A28:C28"/>
    <mergeCell ref="A34:A40"/>
    <mergeCell ref="B39:C39"/>
    <mergeCell ref="B38:C38"/>
    <mergeCell ref="A29:C29"/>
    <mergeCell ref="A32:C32"/>
    <mergeCell ref="B27:C27"/>
    <mergeCell ref="A16:A25"/>
    <mergeCell ref="A14:A15"/>
    <mergeCell ref="A26:A27"/>
    <mergeCell ref="B26:C26"/>
    <mergeCell ref="B18:B25"/>
    <mergeCell ref="B14:C14"/>
    <mergeCell ref="B15:C15"/>
  </mergeCells>
  <phoneticPr fontId="0" type="noConversion"/>
  <conditionalFormatting sqref="E8:F53">
    <cfRule type="cellIs" dxfId="24" priority="2" stopIfTrue="1" operator="lessThan">
      <formula>0</formula>
    </cfRule>
  </conditionalFormatting>
  <pageMargins left="0.86614173228346458" right="0.15748031496062992" top="0.78740157480314965" bottom="0" header="0.23622047244094491" footer="0"/>
  <pageSetup paperSize="9" scale="3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E52"/>
  <sheetViews>
    <sheetView zoomScale="90" zoomScaleNormal="90" workbookViewId="0">
      <selection activeCell="A5" sqref="A5:E5"/>
    </sheetView>
  </sheetViews>
  <sheetFormatPr defaultRowHeight="12.75" x14ac:dyDescent="0.2"/>
  <cols>
    <col min="1" max="1" width="21.28515625" customWidth="1"/>
    <col min="2" max="2" width="79.7109375" customWidth="1"/>
    <col min="3" max="3" width="5.5703125" customWidth="1"/>
    <col min="4" max="5" width="17.7109375" customWidth="1"/>
  </cols>
  <sheetData>
    <row r="1" spans="1:5" ht="13.5" thickBot="1" x14ac:dyDescent="0.25"/>
    <row r="2" spans="1:5" ht="18.600000000000001" customHeight="1" thickBot="1" x14ac:dyDescent="0.25">
      <c r="A2" s="220" t="s">
        <v>135</v>
      </c>
      <c r="B2" s="220"/>
      <c r="C2" s="649" t="str">
        <f>IF('Титул ф.1'!D29=0," ",'Титул ф.1'!D29)</f>
        <v>Улуг-Хемский районный суд Республики Тыва</v>
      </c>
      <c r="D2" s="650"/>
      <c r="E2" s="651"/>
    </row>
    <row r="4" spans="1:5" ht="22.5" x14ac:dyDescent="0.25">
      <c r="A4" s="221" t="s">
        <v>467</v>
      </c>
      <c r="B4" s="160"/>
      <c r="C4" s="160"/>
      <c r="D4" s="161"/>
      <c r="E4" s="161"/>
    </row>
    <row r="5" spans="1:5" ht="24" customHeight="1" x14ac:dyDescent="0.2">
      <c r="A5" s="653" t="s">
        <v>3385</v>
      </c>
      <c r="B5" s="653"/>
      <c r="C5" s="653"/>
      <c r="D5" s="653"/>
      <c r="E5" s="653"/>
    </row>
    <row r="6" spans="1:5" ht="52.15" customHeight="1" x14ac:dyDescent="0.2">
      <c r="A6" s="654" t="s">
        <v>28</v>
      </c>
      <c r="B6" s="655"/>
      <c r="C6" s="280" t="s">
        <v>270</v>
      </c>
      <c r="D6" s="280" t="s">
        <v>154</v>
      </c>
      <c r="E6" s="280" t="s">
        <v>29</v>
      </c>
    </row>
    <row r="7" spans="1:5" ht="15.75" x14ac:dyDescent="0.25">
      <c r="A7" s="656" t="s">
        <v>194</v>
      </c>
      <c r="B7" s="657"/>
      <c r="C7" s="281"/>
      <c r="D7" s="282">
        <v>1</v>
      </c>
      <c r="E7" s="282">
        <v>2</v>
      </c>
    </row>
    <row r="8" spans="1:5" ht="19.899999999999999" customHeight="1" x14ac:dyDescent="0.2">
      <c r="A8" s="658" t="s">
        <v>97</v>
      </c>
      <c r="B8" s="283" t="s">
        <v>376</v>
      </c>
      <c r="C8" s="293">
        <v>1</v>
      </c>
      <c r="D8" s="284"/>
      <c r="E8" s="284"/>
    </row>
    <row r="9" spans="1:5" ht="19.899999999999999" customHeight="1" x14ac:dyDescent="0.2">
      <c r="A9" s="659"/>
      <c r="B9" s="285" t="s">
        <v>377</v>
      </c>
      <c r="C9" s="293">
        <v>2</v>
      </c>
      <c r="D9" s="286"/>
      <c r="E9" s="284"/>
    </row>
    <row r="10" spans="1:5" ht="19.899999999999999" customHeight="1" x14ac:dyDescent="0.2">
      <c r="A10" s="659"/>
      <c r="B10" s="285" t="s">
        <v>378</v>
      </c>
      <c r="C10" s="293">
        <v>3</v>
      </c>
      <c r="D10" s="287">
        <v>108</v>
      </c>
      <c r="E10" s="287">
        <v>6</v>
      </c>
    </row>
    <row r="11" spans="1:5" ht="19.899999999999999" customHeight="1" x14ac:dyDescent="0.2">
      <c r="A11" s="659"/>
      <c r="B11" s="285" t="s">
        <v>379</v>
      </c>
      <c r="C11" s="293">
        <v>4</v>
      </c>
      <c r="D11" s="287">
        <v>3</v>
      </c>
      <c r="E11" s="287"/>
    </row>
    <row r="12" spans="1:5" ht="19.899999999999999" customHeight="1" x14ac:dyDescent="0.2">
      <c r="A12" s="659"/>
      <c r="B12" s="285" t="s">
        <v>380</v>
      </c>
      <c r="C12" s="293">
        <v>5</v>
      </c>
      <c r="D12" s="287">
        <v>2</v>
      </c>
      <c r="E12" s="287"/>
    </row>
    <row r="13" spans="1:5" ht="19.899999999999999" customHeight="1" x14ac:dyDescent="0.2">
      <c r="A13" s="659"/>
      <c r="B13" s="285" t="s">
        <v>381</v>
      </c>
      <c r="C13" s="293">
        <v>6</v>
      </c>
      <c r="D13" s="287">
        <v>51</v>
      </c>
      <c r="E13" s="287">
        <v>3</v>
      </c>
    </row>
    <row r="14" spans="1:5" ht="19.899999999999999" customHeight="1" x14ac:dyDescent="0.2">
      <c r="A14" s="659"/>
      <c r="B14" s="285" t="s">
        <v>382</v>
      </c>
      <c r="C14" s="293">
        <v>7</v>
      </c>
      <c r="D14" s="287">
        <v>9</v>
      </c>
      <c r="E14" s="287"/>
    </row>
    <row r="15" spans="1:5" ht="27.6" customHeight="1" x14ac:dyDescent="0.2">
      <c r="A15" s="659"/>
      <c r="B15" s="285" t="s">
        <v>383</v>
      </c>
      <c r="C15" s="293">
        <v>8</v>
      </c>
      <c r="D15" s="287"/>
      <c r="E15" s="287"/>
    </row>
    <row r="16" spans="1:5" ht="19.899999999999999" customHeight="1" x14ac:dyDescent="0.2">
      <c r="A16" s="659"/>
      <c r="B16" s="288" t="s">
        <v>384</v>
      </c>
      <c r="C16" s="293">
        <v>9</v>
      </c>
      <c r="D16" s="287">
        <v>6</v>
      </c>
      <c r="E16" s="287"/>
    </row>
    <row r="17" spans="1:5" ht="19.899999999999999" customHeight="1" x14ac:dyDescent="0.2">
      <c r="A17" s="659"/>
      <c r="B17" s="285" t="s">
        <v>385</v>
      </c>
      <c r="C17" s="293">
        <v>10</v>
      </c>
      <c r="D17" s="287">
        <v>22</v>
      </c>
      <c r="E17" s="287">
        <v>6</v>
      </c>
    </row>
    <row r="18" spans="1:5" ht="19.899999999999999" customHeight="1" x14ac:dyDescent="0.2">
      <c r="A18" s="659"/>
      <c r="B18" s="285" t="s">
        <v>386</v>
      </c>
      <c r="C18" s="293">
        <v>11</v>
      </c>
      <c r="D18" s="287">
        <v>1</v>
      </c>
      <c r="E18" s="287"/>
    </row>
    <row r="19" spans="1:5" ht="19.899999999999999" customHeight="1" x14ac:dyDescent="0.2">
      <c r="A19" s="659"/>
      <c r="B19" s="289" t="s">
        <v>387</v>
      </c>
      <c r="C19" s="293">
        <v>12</v>
      </c>
      <c r="D19" s="286"/>
      <c r="E19" s="286"/>
    </row>
    <row r="20" spans="1:5" ht="19.899999999999999" customHeight="1" x14ac:dyDescent="0.2">
      <c r="A20" s="659"/>
      <c r="B20" s="285" t="s">
        <v>388</v>
      </c>
      <c r="C20" s="293">
        <v>13</v>
      </c>
      <c r="D20" s="286"/>
      <c r="E20" s="286"/>
    </row>
    <row r="21" spans="1:5" ht="19.899999999999999" customHeight="1" x14ac:dyDescent="0.2">
      <c r="A21" s="659"/>
      <c r="B21" s="285" t="s">
        <v>389</v>
      </c>
      <c r="C21" s="293">
        <v>14</v>
      </c>
      <c r="D21" s="284"/>
      <c r="E21" s="284"/>
    </row>
    <row r="22" spans="1:5" ht="19.899999999999999" customHeight="1" x14ac:dyDescent="0.2">
      <c r="A22" s="660" t="s">
        <v>30</v>
      </c>
      <c r="B22" s="285" t="s">
        <v>104</v>
      </c>
      <c r="C22" s="293">
        <v>15</v>
      </c>
      <c r="D22" s="287"/>
      <c r="E22" s="287"/>
    </row>
    <row r="23" spans="1:5" ht="34.15" customHeight="1" x14ac:dyDescent="0.2">
      <c r="A23" s="661"/>
      <c r="B23" s="285" t="s">
        <v>473</v>
      </c>
      <c r="C23" s="293">
        <v>16</v>
      </c>
      <c r="D23" s="287"/>
      <c r="E23" s="287"/>
    </row>
    <row r="24" spans="1:5" ht="31.15" customHeight="1" x14ac:dyDescent="0.2">
      <c r="A24" s="661"/>
      <c r="B24" s="285" t="s">
        <v>468</v>
      </c>
      <c r="C24" s="293">
        <v>17</v>
      </c>
      <c r="D24" s="287"/>
      <c r="E24" s="287"/>
    </row>
    <row r="25" spans="1:5" ht="19.899999999999999" customHeight="1" x14ac:dyDescent="0.2">
      <c r="A25" s="661"/>
      <c r="B25" s="285" t="s">
        <v>105</v>
      </c>
      <c r="C25" s="293">
        <v>18</v>
      </c>
      <c r="D25" s="287"/>
      <c r="E25" s="287"/>
    </row>
    <row r="26" spans="1:5" ht="30" customHeight="1" x14ac:dyDescent="0.2">
      <c r="A26" s="660" t="s">
        <v>137</v>
      </c>
      <c r="B26" s="285" t="s">
        <v>474</v>
      </c>
      <c r="C26" s="293">
        <v>19</v>
      </c>
      <c r="D26" s="287">
        <v>36</v>
      </c>
      <c r="E26" s="287"/>
    </row>
    <row r="27" spans="1:5" ht="29.45" customHeight="1" x14ac:dyDescent="0.2">
      <c r="A27" s="661"/>
      <c r="B27" s="285" t="s">
        <v>390</v>
      </c>
      <c r="C27" s="293">
        <v>20</v>
      </c>
      <c r="D27" s="287"/>
      <c r="E27" s="284"/>
    </row>
    <row r="28" spans="1:5" ht="19.899999999999999" customHeight="1" x14ac:dyDescent="0.2">
      <c r="A28" s="661"/>
      <c r="B28" s="285" t="s">
        <v>475</v>
      </c>
      <c r="C28" s="293">
        <v>21</v>
      </c>
      <c r="D28" s="287"/>
      <c r="E28" s="287"/>
    </row>
    <row r="29" spans="1:5" ht="19.899999999999999" customHeight="1" x14ac:dyDescent="0.2">
      <c r="A29" s="661"/>
      <c r="B29" s="290" t="s">
        <v>391</v>
      </c>
      <c r="C29" s="293">
        <v>22</v>
      </c>
      <c r="D29" s="287">
        <v>14</v>
      </c>
      <c r="E29" s="287"/>
    </row>
    <row r="30" spans="1:5" ht="19.899999999999999" customHeight="1" x14ac:dyDescent="0.2">
      <c r="A30" s="658" t="s">
        <v>476</v>
      </c>
      <c r="B30" s="288" t="s">
        <v>392</v>
      </c>
      <c r="C30" s="293">
        <v>23</v>
      </c>
      <c r="D30" s="287"/>
      <c r="E30" s="287"/>
    </row>
    <row r="31" spans="1:5" ht="19.899999999999999" customHeight="1" x14ac:dyDescent="0.2">
      <c r="A31" s="659"/>
      <c r="B31" s="285" t="s">
        <v>393</v>
      </c>
      <c r="C31" s="293">
        <v>24</v>
      </c>
      <c r="D31" s="287">
        <v>32</v>
      </c>
      <c r="E31" s="287"/>
    </row>
    <row r="32" spans="1:5" ht="19.899999999999999" customHeight="1" x14ac:dyDescent="0.2">
      <c r="A32" s="659"/>
      <c r="B32" s="285" t="s">
        <v>394</v>
      </c>
      <c r="C32" s="293">
        <v>25</v>
      </c>
      <c r="D32" s="287">
        <v>11</v>
      </c>
      <c r="E32" s="287"/>
    </row>
    <row r="33" spans="1:5" ht="19.899999999999999" customHeight="1" x14ac:dyDescent="0.2">
      <c r="A33" s="659"/>
      <c r="B33" s="285" t="s">
        <v>395</v>
      </c>
      <c r="C33" s="293">
        <v>26</v>
      </c>
      <c r="D33" s="287"/>
      <c r="E33" s="287"/>
    </row>
    <row r="34" spans="1:5" ht="28.15" customHeight="1" x14ac:dyDescent="0.2">
      <c r="A34" s="659"/>
      <c r="B34" s="285" t="s">
        <v>396</v>
      </c>
      <c r="C34" s="293">
        <v>27</v>
      </c>
      <c r="D34" s="287">
        <v>142</v>
      </c>
      <c r="E34" s="287">
        <v>6</v>
      </c>
    </row>
    <row r="35" spans="1:5" ht="19.899999999999999" customHeight="1" x14ac:dyDescent="0.2">
      <c r="A35" s="659"/>
      <c r="B35" s="285" t="s">
        <v>397</v>
      </c>
      <c r="C35" s="292">
        <v>28</v>
      </c>
      <c r="D35" s="287"/>
      <c r="E35" s="287"/>
    </row>
    <row r="36" spans="1:5" ht="19.899999999999999" customHeight="1" x14ac:dyDescent="0.2">
      <c r="A36" s="659"/>
      <c r="B36" s="285" t="s">
        <v>398</v>
      </c>
      <c r="C36" s="293">
        <v>29</v>
      </c>
      <c r="D36" s="286"/>
      <c r="E36" s="284"/>
    </row>
    <row r="37" spans="1:5" ht="19.899999999999999" customHeight="1" x14ac:dyDescent="0.2">
      <c r="A37" s="659"/>
      <c r="B37" s="285" t="s">
        <v>399</v>
      </c>
      <c r="C37" s="292">
        <v>30</v>
      </c>
      <c r="D37" s="287">
        <v>22</v>
      </c>
      <c r="E37" s="287">
        <v>9</v>
      </c>
    </row>
    <row r="38" spans="1:5" ht="19.899999999999999" customHeight="1" x14ac:dyDescent="0.2">
      <c r="A38" s="659"/>
      <c r="B38" s="285" t="s">
        <v>106</v>
      </c>
      <c r="C38" s="293">
        <v>31</v>
      </c>
      <c r="D38" s="287"/>
      <c r="E38" s="287"/>
    </row>
    <row r="39" spans="1:5" ht="19.899999999999999" customHeight="1" x14ac:dyDescent="0.2">
      <c r="A39" s="659"/>
      <c r="B39" s="285" t="s">
        <v>400</v>
      </c>
      <c r="C39" s="292">
        <v>32</v>
      </c>
      <c r="D39" s="287">
        <v>91</v>
      </c>
      <c r="E39" s="287">
        <v>3</v>
      </c>
    </row>
    <row r="40" spans="1:5" ht="19.899999999999999" customHeight="1" x14ac:dyDescent="0.2">
      <c r="A40" s="659"/>
      <c r="B40" s="291" t="s">
        <v>401</v>
      </c>
      <c r="C40" s="293">
        <v>33</v>
      </c>
      <c r="D40" s="287">
        <v>76</v>
      </c>
      <c r="E40" s="287">
        <v>4</v>
      </c>
    </row>
    <row r="41" spans="1:5" ht="33.6" customHeight="1" x14ac:dyDescent="0.2">
      <c r="A41" s="662" t="s">
        <v>469</v>
      </c>
      <c r="B41" s="663"/>
      <c r="C41" s="292">
        <v>34</v>
      </c>
      <c r="D41" s="287"/>
      <c r="E41" s="287"/>
    </row>
    <row r="42" spans="1:5" ht="30" customHeight="1" x14ac:dyDescent="0.2">
      <c r="A42" s="664" t="s">
        <v>402</v>
      </c>
      <c r="B42" s="665"/>
      <c r="C42" s="292">
        <v>35</v>
      </c>
      <c r="D42" s="287">
        <v>4</v>
      </c>
      <c r="E42" s="287"/>
    </row>
    <row r="43" spans="1:5" ht="30" customHeight="1" x14ac:dyDescent="0.2">
      <c r="A43" s="664" t="s">
        <v>31</v>
      </c>
      <c r="B43" s="665"/>
      <c r="C43" s="293">
        <v>36</v>
      </c>
      <c r="D43" s="287"/>
      <c r="E43" s="287"/>
    </row>
    <row r="44" spans="1:5" ht="30.6" customHeight="1" x14ac:dyDescent="0.2">
      <c r="A44" s="664" t="s">
        <v>32</v>
      </c>
      <c r="B44" s="665"/>
      <c r="C44" s="292">
        <v>37</v>
      </c>
      <c r="D44" s="287"/>
      <c r="E44" s="287"/>
    </row>
    <row r="45" spans="1:5" ht="27.6" customHeight="1" x14ac:dyDescent="0.2">
      <c r="A45" s="652" t="s">
        <v>403</v>
      </c>
      <c r="B45" s="652"/>
      <c r="C45" s="292">
        <v>38</v>
      </c>
      <c r="D45" s="287">
        <v>4</v>
      </c>
      <c r="E45" s="287"/>
    </row>
    <row r="46" spans="1:5" ht="19.899999999999999" customHeight="1" x14ac:dyDescent="0.2">
      <c r="A46" s="652" t="s">
        <v>470</v>
      </c>
      <c r="B46" s="652"/>
      <c r="C46" s="293">
        <v>39</v>
      </c>
      <c r="D46" s="287"/>
      <c r="E46" s="287"/>
    </row>
    <row r="47" spans="1:5" ht="33" customHeight="1" x14ac:dyDescent="0.2">
      <c r="A47" s="662" t="s">
        <v>471</v>
      </c>
      <c r="B47" s="663"/>
      <c r="C47" s="292">
        <v>40</v>
      </c>
      <c r="D47" s="286"/>
      <c r="E47" s="286"/>
    </row>
    <row r="48" spans="1:5" ht="30.6" customHeight="1" x14ac:dyDescent="0.2">
      <c r="A48" s="662" t="s">
        <v>33</v>
      </c>
      <c r="B48" s="663"/>
      <c r="C48" s="292">
        <v>41</v>
      </c>
      <c r="D48" s="287">
        <v>206000</v>
      </c>
      <c r="E48" s="287"/>
    </row>
    <row r="49" spans="1:5" ht="15.6" customHeight="1" x14ac:dyDescent="0.2">
      <c r="A49" s="662" t="s">
        <v>440</v>
      </c>
      <c r="B49" s="663"/>
      <c r="C49" s="292">
        <v>42</v>
      </c>
      <c r="D49" s="287"/>
      <c r="E49" s="287"/>
    </row>
    <row r="50" spans="1:5" ht="15.75" x14ac:dyDescent="0.2">
      <c r="A50" s="662" t="s">
        <v>440</v>
      </c>
      <c r="B50" s="663"/>
      <c r="C50" s="292">
        <v>43</v>
      </c>
      <c r="D50" s="287"/>
      <c r="E50" s="287"/>
    </row>
    <row r="51" spans="1:5" ht="15" x14ac:dyDescent="0.25">
      <c r="A51" s="162"/>
      <c r="B51" s="162"/>
      <c r="C51" s="162"/>
      <c r="D51" s="162"/>
      <c r="E51" s="162"/>
    </row>
    <row r="52" spans="1:5" ht="15.75" x14ac:dyDescent="0.2">
      <c r="A52" s="279" t="s">
        <v>472</v>
      </c>
    </row>
  </sheetData>
  <mergeCells count="18">
    <mergeCell ref="A49:B49"/>
    <mergeCell ref="A50:B50"/>
    <mergeCell ref="A46:B46"/>
    <mergeCell ref="A47:B47"/>
    <mergeCell ref="A48:B48"/>
    <mergeCell ref="C2:E2"/>
    <mergeCell ref="A45:B45"/>
    <mergeCell ref="A5:E5"/>
    <mergeCell ref="A6:B6"/>
    <mergeCell ref="A7:B7"/>
    <mergeCell ref="A8:A21"/>
    <mergeCell ref="A22:A25"/>
    <mergeCell ref="A26:A29"/>
    <mergeCell ref="A30:A40"/>
    <mergeCell ref="A41:B41"/>
    <mergeCell ref="A42:B42"/>
    <mergeCell ref="A43:B43"/>
    <mergeCell ref="A44:B44"/>
  </mergeCells>
  <phoneticPr fontId="85" type="noConversion"/>
  <conditionalFormatting sqref="D8:E35">
    <cfRule type="cellIs" dxfId="23" priority="4" stopIfTrue="1" operator="lessThan">
      <formula>0</formula>
    </cfRule>
  </conditionalFormatting>
  <conditionalFormatting sqref="D36 D37:E38">
    <cfRule type="cellIs" dxfId="22" priority="3" stopIfTrue="1" operator="lessThan">
      <formula>0</formula>
    </cfRule>
  </conditionalFormatting>
  <conditionalFormatting sqref="E36">
    <cfRule type="cellIs" dxfId="21" priority="2" stopIfTrue="1" operator="lessThan">
      <formula>0</formula>
    </cfRule>
  </conditionalFormatting>
  <conditionalFormatting sqref="D47:E47">
    <cfRule type="cellIs" dxfId="20" priority="1" stopIfTrue="1" operator="lessThan">
      <formula>0</formula>
    </cfRule>
  </conditionalFormatting>
  <pageMargins left="0.82677165354330717" right="0.11811023622047245" top="0.94488188976377963" bottom="0.55118110236220474" header="0.31496062992125984" footer="0.31496062992125984"/>
  <pageSetup paperSize="9" scale="62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>
    <tabColor indexed="26"/>
    <pageSetUpPr fitToPage="1"/>
  </sheetPr>
  <dimension ref="A1:O110"/>
  <sheetViews>
    <sheetView showGridLines="0" zoomScale="30" zoomScaleNormal="30" zoomScaleSheetLayoutView="25" workbookViewId="0">
      <pane xSplit="3" ySplit="8" topLeftCell="D9" activePane="bottomRight" state="frozen"/>
      <selection pane="topRight" activeCell="D1" sqref="D1"/>
      <selection pane="bottomLeft" activeCell="A7" sqref="A7"/>
      <selection pane="bottomRight" activeCell="J1" sqref="J1"/>
    </sheetView>
  </sheetViews>
  <sheetFormatPr defaultRowHeight="33.6" customHeight="1" x14ac:dyDescent="0.45"/>
  <cols>
    <col min="1" max="1" width="55.7109375" style="144" customWidth="1"/>
    <col min="2" max="2" width="49.85546875" style="148" customWidth="1"/>
    <col min="3" max="3" width="156.140625" style="148" customWidth="1"/>
    <col min="4" max="4" width="10.140625" style="150" customWidth="1"/>
    <col min="5" max="5" width="23" style="150" customWidth="1"/>
    <col min="6" max="6" width="25" style="150" customWidth="1"/>
    <col min="7" max="8" width="23.5703125" style="144" customWidth="1"/>
    <col min="9" max="9" width="21.28515625" style="144" customWidth="1"/>
    <col min="10" max="10" width="19.28515625" style="6" customWidth="1"/>
    <col min="11" max="11" width="22" style="6" customWidth="1"/>
    <col min="12" max="12" width="22.42578125" style="6" customWidth="1"/>
    <col min="13" max="13" width="22.5703125" style="6" customWidth="1"/>
    <col min="14" max="14" width="23.140625" style="6" customWidth="1"/>
    <col min="15" max="16384" width="9.140625" style="6"/>
  </cols>
  <sheetData>
    <row r="1" spans="1:14" ht="12" customHeight="1" x14ac:dyDescent="0.45"/>
    <row r="2" spans="1:14" ht="37.5" customHeight="1" x14ac:dyDescent="0.4">
      <c r="B2" s="680" t="s">
        <v>135</v>
      </c>
      <c r="C2" s="681"/>
      <c r="D2" s="224" t="str">
        <f>IF('Титул ф.1'!D29=0," ",'Титул ф.1'!D29)</f>
        <v>Улуг-Хемский районный суд Республики Тыва</v>
      </c>
      <c r="E2" s="383"/>
      <c r="F2" s="383"/>
      <c r="G2" s="223"/>
      <c r="H2" s="223"/>
      <c r="I2" s="223"/>
      <c r="J2" s="222"/>
    </row>
    <row r="3" spans="1:14" ht="37.5" customHeight="1" x14ac:dyDescent="0.45">
      <c r="B3" s="154"/>
      <c r="C3" s="154"/>
      <c r="D3" s="167"/>
      <c r="E3" s="167"/>
      <c r="F3" s="167"/>
      <c r="G3" s="167"/>
      <c r="H3" s="167"/>
      <c r="I3" s="167"/>
    </row>
    <row r="4" spans="1:14" ht="62.25" customHeight="1" x14ac:dyDescent="0.75">
      <c r="A4" s="226" t="s">
        <v>215</v>
      </c>
      <c r="B4" s="145"/>
      <c r="C4" s="146"/>
      <c r="D4" s="149"/>
      <c r="E4" s="149"/>
      <c r="F4" s="149"/>
      <c r="G4" s="147"/>
      <c r="H4" s="147"/>
      <c r="I4" s="147"/>
    </row>
    <row r="5" spans="1:14" ht="95.25" customHeight="1" x14ac:dyDescent="0.3">
      <c r="A5" s="687" t="s">
        <v>3386</v>
      </c>
      <c r="B5" s="687"/>
      <c r="C5" s="687"/>
      <c r="D5" s="687"/>
      <c r="E5" s="687"/>
      <c r="F5" s="687"/>
      <c r="G5" s="687"/>
      <c r="H5" s="687"/>
      <c r="I5" s="687"/>
      <c r="J5" s="687"/>
      <c r="K5" s="687"/>
      <c r="L5" s="687"/>
      <c r="M5" s="687"/>
      <c r="N5" s="687"/>
    </row>
    <row r="6" spans="1:14" ht="52.9" customHeight="1" x14ac:dyDescent="0.3">
      <c r="A6" s="686" t="s">
        <v>72</v>
      </c>
      <c r="B6" s="686"/>
      <c r="C6" s="686"/>
      <c r="D6" s="693" t="s">
        <v>270</v>
      </c>
      <c r="E6" s="690" t="s">
        <v>672</v>
      </c>
      <c r="F6" s="690" t="s">
        <v>673</v>
      </c>
      <c r="G6" s="694" t="s">
        <v>417</v>
      </c>
      <c r="H6" s="695" t="s">
        <v>3422</v>
      </c>
      <c r="I6" s="695"/>
      <c r="J6" s="695"/>
      <c r="K6" s="696" t="s">
        <v>662</v>
      </c>
      <c r="L6" s="692" t="s">
        <v>52</v>
      </c>
      <c r="M6" s="692" t="s">
        <v>671</v>
      </c>
      <c r="N6" s="688" t="s">
        <v>674</v>
      </c>
    </row>
    <row r="7" spans="1:14" ht="219.6" customHeight="1" x14ac:dyDescent="0.3">
      <c r="A7" s="686"/>
      <c r="B7" s="686"/>
      <c r="C7" s="686"/>
      <c r="D7" s="693"/>
      <c r="E7" s="691"/>
      <c r="F7" s="691"/>
      <c r="G7" s="694"/>
      <c r="H7" s="364" t="s">
        <v>628</v>
      </c>
      <c r="I7" s="364" t="s">
        <v>629</v>
      </c>
      <c r="J7" s="365" t="s">
        <v>532</v>
      </c>
      <c r="K7" s="696"/>
      <c r="L7" s="692"/>
      <c r="M7" s="692"/>
      <c r="N7" s="689"/>
    </row>
    <row r="8" spans="1:14" s="13" customFormat="1" ht="39" customHeight="1" x14ac:dyDescent="0.2">
      <c r="A8" s="685" t="s">
        <v>194</v>
      </c>
      <c r="B8" s="685"/>
      <c r="C8" s="685"/>
      <c r="D8" s="166"/>
      <c r="E8" s="294">
        <v>1</v>
      </c>
      <c r="F8" s="294">
        <v>2</v>
      </c>
      <c r="G8" s="294">
        <v>3</v>
      </c>
      <c r="H8" s="294">
        <v>4</v>
      </c>
      <c r="I8" s="294">
        <v>5</v>
      </c>
      <c r="J8" s="294">
        <v>6</v>
      </c>
      <c r="K8" s="294">
        <v>7</v>
      </c>
      <c r="L8" s="294">
        <v>8</v>
      </c>
      <c r="M8" s="294">
        <v>9</v>
      </c>
      <c r="N8" s="446">
        <v>10</v>
      </c>
    </row>
    <row r="9" spans="1:14" ht="67.900000000000006" customHeight="1" x14ac:dyDescent="0.3">
      <c r="A9" s="667" t="s">
        <v>3574</v>
      </c>
      <c r="B9" s="667"/>
      <c r="C9" s="667"/>
      <c r="D9" s="296">
        <v>1</v>
      </c>
      <c r="E9" s="447">
        <v>35</v>
      </c>
      <c r="F9" s="447">
        <v>556</v>
      </c>
      <c r="G9" s="447">
        <v>574</v>
      </c>
      <c r="H9" s="447">
        <v>404</v>
      </c>
      <c r="I9" s="447">
        <v>45</v>
      </c>
      <c r="J9" s="447">
        <v>125</v>
      </c>
      <c r="K9" s="447">
        <v>35</v>
      </c>
      <c r="L9" s="447">
        <v>10</v>
      </c>
      <c r="M9" s="447">
        <v>3</v>
      </c>
      <c r="N9" s="447">
        <v>17</v>
      </c>
    </row>
    <row r="10" spans="1:14" ht="81" customHeight="1" x14ac:dyDescent="0.3">
      <c r="A10" s="667" t="s">
        <v>478</v>
      </c>
      <c r="B10" s="667"/>
      <c r="C10" s="667"/>
      <c r="D10" s="296">
        <v>2</v>
      </c>
      <c r="E10" s="448">
        <v>13</v>
      </c>
      <c r="F10" s="448">
        <v>22</v>
      </c>
      <c r="G10" s="448">
        <v>35</v>
      </c>
      <c r="H10" s="448">
        <v>28</v>
      </c>
      <c r="I10" s="448">
        <v>5</v>
      </c>
      <c r="J10" s="448">
        <v>2</v>
      </c>
      <c r="K10" s="448"/>
      <c r="L10" s="448"/>
      <c r="M10" s="448"/>
      <c r="N10" s="448"/>
    </row>
    <row r="11" spans="1:14" ht="52.9" customHeight="1" x14ac:dyDescent="0.3">
      <c r="A11" s="667" t="s">
        <v>73</v>
      </c>
      <c r="B11" s="667"/>
      <c r="C11" s="667"/>
      <c r="D11" s="296">
        <v>3</v>
      </c>
      <c r="E11" s="448"/>
      <c r="F11" s="448"/>
      <c r="G11" s="448"/>
      <c r="H11" s="448"/>
      <c r="I11" s="448"/>
      <c r="J11" s="448"/>
      <c r="K11" s="448"/>
      <c r="L11" s="448"/>
      <c r="M11" s="448"/>
      <c r="N11" s="448"/>
    </row>
    <row r="12" spans="1:14" ht="100.9" customHeight="1" x14ac:dyDescent="0.3">
      <c r="A12" s="667" t="s">
        <v>503</v>
      </c>
      <c r="B12" s="667"/>
      <c r="C12" s="667"/>
      <c r="D12" s="296">
        <v>4</v>
      </c>
      <c r="E12" s="448">
        <v>10</v>
      </c>
      <c r="F12" s="448">
        <v>152</v>
      </c>
      <c r="G12" s="448">
        <v>154</v>
      </c>
      <c r="H12" s="448">
        <v>77</v>
      </c>
      <c r="I12" s="448">
        <v>20</v>
      </c>
      <c r="J12" s="448">
        <v>57</v>
      </c>
      <c r="K12" s="448"/>
      <c r="L12" s="448"/>
      <c r="M12" s="448"/>
      <c r="N12" s="448">
        <v>8</v>
      </c>
    </row>
    <row r="13" spans="1:14" ht="93" customHeight="1" x14ac:dyDescent="0.3">
      <c r="A13" s="667" t="s">
        <v>504</v>
      </c>
      <c r="B13" s="667"/>
      <c r="C13" s="667"/>
      <c r="D13" s="296">
        <v>5</v>
      </c>
      <c r="E13" s="448"/>
      <c r="F13" s="448"/>
      <c r="G13" s="448"/>
      <c r="H13" s="448"/>
      <c r="I13" s="448"/>
      <c r="J13" s="448"/>
      <c r="K13" s="448"/>
      <c r="L13" s="448"/>
      <c r="M13" s="448"/>
      <c r="N13" s="448"/>
    </row>
    <row r="14" spans="1:14" ht="63" customHeight="1" x14ac:dyDescent="0.3">
      <c r="A14" s="682" t="s">
        <v>479</v>
      </c>
      <c r="B14" s="683"/>
      <c r="C14" s="684"/>
      <c r="D14" s="296">
        <v>6</v>
      </c>
      <c r="E14" s="448"/>
      <c r="F14" s="448"/>
      <c r="G14" s="448"/>
      <c r="H14" s="448"/>
      <c r="I14" s="448"/>
      <c r="J14" s="448"/>
      <c r="K14" s="448"/>
      <c r="L14" s="448"/>
      <c r="M14" s="448"/>
      <c r="N14" s="448"/>
    </row>
    <row r="15" spans="1:14" ht="73.150000000000006" customHeight="1" x14ac:dyDescent="0.3">
      <c r="A15" s="667" t="s">
        <v>505</v>
      </c>
      <c r="B15" s="667"/>
      <c r="C15" s="667"/>
      <c r="D15" s="296">
        <v>7</v>
      </c>
      <c r="E15" s="448">
        <v>2</v>
      </c>
      <c r="F15" s="448">
        <v>15</v>
      </c>
      <c r="G15" s="448">
        <v>17</v>
      </c>
      <c r="H15" s="448">
        <v>7</v>
      </c>
      <c r="I15" s="448">
        <v>1</v>
      </c>
      <c r="J15" s="448">
        <v>9</v>
      </c>
      <c r="K15" s="448"/>
      <c r="L15" s="448"/>
      <c r="M15" s="448"/>
      <c r="N15" s="448"/>
    </row>
    <row r="16" spans="1:14" ht="81.599999999999994" customHeight="1" x14ac:dyDescent="0.3">
      <c r="A16" s="667" t="s">
        <v>506</v>
      </c>
      <c r="B16" s="667"/>
      <c r="C16" s="667"/>
      <c r="D16" s="296">
        <v>8</v>
      </c>
      <c r="E16" s="448"/>
      <c r="F16" s="448">
        <v>15</v>
      </c>
      <c r="G16" s="448">
        <v>13</v>
      </c>
      <c r="H16" s="448">
        <v>6</v>
      </c>
      <c r="I16" s="448">
        <v>1</v>
      </c>
      <c r="J16" s="448">
        <v>6</v>
      </c>
      <c r="K16" s="448"/>
      <c r="L16" s="448"/>
      <c r="M16" s="448"/>
      <c r="N16" s="448">
        <v>2</v>
      </c>
    </row>
    <row r="17" spans="1:14" ht="70.900000000000006" customHeight="1" x14ac:dyDescent="0.3">
      <c r="A17" s="667" t="s">
        <v>507</v>
      </c>
      <c r="B17" s="667"/>
      <c r="C17" s="667"/>
      <c r="D17" s="296">
        <v>9</v>
      </c>
      <c r="E17" s="448">
        <v>2</v>
      </c>
      <c r="F17" s="448">
        <v>10</v>
      </c>
      <c r="G17" s="448">
        <v>10</v>
      </c>
      <c r="H17" s="448">
        <v>8</v>
      </c>
      <c r="I17" s="448"/>
      <c r="J17" s="448">
        <v>2</v>
      </c>
      <c r="K17" s="448"/>
      <c r="L17" s="448"/>
      <c r="M17" s="448"/>
      <c r="N17" s="448">
        <v>2</v>
      </c>
    </row>
    <row r="18" spans="1:14" ht="49.9" customHeight="1" x14ac:dyDescent="0.3">
      <c r="A18" s="667" t="s">
        <v>508</v>
      </c>
      <c r="B18" s="667"/>
      <c r="C18" s="667"/>
      <c r="D18" s="296">
        <v>10</v>
      </c>
      <c r="E18" s="448"/>
      <c r="F18" s="448">
        <v>8</v>
      </c>
      <c r="G18" s="448">
        <v>8</v>
      </c>
      <c r="H18" s="448">
        <v>5</v>
      </c>
      <c r="I18" s="448"/>
      <c r="J18" s="448">
        <v>3</v>
      </c>
      <c r="K18" s="448">
        <v>2</v>
      </c>
      <c r="L18" s="448"/>
      <c r="M18" s="448"/>
      <c r="N18" s="448"/>
    </row>
    <row r="19" spans="1:14" ht="84.6" customHeight="1" x14ac:dyDescent="0.3">
      <c r="A19" s="667" t="s">
        <v>509</v>
      </c>
      <c r="B19" s="667"/>
      <c r="C19" s="667"/>
      <c r="D19" s="296">
        <v>11</v>
      </c>
      <c r="E19" s="448"/>
      <c r="F19" s="448">
        <v>1</v>
      </c>
      <c r="G19" s="448">
        <v>1</v>
      </c>
      <c r="H19" s="448"/>
      <c r="I19" s="448"/>
      <c r="J19" s="448">
        <v>1</v>
      </c>
      <c r="K19" s="448"/>
      <c r="L19" s="448"/>
      <c r="M19" s="448"/>
      <c r="N19" s="448"/>
    </row>
    <row r="20" spans="1:14" ht="70.150000000000006" customHeight="1" x14ac:dyDescent="0.3">
      <c r="A20" s="667" t="s">
        <v>480</v>
      </c>
      <c r="B20" s="667"/>
      <c r="C20" s="667"/>
      <c r="D20" s="296">
        <v>12</v>
      </c>
      <c r="E20" s="448"/>
      <c r="F20" s="448"/>
      <c r="G20" s="448"/>
      <c r="H20" s="448"/>
      <c r="I20" s="448"/>
      <c r="J20" s="448"/>
      <c r="K20" s="448"/>
      <c r="L20" s="448"/>
      <c r="M20" s="448"/>
      <c r="N20" s="448"/>
    </row>
    <row r="21" spans="1:14" ht="76.900000000000006" customHeight="1" x14ac:dyDescent="0.3">
      <c r="A21" s="674" t="s">
        <v>481</v>
      </c>
      <c r="B21" s="675"/>
      <c r="C21" s="676"/>
      <c r="D21" s="296">
        <v>13</v>
      </c>
      <c r="E21" s="448"/>
      <c r="F21" s="448">
        <v>1</v>
      </c>
      <c r="G21" s="448">
        <v>1</v>
      </c>
      <c r="H21" s="448">
        <v>1</v>
      </c>
      <c r="I21" s="448"/>
      <c r="J21" s="448"/>
      <c r="K21" s="448"/>
      <c r="L21" s="448"/>
      <c r="M21" s="448"/>
      <c r="N21" s="448"/>
    </row>
    <row r="22" spans="1:14" ht="81" customHeight="1" x14ac:dyDescent="0.3">
      <c r="A22" s="674" t="s">
        <v>482</v>
      </c>
      <c r="B22" s="675"/>
      <c r="C22" s="676"/>
      <c r="D22" s="296">
        <v>14</v>
      </c>
      <c r="E22" s="448"/>
      <c r="F22" s="448">
        <v>10</v>
      </c>
      <c r="G22" s="448">
        <v>9</v>
      </c>
      <c r="H22" s="448">
        <v>4</v>
      </c>
      <c r="I22" s="448">
        <v>1</v>
      </c>
      <c r="J22" s="448">
        <v>4</v>
      </c>
      <c r="K22" s="448"/>
      <c r="L22" s="448"/>
      <c r="M22" s="448"/>
      <c r="N22" s="448">
        <v>1</v>
      </c>
    </row>
    <row r="23" spans="1:14" ht="80.45" customHeight="1" x14ac:dyDescent="0.3">
      <c r="A23" s="667" t="s">
        <v>623</v>
      </c>
      <c r="B23" s="667"/>
      <c r="C23" s="667"/>
      <c r="D23" s="296">
        <v>15</v>
      </c>
      <c r="E23" s="448"/>
      <c r="F23" s="448"/>
      <c r="G23" s="448"/>
      <c r="H23" s="448"/>
      <c r="I23" s="448"/>
      <c r="J23" s="448"/>
      <c r="K23" s="448"/>
      <c r="L23" s="448"/>
      <c r="M23" s="448"/>
      <c r="N23" s="448"/>
    </row>
    <row r="24" spans="1:14" ht="78.599999999999994" customHeight="1" x14ac:dyDescent="0.3">
      <c r="A24" s="667" t="s">
        <v>483</v>
      </c>
      <c r="B24" s="667"/>
      <c r="C24" s="667"/>
      <c r="D24" s="296">
        <v>16</v>
      </c>
      <c r="E24" s="448"/>
      <c r="F24" s="448"/>
      <c r="G24" s="448"/>
      <c r="H24" s="448"/>
      <c r="I24" s="448"/>
      <c r="J24" s="448"/>
      <c r="K24" s="448"/>
      <c r="L24" s="448"/>
      <c r="M24" s="448"/>
      <c r="N24" s="448"/>
    </row>
    <row r="25" spans="1:14" ht="138.6" customHeight="1" x14ac:dyDescent="0.3">
      <c r="A25" s="701" t="s">
        <v>404</v>
      </c>
      <c r="B25" s="701"/>
      <c r="C25" s="701"/>
      <c r="D25" s="296">
        <v>17</v>
      </c>
      <c r="E25" s="448"/>
      <c r="F25" s="448">
        <v>4</v>
      </c>
      <c r="G25" s="448">
        <v>4</v>
      </c>
      <c r="H25" s="448">
        <v>4</v>
      </c>
      <c r="I25" s="448"/>
      <c r="J25" s="448"/>
      <c r="K25" s="449"/>
      <c r="L25" s="448"/>
      <c r="M25" s="448"/>
      <c r="N25" s="448"/>
    </row>
    <row r="26" spans="1:14" ht="99" customHeight="1" x14ac:dyDescent="0.3">
      <c r="A26" s="667" t="s">
        <v>510</v>
      </c>
      <c r="B26" s="667"/>
      <c r="C26" s="667"/>
      <c r="D26" s="296">
        <v>18</v>
      </c>
      <c r="E26" s="448"/>
      <c r="F26" s="448"/>
      <c r="G26" s="448"/>
      <c r="H26" s="448"/>
      <c r="I26" s="448"/>
      <c r="J26" s="448"/>
      <c r="K26" s="448"/>
      <c r="L26" s="448"/>
      <c r="M26" s="448"/>
      <c r="N26" s="448"/>
    </row>
    <row r="27" spans="1:14" ht="91.15" customHeight="1" x14ac:dyDescent="0.3">
      <c r="A27" s="667" t="s">
        <v>511</v>
      </c>
      <c r="B27" s="667"/>
      <c r="C27" s="667"/>
      <c r="D27" s="296">
        <v>19</v>
      </c>
      <c r="E27" s="448">
        <v>4</v>
      </c>
      <c r="F27" s="448">
        <v>8</v>
      </c>
      <c r="G27" s="448">
        <v>12</v>
      </c>
      <c r="H27" s="448">
        <v>8</v>
      </c>
      <c r="I27" s="448"/>
      <c r="J27" s="448">
        <v>4</v>
      </c>
      <c r="K27" s="448">
        <v>8</v>
      </c>
      <c r="L27" s="448"/>
      <c r="M27" s="448"/>
      <c r="N27" s="448"/>
    </row>
    <row r="28" spans="1:14" ht="78.599999999999994" customHeight="1" x14ac:dyDescent="0.3">
      <c r="A28" s="674" t="s">
        <v>484</v>
      </c>
      <c r="B28" s="675"/>
      <c r="C28" s="676"/>
      <c r="D28" s="296">
        <v>20</v>
      </c>
      <c r="E28" s="448"/>
      <c r="F28" s="448"/>
      <c r="G28" s="448"/>
      <c r="H28" s="448"/>
      <c r="I28" s="448"/>
      <c r="J28" s="448"/>
      <c r="K28" s="448"/>
      <c r="L28" s="448"/>
      <c r="M28" s="448"/>
      <c r="N28" s="448"/>
    </row>
    <row r="29" spans="1:14" ht="75" customHeight="1" x14ac:dyDescent="0.3">
      <c r="A29" s="667" t="s">
        <v>512</v>
      </c>
      <c r="B29" s="667"/>
      <c r="C29" s="667"/>
      <c r="D29" s="296">
        <v>21</v>
      </c>
      <c r="E29" s="448"/>
      <c r="F29" s="448">
        <v>2</v>
      </c>
      <c r="G29" s="448">
        <v>2</v>
      </c>
      <c r="H29" s="448">
        <v>1</v>
      </c>
      <c r="I29" s="448"/>
      <c r="J29" s="448">
        <v>1</v>
      </c>
      <c r="K29" s="448">
        <v>1</v>
      </c>
      <c r="L29" s="448"/>
      <c r="M29" s="448"/>
      <c r="N29" s="448"/>
    </row>
    <row r="30" spans="1:14" ht="52.9" customHeight="1" x14ac:dyDescent="0.3">
      <c r="A30" s="702" t="s">
        <v>100</v>
      </c>
      <c r="B30" s="702"/>
      <c r="C30" s="702"/>
      <c r="D30" s="296">
        <v>22</v>
      </c>
      <c r="E30" s="448"/>
      <c r="F30" s="448"/>
      <c r="G30" s="448"/>
      <c r="H30" s="448"/>
      <c r="I30" s="448"/>
      <c r="J30" s="448"/>
      <c r="K30" s="448"/>
      <c r="L30" s="448"/>
      <c r="M30" s="448"/>
      <c r="N30" s="448"/>
    </row>
    <row r="31" spans="1:14" ht="75" customHeight="1" x14ac:dyDescent="0.3">
      <c r="A31" s="667" t="s">
        <v>513</v>
      </c>
      <c r="B31" s="667"/>
      <c r="C31" s="667"/>
      <c r="D31" s="296">
        <v>23</v>
      </c>
      <c r="E31" s="448"/>
      <c r="F31" s="448"/>
      <c r="G31" s="448"/>
      <c r="H31" s="448"/>
      <c r="I31" s="448"/>
      <c r="J31" s="448"/>
      <c r="K31" s="448"/>
      <c r="L31" s="448"/>
      <c r="M31" s="448"/>
      <c r="N31" s="448"/>
    </row>
    <row r="32" spans="1:14" ht="75.599999999999994" customHeight="1" x14ac:dyDescent="0.3">
      <c r="A32" s="677" t="s">
        <v>53</v>
      </c>
      <c r="B32" s="667" t="s">
        <v>514</v>
      </c>
      <c r="C32" s="667"/>
      <c r="D32" s="296">
        <v>24</v>
      </c>
      <c r="E32" s="448"/>
      <c r="F32" s="448">
        <v>48</v>
      </c>
      <c r="G32" s="448">
        <v>48</v>
      </c>
      <c r="H32" s="448">
        <v>47</v>
      </c>
      <c r="I32" s="448">
        <v>1</v>
      </c>
      <c r="J32" s="448"/>
      <c r="K32" s="448">
        <v>6</v>
      </c>
      <c r="L32" s="448">
        <v>5</v>
      </c>
      <c r="M32" s="448">
        <v>2</v>
      </c>
      <c r="N32" s="448"/>
    </row>
    <row r="33" spans="1:14" ht="71.45" customHeight="1" x14ac:dyDescent="0.3">
      <c r="A33" s="677"/>
      <c r="B33" s="667" t="s">
        <v>405</v>
      </c>
      <c r="C33" s="667"/>
      <c r="D33" s="296">
        <v>25</v>
      </c>
      <c r="E33" s="448"/>
      <c r="F33" s="448">
        <v>4</v>
      </c>
      <c r="G33" s="448">
        <v>4</v>
      </c>
      <c r="H33" s="448">
        <v>4</v>
      </c>
      <c r="I33" s="448"/>
      <c r="J33" s="448"/>
      <c r="K33" s="448"/>
      <c r="L33" s="448"/>
      <c r="M33" s="448"/>
      <c r="N33" s="448"/>
    </row>
    <row r="34" spans="1:14" ht="52.9" customHeight="1" x14ac:dyDescent="0.3">
      <c r="A34" s="677"/>
      <c r="B34" s="667" t="s">
        <v>406</v>
      </c>
      <c r="C34" s="667"/>
      <c r="D34" s="296">
        <v>26</v>
      </c>
      <c r="E34" s="448"/>
      <c r="F34" s="448">
        <v>83</v>
      </c>
      <c r="G34" s="448">
        <v>83</v>
      </c>
      <c r="H34" s="448">
        <v>75</v>
      </c>
      <c r="I34" s="448">
        <v>6</v>
      </c>
      <c r="J34" s="448">
        <v>2</v>
      </c>
      <c r="K34" s="448">
        <v>15</v>
      </c>
      <c r="L34" s="448">
        <v>4</v>
      </c>
      <c r="M34" s="448">
        <v>1</v>
      </c>
      <c r="N34" s="448"/>
    </row>
    <row r="35" spans="1:14" ht="62.45" customHeight="1" x14ac:dyDescent="0.3">
      <c r="A35" s="677"/>
      <c r="B35" s="667" t="s">
        <v>407</v>
      </c>
      <c r="C35" s="667"/>
      <c r="D35" s="296">
        <v>27</v>
      </c>
      <c r="E35" s="448"/>
      <c r="F35" s="448"/>
      <c r="G35" s="448"/>
      <c r="H35" s="448"/>
      <c r="I35" s="448"/>
      <c r="J35" s="448"/>
      <c r="K35" s="448"/>
      <c r="L35" s="448"/>
      <c r="M35" s="448"/>
      <c r="N35" s="448"/>
    </row>
    <row r="36" spans="1:14" ht="52.9" customHeight="1" x14ac:dyDescent="0.3">
      <c r="A36" s="677"/>
      <c r="B36" s="666" t="s">
        <v>408</v>
      </c>
      <c r="C36" s="666"/>
      <c r="D36" s="296">
        <v>28</v>
      </c>
      <c r="E36" s="448"/>
      <c r="F36" s="448">
        <v>7</v>
      </c>
      <c r="G36" s="448">
        <v>7</v>
      </c>
      <c r="H36" s="448">
        <v>5</v>
      </c>
      <c r="I36" s="448">
        <v>2</v>
      </c>
      <c r="J36" s="448"/>
      <c r="K36" s="448">
        <v>3</v>
      </c>
      <c r="L36" s="448"/>
      <c r="M36" s="448"/>
      <c r="N36" s="448"/>
    </row>
    <row r="37" spans="1:14" ht="81.75" customHeight="1" x14ac:dyDescent="0.3">
      <c r="A37" s="677"/>
      <c r="B37" s="667" t="s">
        <v>410</v>
      </c>
      <c r="C37" s="667"/>
      <c r="D37" s="296">
        <v>29</v>
      </c>
      <c r="E37" s="448"/>
      <c r="F37" s="448">
        <v>2</v>
      </c>
      <c r="G37" s="448">
        <v>2</v>
      </c>
      <c r="H37" s="448">
        <v>2</v>
      </c>
      <c r="I37" s="448"/>
      <c r="J37" s="448"/>
      <c r="K37" s="448"/>
      <c r="L37" s="448"/>
      <c r="M37" s="448"/>
      <c r="N37" s="448"/>
    </row>
    <row r="38" spans="1:14" ht="60.6" customHeight="1" x14ac:dyDescent="0.3">
      <c r="A38" s="677"/>
      <c r="B38" s="678" t="s">
        <v>59</v>
      </c>
      <c r="C38" s="678"/>
      <c r="D38" s="296">
        <v>30</v>
      </c>
      <c r="E38" s="448"/>
      <c r="F38" s="448"/>
      <c r="G38" s="448"/>
      <c r="H38" s="448"/>
      <c r="I38" s="448"/>
      <c r="J38" s="448"/>
      <c r="K38" s="448"/>
      <c r="L38" s="448"/>
      <c r="M38" s="448"/>
      <c r="N38" s="448"/>
    </row>
    <row r="39" spans="1:14" ht="108" customHeight="1" x14ac:dyDescent="0.3">
      <c r="A39" s="677"/>
      <c r="B39" s="677" t="s">
        <v>54</v>
      </c>
      <c r="C39" s="295" t="s">
        <v>55</v>
      </c>
      <c r="D39" s="296">
        <v>31</v>
      </c>
      <c r="E39" s="448"/>
      <c r="F39" s="448"/>
      <c r="G39" s="448"/>
      <c r="H39" s="448"/>
      <c r="I39" s="448"/>
      <c r="J39" s="448"/>
      <c r="K39" s="448"/>
      <c r="L39" s="448"/>
      <c r="M39" s="448"/>
      <c r="N39" s="448"/>
    </row>
    <row r="40" spans="1:14" ht="66.599999999999994" customHeight="1" x14ac:dyDescent="0.3">
      <c r="A40" s="677"/>
      <c r="B40" s="677"/>
      <c r="C40" s="295" t="s">
        <v>56</v>
      </c>
      <c r="D40" s="296">
        <v>32</v>
      </c>
      <c r="E40" s="448"/>
      <c r="F40" s="448">
        <v>16</v>
      </c>
      <c r="G40" s="448">
        <v>16</v>
      </c>
      <c r="H40" s="448">
        <v>16</v>
      </c>
      <c r="I40" s="448"/>
      <c r="J40" s="448"/>
      <c r="K40" s="448"/>
      <c r="L40" s="448"/>
      <c r="M40" s="448"/>
      <c r="N40" s="448"/>
    </row>
    <row r="41" spans="1:14" ht="118.15" customHeight="1" x14ac:dyDescent="0.3">
      <c r="A41" s="677"/>
      <c r="B41" s="677"/>
      <c r="C41" s="295" t="s">
        <v>57</v>
      </c>
      <c r="D41" s="296">
        <v>33</v>
      </c>
      <c r="E41" s="448"/>
      <c r="F41" s="448">
        <v>1</v>
      </c>
      <c r="G41" s="448">
        <v>1</v>
      </c>
      <c r="H41" s="448">
        <v>1</v>
      </c>
      <c r="I41" s="448"/>
      <c r="J41" s="448"/>
      <c r="K41" s="448"/>
      <c r="L41" s="448"/>
      <c r="M41" s="448"/>
      <c r="N41" s="448"/>
    </row>
    <row r="42" spans="1:14" ht="72.599999999999994" customHeight="1" x14ac:dyDescent="0.3">
      <c r="A42" s="677"/>
      <c r="B42" s="677"/>
      <c r="C42" s="295" t="s">
        <v>485</v>
      </c>
      <c r="D42" s="296">
        <v>34</v>
      </c>
      <c r="E42" s="448"/>
      <c r="F42" s="448"/>
      <c r="G42" s="448"/>
      <c r="H42" s="448"/>
      <c r="I42" s="448"/>
      <c r="J42" s="448"/>
      <c r="K42" s="448"/>
      <c r="L42" s="448"/>
      <c r="M42" s="448"/>
      <c r="N42" s="448"/>
    </row>
    <row r="43" spans="1:14" ht="52.9" customHeight="1" x14ac:dyDescent="0.3">
      <c r="A43" s="677"/>
      <c r="B43" s="677"/>
      <c r="C43" s="295" t="s">
        <v>101</v>
      </c>
      <c r="D43" s="296">
        <v>35</v>
      </c>
      <c r="E43" s="448"/>
      <c r="F43" s="448"/>
      <c r="G43" s="448"/>
      <c r="H43" s="448"/>
      <c r="I43" s="448"/>
      <c r="J43" s="448"/>
      <c r="K43" s="448"/>
      <c r="L43" s="448"/>
      <c r="M43" s="448"/>
      <c r="N43" s="448"/>
    </row>
    <row r="44" spans="1:14" ht="109.15" customHeight="1" x14ac:dyDescent="0.3">
      <c r="A44" s="677"/>
      <c r="B44" s="677"/>
      <c r="C44" s="295" t="s">
        <v>188</v>
      </c>
      <c r="D44" s="296">
        <v>36</v>
      </c>
      <c r="E44" s="448"/>
      <c r="F44" s="448"/>
      <c r="G44" s="448"/>
      <c r="H44" s="448"/>
      <c r="I44" s="448"/>
      <c r="J44" s="448"/>
      <c r="K44" s="448"/>
      <c r="L44" s="448"/>
      <c r="M44" s="448"/>
      <c r="N44" s="448"/>
    </row>
    <row r="45" spans="1:14" ht="82.9" customHeight="1" x14ac:dyDescent="0.3">
      <c r="A45" s="677"/>
      <c r="B45" s="677"/>
      <c r="C45" s="295" t="s">
        <v>146</v>
      </c>
      <c r="D45" s="296">
        <v>37</v>
      </c>
      <c r="E45" s="448"/>
      <c r="F45" s="448"/>
      <c r="G45" s="448"/>
      <c r="H45" s="448"/>
      <c r="I45" s="448"/>
      <c r="J45" s="448"/>
      <c r="K45" s="448"/>
      <c r="L45" s="448"/>
      <c r="M45" s="448"/>
      <c r="N45" s="448"/>
    </row>
    <row r="46" spans="1:14" ht="148.9" customHeight="1" x14ac:dyDescent="0.3">
      <c r="A46" s="677"/>
      <c r="B46" s="677"/>
      <c r="C46" s="295" t="s">
        <v>515</v>
      </c>
      <c r="D46" s="296">
        <v>38</v>
      </c>
      <c r="E46" s="448"/>
      <c r="F46" s="448"/>
      <c r="G46" s="448"/>
      <c r="H46" s="448"/>
      <c r="I46" s="448"/>
      <c r="J46" s="448"/>
      <c r="K46" s="448"/>
      <c r="L46" s="448"/>
      <c r="M46" s="448"/>
      <c r="N46" s="448"/>
    </row>
    <row r="47" spans="1:14" ht="66.599999999999994" customHeight="1" x14ac:dyDescent="0.3">
      <c r="A47" s="677"/>
      <c r="B47" s="677"/>
      <c r="C47" s="295" t="s">
        <v>189</v>
      </c>
      <c r="D47" s="296">
        <v>39</v>
      </c>
      <c r="E47" s="448"/>
      <c r="F47" s="448"/>
      <c r="G47" s="448"/>
      <c r="H47" s="448"/>
      <c r="I47" s="448"/>
      <c r="J47" s="448"/>
      <c r="K47" s="448"/>
      <c r="L47" s="448"/>
      <c r="M47" s="448"/>
      <c r="N47" s="448"/>
    </row>
    <row r="48" spans="1:14" ht="85.9" customHeight="1" x14ac:dyDescent="0.3">
      <c r="A48" s="677"/>
      <c r="B48" s="677"/>
      <c r="C48" s="295" t="s">
        <v>58</v>
      </c>
      <c r="D48" s="296">
        <v>40</v>
      </c>
      <c r="E48" s="448"/>
      <c r="F48" s="448">
        <v>33</v>
      </c>
      <c r="G48" s="448">
        <v>33</v>
      </c>
      <c r="H48" s="448">
        <v>32</v>
      </c>
      <c r="I48" s="448"/>
      <c r="J48" s="448">
        <v>1</v>
      </c>
      <c r="K48" s="448"/>
      <c r="L48" s="448"/>
      <c r="M48" s="448"/>
      <c r="N48" s="448"/>
    </row>
    <row r="49" spans="1:14" ht="75" customHeight="1" x14ac:dyDescent="0.3">
      <c r="A49" s="677"/>
      <c r="B49" s="667" t="s">
        <v>486</v>
      </c>
      <c r="C49" s="667"/>
      <c r="D49" s="296">
        <v>41</v>
      </c>
      <c r="E49" s="448"/>
      <c r="F49" s="448"/>
      <c r="G49" s="448"/>
      <c r="H49" s="448"/>
      <c r="I49" s="448"/>
      <c r="J49" s="448"/>
      <c r="K49" s="448"/>
      <c r="L49" s="448"/>
      <c r="M49" s="448"/>
      <c r="N49" s="448"/>
    </row>
    <row r="50" spans="1:14" ht="81" customHeight="1" x14ac:dyDescent="0.3">
      <c r="A50" s="677"/>
      <c r="B50" s="667" t="s">
        <v>487</v>
      </c>
      <c r="C50" s="667"/>
      <c r="D50" s="296">
        <v>42</v>
      </c>
      <c r="E50" s="448"/>
      <c r="F50" s="448"/>
      <c r="G50" s="448"/>
      <c r="H50" s="448"/>
      <c r="I50" s="448"/>
      <c r="J50" s="448"/>
      <c r="K50" s="448"/>
      <c r="L50" s="448"/>
      <c r="M50" s="448"/>
      <c r="N50" s="448"/>
    </row>
    <row r="51" spans="1:14" ht="70.900000000000006" customHeight="1" x14ac:dyDescent="0.3">
      <c r="A51" s="677"/>
      <c r="B51" s="667" t="s">
        <v>409</v>
      </c>
      <c r="C51" s="667"/>
      <c r="D51" s="296">
        <v>43</v>
      </c>
      <c r="E51" s="448"/>
      <c r="F51" s="448"/>
      <c r="G51" s="448"/>
      <c r="H51" s="448"/>
      <c r="I51" s="448"/>
      <c r="J51" s="448"/>
      <c r="K51" s="448"/>
      <c r="L51" s="448"/>
      <c r="M51" s="448"/>
      <c r="N51" s="448"/>
    </row>
    <row r="52" spans="1:14" ht="74.45" customHeight="1" x14ac:dyDescent="0.3">
      <c r="A52" s="677"/>
      <c r="B52" s="678" t="s">
        <v>60</v>
      </c>
      <c r="C52" s="678"/>
      <c r="D52" s="296">
        <v>44</v>
      </c>
      <c r="E52" s="448"/>
      <c r="F52" s="448"/>
      <c r="G52" s="448"/>
      <c r="H52" s="448"/>
      <c r="I52" s="448"/>
      <c r="J52" s="448"/>
      <c r="K52" s="448"/>
      <c r="L52" s="448"/>
      <c r="M52" s="448"/>
      <c r="N52" s="448"/>
    </row>
    <row r="53" spans="1:14" ht="52.9" customHeight="1" x14ac:dyDescent="0.3">
      <c r="A53" s="677"/>
      <c r="B53" s="678" t="s">
        <v>488</v>
      </c>
      <c r="C53" s="678"/>
      <c r="D53" s="296">
        <v>45</v>
      </c>
      <c r="E53" s="449"/>
      <c r="F53" s="449">
        <v>3</v>
      </c>
      <c r="G53" s="449">
        <v>3</v>
      </c>
      <c r="H53" s="449">
        <v>3</v>
      </c>
      <c r="I53" s="449"/>
      <c r="J53" s="449"/>
      <c r="K53" s="449"/>
      <c r="L53" s="449"/>
      <c r="M53" s="449"/>
      <c r="N53" s="449"/>
    </row>
    <row r="54" spans="1:14" ht="112.9" customHeight="1" x14ac:dyDescent="0.3">
      <c r="A54" s="697" t="s">
        <v>516</v>
      </c>
      <c r="B54" s="700" t="s">
        <v>517</v>
      </c>
      <c r="C54" s="700"/>
      <c r="D54" s="296">
        <v>46</v>
      </c>
      <c r="E54" s="448"/>
      <c r="F54" s="448"/>
      <c r="G54" s="448"/>
      <c r="H54" s="448"/>
      <c r="I54" s="448"/>
      <c r="J54" s="448"/>
      <c r="K54" s="448"/>
      <c r="L54" s="448"/>
      <c r="M54" s="448"/>
      <c r="N54" s="448"/>
    </row>
    <row r="55" spans="1:14" ht="81" customHeight="1" x14ac:dyDescent="0.3">
      <c r="A55" s="698"/>
      <c r="B55" s="700" t="s">
        <v>518</v>
      </c>
      <c r="C55" s="700"/>
      <c r="D55" s="296">
        <v>47</v>
      </c>
      <c r="E55" s="448"/>
      <c r="F55" s="448"/>
      <c r="G55" s="448"/>
      <c r="H55" s="448"/>
      <c r="I55" s="448"/>
      <c r="J55" s="448"/>
      <c r="K55" s="448"/>
      <c r="L55" s="448"/>
      <c r="M55" s="448"/>
      <c r="N55" s="448"/>
    </row>
    <row r="56" spans="1:14" ht="99" customHeight="1" x14ac:dyDescent="0.3">
      <c r="A56" s="698"/>
      <c r="B56" s="700" t="s">
        <v>519</v>
      </c>
      <c r="C56" s="700"/>
      <c r="D56" s="296">
        <v>48</v>
      </c>
      <c r="E56" s="448"/>
      <c r="F56" s="448"/>
      <c r="G56" s="448"/>
      <c r="H56" s="448"/>
      <c r="I56" s="448"/>
      <c r="J56" s="448"/>
      <c r="K56" s="448"/>
      <c r="L56" s="448"/>
      <c r="M56" s="448"/>
      <c r="N56" s="448"/>
    </row>
    <row r="57" spans="1:14" ht="52.9" customHeight="1" x14ac:dyDescent="0.3">
      <c r="A57" s="699"/>
      <c r="B57" s="672" t="s">
        <v>489</v>
      </c>
      <c r="C57" s="673"/>
      <c r="D57" s="296">
        <v>49</v>
      </c>
      <c r="E57" s="448"/>
      <c r="F57" s="448"/>
      <c r="G57" s="448"/>
      <c r="H57" s="448"/>
      <c r="I57" s="448"/>
      <c r="J57" s="448"/>
      <c r="K57" s="448"/>
      <c r="L57" s="448"/>
      <c r="M57" s="448"/>
      <c r="N57" s="448"/>
    </row>
    <row r="58" spans="1:14" ht="52.9" customHeight="1" x14ac:dyDescent="0.3">
      <c r="A58" s="674" t="s">
        <v>520</v>
      </c>
      <c r="B58" s="675"/>
      <c r="C58" s="676"/>
      <c r="D58" s="296">
        <v>50</v>
      </c>
      <c r="E58" s="448"/>
      <c r="F58" s="448">
        <v>7</v>
      </c>
      <c r="G58" s="448">
        <v>7</v>
      </c>
      <c r="H58" s="448">
        <v>2</v>
      </c>
      <c r="I58" s="448">
        <v>2</v>
      </c>
      <c r="J58" s="448">
        <v>3</v>
      </c>
      <c r="K58" s="450"/>
      <c r="L58" s="448">
        <v>1</v>
      </c>
      <c r="M58" s="448"/>
      <c r="N58" s="448"/>
    </row>
    <row r="59" spans="1:14" ht="52.9" customHeight="1" x14ac:dyDescent="0.3">
      <c r="A59" s="679" t="s">
        <v>490</v>
      </c>
      <c r="B59" s="672" t="s">
        <v>491</v>
      </c>
      <c r="C59" s="673"/>
      <c r="D59" s="296">
        <v>51</v>
      </c>
      <c r="E59" s="448"/>
      <c r="F59" s="448"/>
      <c r="G59" s="448"/>
      <c r="H59" s="448"/>
      <c r="I59" s="448"/>
      <c r="J59" s="448"/>
      <c r="K59" s="450"/>
      <c r="L59" s="448"/>
      <c r="M59" s="448"/>
      <c r="N59" s="448"/>
    </row>
    <row r="60" spans="1:14" ht="70.900000000000006" customHeight="1" x14ac:dyDescent="0.3">
      <c r="A60" s="679"/>
      <c r="B60" s="672" t="s">
        <v>492</v>
      </c>
      <c r="C60" s="673"/>
      <c r="D60" s="296">
        <v>52</v>
      </c>
      <c r="E60" s="448"/>
      <c r="F60" s="448"/>
      <c r="G60" s="448"/>
      <c r="H60" s="448"/>
      <c r="I60" s="448"/>
      <c r="J60" s="448"/>
      <c r="K60" s="450"/>
      <c r="L60" s="448"/>
      <c r="M60" s="448"/>
      <c r="N60" s="448"/>
    </row>
    <row r="61" spans="1:14" ht="75" customHeight="1" x14ac:dyDescent="0.3">
      <c r="A61" s="679"/>
      <c r="B61" s="672" t="s">
        <v>493</v>
      </c>
      <c r="C61" s="673"/>
      <c r="D61" s="296">
        <v>53</v>
      </c>
      <c r="E61" s="448"/>
      <c r="F61" s="448"/>
      <c r="G61" s="448"/>
      <c r="H61" s="448"/>
      <c r="I61" s="448"/>
      <c r="J61" s="448"/>
      <c r="K61" s="450"/>
      <c r="L61" s="448"/>
      <c r="M61" s="448"/>
      <c r="N61" s="448"/>
    </row>
    <row r="62" spans="1:14" ht="52.9" customHeight="1" x14ac:dyDescent="0.3">
      <c r="A62" s="667" t="s">
        <v>107</v>
      </c>
      <c r="B62" s="667"/>
      <c r="C62" s="667"/>
      <c r="D62" s="296">
        <v>54</v>
      </c>
      <c r="E62" s="450"/>
      <c r="F62" s="450"/>
      <c r="G62" s="450"/>
      <c r="H62" s="450"/>
      <c r="I62" s="450"/>
      <c r="J62" s="450"/>
      <c r="K62" s="450"/>
      <c r="L62" s="448"/>
      <c r="M62" s="448"/>
      <c r="N62" s="448"/>
    </row>
    <row r="63" spans="1:14" ht="81" customHeight="1" x14ac:dyDescent="0.3">
      <c r="A63" s="667" t="s">
        <v>521</v>
      </c>
      <c r="B63" s="667"/>
      <c r="C63" s="667"/>
      <c r="D63" s="296">
        <v>55</v>
      </c>
      <c r="E63" s="451"/>
      <c r="F63" s="451"/>
      <c r="G63" s="451"/>
      <c r="H63" s="451"/>
      <c r="I63" s="451"/>
      <c r="J63" s="451"/>
      <c r="K63" s="451"/>
      <c r="L63" s="452"/>
      <c r="M63" s="452"/>
      <c r="N63" s="451"/>
    </row>
    <row r="64" spans="1:14" ht="52.9" customHeight="1" x14ac:dyDescent="0.3">
      <c r="A64" s="667" t="s">
        <v>127</v>
      </c>
      <c r="B64" s="667"/>
      <c r="C64" s="667"/>
      <c r="D64" s="296">
        <v>56</v>
      </c>
      <c r="E64" s="451"/>
      <c r="F64" s="451"/>
      <c r="G64" s="451"/>
      <c r="H64" s="451"/>
      <c r="I64" s="451"/>
      <c r="J64" s="451"/>
      <c r="K64" s="451"/>
      <c r="L64" s="452"/>
      <c r="M64" s="452"/>
      <c r="N64" s="451"/>
    </row>
    <row r="65" spans="1:14" ht="66.599999999999994" customHeight="1" x14ac:dyDescent="0.3">
      <c r="A65" s="667" t="s">
        <v>522</v>
      </c>
      <c r="B65" s="667"/>
      <c r="C65" s="667"/>
      <c r="D65" s="296">
        <v>57</v>
      </c>
      <c r="E65" s="452"/>
      <c r="F65" s="452"/>
      <c r="G65" s="452"/>
      <c r="H65" s="452"/>
      <c r="I65" s="452"/>
      <c r="J65" s="452"/>
      <c r="K65" s="452"/>
      <c r="L65" s="452"/>
      <c r="M65" s="452"/>
      <c r="N65" s="452"/>
    </row>
    <row r="66" spans="1:14" ht="52.9" customHeight="1" x14ac:dyDescent="0.3">
      <c r="A66" s="667" t="s">
        <v>523</v>
      </c>
      <c r="B66" s="667"/>
      <c r="C66" s="667"/>
      <c r="D66" s="296">
        <v>58</v>
      </c>
      <c r="E66" s="452"/>
      <c r="F66" s="452">
        <v>1</v>
      </c>
      <c r="G66" s="452">
        <v>1</v>
      </c>
      <c r="H66" s="452"/>
      <c r="I66" s="452"/>
      <c r="J66" s="452">
        <v>1</v>
      </c>
      <c r="K66" s="452"/>
      <c r="L66" s="452"/>
      <c r="M66" s="452"/>
      <c r="N66" s="452"/>
    </row>
    <row r="67" spans="1:14" ht="51.6" customHeight="1" x14ac:dyDescent="0.3">
      <c r="A67" s="667" t="s">
        <v>524</v>
      </c>
      <c r="B67" s="667"/>
      <c r="C67" s="667"/>
      <c r="D67" s="296">
        <v>59</v>
      </c>
      <c r="E67" s="452"/>
      <c r="F67" s="452">
        <v>2</v>
      </c>
      <c r="G67" s="452">
        <v>2</v>
      </c>
      <c r="H67" s="452">
        <v>1</v>
      </c>
      <c r="I67" s="452"/>
      <c r="J67" s="452">
        <v>1</v>
      </c>
      <c r="K67" s="452"/>
      <c r="L67" s="452"/>
      <c r="M67" s="452"/>
      <c r="N67" s="452"/>
    </row>
    <row r="68" spans="1:14" ht="64.900000000000006" customHeight="1" x14ac:dyDescent="0.3">
      <c r="A68" s="667" t="s">
        <v>525</v>
      </c>
      <c r="B68" s="667"/>
      <c r="C68" s="667"/>
      <c r="D68" s="296">
        <v>60</v>
      </c>
      <c r="E68" s="452"/>
      <c r="F68" s="452"/>
      <c r="G68" s="452"/>
      <c r="H68" s="452"/>
      <c r="I68" s="452"/>
      <c r="J68" s="452"/>
      <c r="K68" s="452"/>
      <c r="L68" s="452"/>
      <c r="M68" s="452"/>
      <c r="N68" s="452"/>
    </row>
    <row r="69" spans="1:14" ht="52.9" customHeight="1" x14ac:dyDescent="0.3">
      <c r="A69" s="667" t="s">
        <v>526</v>
      </c>
      <c r="B69" s="667"/>
      <c r="C69" s="667"/>
      <c r="D69" s="296">
        <v>61</v>
      </c>
      <c r="E69" s="452">
        <v>4</v>
      </c>
      <c r="F69" s="452">
        <v>65</v>
      </c>
      <c r="G69" s="452">
        <v>66</v>
      </c>
      <c r="H69" s="452">
        <v>52</v>
      </c>
      <c r="I69" s="452">
        <v>5</v>
      </c>
      <c r="J69" s="452">
        <v>9</v>
      </c>
      <c r="K69" s="452"/>
      <c r="L69" s="452"/>
      <c r="M69" s="452"/>
      <c r="N69" s="452">
        <v>3</v>
      </c>
    </row>
    <row r="70" spans="1:14" ht="81" customHeight="1" x14ac:dyDescent="0.3">
      <c r="A70" s="667" t="s">
        <v>527</v>
      </c>
      <c r="B70" s="667"/>
      <c r="C70" s="667"/>
      <c r="D70" s="296">
        <v>62</v>
      </c>
      <c r="E70" s="452"/>
      <c r="F70" s="452">
        <v>3</v>
      </c>
      <c r="G70" s="452">
        <v>3</v>
      </c>
      <c r="H70" s="452">
        <v>2</v>
      </c>
      <c r="I70" s="452"/>
      <c r="J70" s="452">
        <v>1</v>
      </c>
      <c r="K70" s="452"/>
      <c r="L70" s="452"/>
      <c r="M70" s="452"/>
      <c r="N70" s="452"/>
    </row>
    <row r="71" spans="1:14" ht="52.9" customHeight="1" x14ac:dyDescent="0.3">
      <c r="A71" s="667" t="s">
        <v>494</v>
      </c>
      <c r="B71" s="667"/>
      <c r="C71" s="667"/>
      <c r="D71" s="296">
        <v>63</v>
      </c>
      <c r="E71" s="452"/>
      <c r="F71" s="452"/>
      <c r="G71" s="452"/>
      <c r="H71" s="452"/>
      <c r="I71" s="452"/>
      <c r="J71" s="452"/>
      <c r="K71" s="452"/>
      <c r="L71" s="452"/>
      <c r="M71" s="452"/>
      <c r="N71" s="452"/>
    </row>
    <row r="72" spans="1:14" ht="79.150000000000006" customHeight="1" x14ac:dyDescent="0.3">
      <c r="A72" s="667" t="s">
        <v>528</v>
      </c>
      <c r="B72" s="667"/>
      <c r="C72" s="667"/>
      <c r="D72" s="296">
        <v>64</v>
      </c>
      <c r="E72" s="452"/>
      <c r="F72" s="452"/>
      <c r="G72" s="452"/>
      <c r="H72" s="452"/>
      <c r="I72" s="452"/>
      <c r="J72" s="452"/>
      <c r="K72" s="452"/>
      <c r="L72" s="452"/>
      <c r="M72" s="452"/>
      <c r="N72" s="452"/>
    </row>
    <row r="73" spans="1:14" ht="64.900000000000006" customHeight="1" x14ac:dyDescent="0.3">
      <c r="A73" s="667" t="s">
        <v>529</v>
      </c>
      <c r="B73" s="667"/>
      <c r="C73" s="667"/>
      <c r="D73" s="296">
        <v>65</v>
      </c>
      <c r="E73" s="452"/>
      <c r="F73" s="452">
        <v>2</v>
      </c>
      <c r="G73" s="452">
        <v>2</v>
      </c>
      <c r="H73" s="452">
        <v>1</v>
      </c>
      <c r="I73" s="452">
        <v>1</v>
      </c>
      <c r="J73" s="452"/>
      <c r="K73" s="452"/>
      <c r="L73" s="452"/>
      <c r="M73" s="452"/>
      <c r="N73" s="452"/>
    </row>
    <row r="74" spans="1:14" ht="55.9" customHeight="1" x14ac:dyDescent="0.3">
      <c r="A74" s="667" t="s">
        <v>495</v>
      </c>
      <c r="B74" s="667"/>
      <c r="C74" s="667"/>
      <c r="D74" s="296">
        <v>66</v>
      </c>
      <c r="E74" s="452"/>
      <c r="F74" s="452">
        <v>7</v>
      </c>
      <c r="G74" s="452">
        <v>7</v>
      </c>
      <c r="H74" s="452">
        <v>2</v>
      </c>
      <c r="I74" s="452"/>
      <c r="J74" s="452">
        <v>5</v>
      </c>
      <c r="K74" s="452"/>
      <c r="L74" s="452"/>
      <c r="M74" s="452"/>
      <c r="N74" s="452"/>
    </row>
    <row r="75" spans="1:14" ht="52.9" customHeight="1" x14ac:dyDescent="0.3">
      <c r="A75" s="667" t="s">
        <v>496</v>
      </c>
      <c r="B75" s="667"/>
      <c r="C75" s="667"/>
      <c r="D75" s="296">
        <v>67</v>
      </c>
      <c r="E75" s="452"/>
      <c r="F75" s="452">
        <v>1</v>
      </c>
      <c r="G75" s="452">
        <v>1</v>
      </c>
      <c r="H75" s="452">
        <v>1</v>
      </c>
      <c r="I75" s="452"/>
      <c r="J75" s="452"/>
      <c r="K75" s="452"/>
      <c r="L75" s="452"/>
      <c r="M75" s="452"/>
      <c r="N75" s="452"/>
    </row>
    <row r="76" spans="1:14" ht="52.9" customHeight="1" x14ac:dyDescent="0.3">
      <c r="A76" s="667" t="s">
        <v>497</v>
      </c>
      <c r="B76" s="667"/>
      <c r="C76" s="667"/>
      <c r="D76" s="296">
        <v>68</v>
      </c>
      <c r="E76" s="452"/>
      <c r="F76" s="452"/>
      <c r="G76" s="452"/>
      <c r="H76" s="452"/>
      <c r="I76" s="452"/>
      <c r="J76" s="452"/>
      <c r="K76" s="452"/>
      <c r="L76" s="452"/>
      <c r="M76" s="452"/>
      <c r="N76" s="452"/>
    </row>
    <row r="77" spans="1:14" ht="52.9" customHeight="1" x14ac:dyDescent="0.3">
      <c r="A77" s="667" t="s">
        <v>498</v>
      </c>
      <c r="B77" s="667"/>
      <c r="C77" s="667"/>
      <c r="D77" s="296">
        <v>69</v>
      </c>
      <c r="E77" s="452"/>
      <c r="F77" s="452"/>
      <c r="G77" s="452"/>
      <c r="H77" s="452"/>
      <c r="I77" s="452"/>
      <c r="J77" s="452"/>
      <c r="K77" s="452"/>
      <c r="L77" s="452"/>
      <c r="M77" s="452"/>
      <c r="N77" s="452"/>
    </row>
    <row r="78" spans="1:14" ht="72" customHeight="1" x14ac:dyDescent="0.3">
      <c r="A78" s="667" t="s">
        <v>499</v>
      </c>
      <c r="B78" s="667"/>
      <c r="C78" s="667"/>
      <c r="D78" s="296">
        <v>70</v>
      </c>
      <c r="E78" s="452"/>
      <c r="F78" s="452"/>
      <c r="G78" s="452"/>
      <c r="H78" s="452"/>
      <c r="I78" s="452"/>
      <c r="J78" s="452"/>
      <c r="K78" s="452"/>
      <c r="L78" s="452"/>
      <c r="M78" s="452"/>
      <c r="N78" s="452"/>
    </row>
    <row r="79" spans="1:14" ht="70.900000000000006" customHeight="1" x14ac:dyDescent="0.3">
      <c r="A79" s="666" t="s">
        <v>61</v>
      </c>
      <c r="B79" s="668"/>
      <c r="C79" s="668"/>
      <c r="D79" s="296">
        <v>71</v>
      </c>
      <c r="E79" s="452"/>
      <c r="F79" s="452"/>
      <c r="G79" s="452"/>
      <c r="H79" s="452"/>
      <c r="I79" s="452"/>
      <c r="J79" s="452"/>
      <c r="K79" s="452"/>
      <c r="L79" s="452"/>
      <c r="M79" s="452"/>
      <c r="N79" s="452"/>
    </row>
    <row r="80" spans="1:14" ht="52.9" customHeight="1" x14ac:dyDescent="0.3">
      <c r="A80" s="668" t="s">
        <v>530</v>
      </c>
      <c r="B80" s="668"/>
      <c r="C80" s="668"/>
      <c r="D80" s="296">
        <v>72</v>
      </c>
      <c r="E80" s="452"/>
      <c r="F80" s="452"/>
      <c r="G80" s="452"/>
      <c r="H80" s="452"/>
      <c r="I80" s="452"/>
      <c r="J80" s="452"/>
      <c r="K80" s="452"/>
      <c r="L80" s="452"/>
      <c r="M80" s="452"/>
      <c r="N80" s="452"/>
    </row>
    <row r="81" spans="1:14" ht="52.9" customHeight="1" x14ac:dyDescent="0.3">
      <c r="A81" s="668" t="s">
        <v>652</v>
      </c>
      <c r="B81" s="668"/>
      <c r="C81" s="668"/>
      <c r="D81" s="296">
        <v>73</v>
      </c>
      <c r="E81" s="452"/>
      <c r="F81" s="452"/>
      <c r="G81" s="452"/>
      <c r="H81" s="452"/>
      <c r="I81" s="452"/>
      <c r="J81" s="452"/>
      <c r="K81" s="452"/>
      <c r="L81" s="452"/>
      <c r="M81" s="452"/>
      <c r="N81" s="452"/>
    </row>
    <row r="82" spans="1:14" ht="122.45" customHeight="1" x14ac:dyDescent="0.3">
      <c r="A82" s="666" t="s">
        <v>675</v>
      </c>
      <c r="B82" s="666"/>
      <c r="C82" s="666"/>
      <c r="D82" s="296">
        <v>74</v>
      </c>
      <c r="E82" s="448"/>
      <c r="F82" s="448"/>
      <c r="G82" s="448"/>
      <c r="H82" s="448"/>
      <c r="I82" s="448"/>
      <c r="J82" s="448"/>
      <c r="K82" s="453"/>
      <c r="L82" s="448"/>
      <c r="M82" s="448"/>
      <c r="N82" s="448"/>
    </row>
    <row r="83" spans="1:14" ht="52.9" customHeight="1" x14ac:dyDescent="0.3">
      <c r="A83" s="666" t="s">
        <v>315</v>
      </c>
      <c r="B83" s="666"/>
      <c r="C83" s="666"/>
      <c r="D83" s="296">
        <v>75</v>
      </c>
      <c r="E83" s="448"/>
      <c r="F83" s="448"/>
      <c r="G83" s="448"/>
      <c r="H83" s="448"/>
      <c r="I83" s="448"/>
      <c r="J83" s="448"/>
      <c r="K83" s="453"/>
      <c r="L83" s="448"/>
      <c r="M83" s="448"/>
      <c r="N83" s="448"/>
    </row>
    <row r="84" spans="1:14" ht="117" customHeight="1" x14ac:dyDescent="0.3">
      <c r="A84" s="666" t="s">
        <v>316</v>
      </c>
      <c r="B84" s="666"/>
      <c r="C84" s="666"/>
      <c r="D84" s="296">
        <v>76</v>
      </c>
      <c r="E84" s="448"/>
      <c r="F84" s="448"/>
      <c r="G84" s="448"/>
      <c r="H84" s="448"/>
      <c r="I84" s="448"/>
      <c r="J84" s="448"/>
      <c r="K84" s="452"/>
      <c r="L84" s="452"/>
      <c r="M84" s="452"/>
      <c r="N84" s="452"/>
    </row>
    <row r="85" spans="1:14" ht="106.9" customHeight="1" x14ac:dyDescent="0.3">
      <c r="A85" s="666" t="s">
        <v>317</v>
      </c>
      <c r="B85" s="666"/>
      <c r="C85" s="666"/>
      <c r="D85" s="296">
        <v>77</v>
      </c>
      <c r="E85" s="448"/>
      <c r="F85" s="448"/>
      <c r="G85" s="448"/>
      <c r="H85" s="448"/>
      <c r="I85" s="448"/>
      <c r="J85" s="448"/>
      <c r="K85" s="452"/>
      <c r="L85" s="452"/>
      <c r="M85" s="452"/>
      <c r="N85" s="452"/>
    </row>
    <row r="86" spans="1:14" ht="111" customHeight="1" x14ac:dyDescent="0.3">
      <c r="A86" s="666" t="s">
        <v>531</v>
      </c>
      <c r="B86" s="666"/>
      <c r="C86" s="666"/>
      <c r="D86" s="296">
        <v>78</v>
      </c>
      <c r="E86" s="448"/>
      <c r="F86" s="448"/>
      <c r="G86" s="448"/>
      <c r="H86" s="448"/>
      <c r="I86" s="448"/>
      <c r="J86" s="448"/>
      <c r="K86" s="452"/>
      <c r="L86" s="452"/>
      <c r="M86" s="452"/>
      <c r="N86" s="452"/>
    </row>
    <row r="87" spans="1:14" ht="84.6" customHeight="1" x14ac:dyDescent="0.3">
      <c r="A87" s="666" t="s">
        <v>318</v>
      </c>
      <c r="B87" s="666"/>
      <c r="C87" s="666"/>
      <c r="D87" s="296">
        <v>79</v>
      </c>
      <c r="E87" s="448"/>
      <c r="F87" s="448"/>
      <c r="G87" s="448"/>
      <c r="H87" s="448"/>
      <c r="I87" s="448"/>
      <c r="J87" s="448"/>
      <c r="K87" s="452"/>
      <c r="L87" s="452"/>
      <c r="M87" s="452"/>
      <c r="N87" s="452"/>
    </row>
    <row r="88" spans="1:14" ht="70.900000000000006" customHeight="1" x14ac:dyDescent="0.3">
      <c r="A88" s="666" t="s">
        <v>319</v>
      </c>
      <c r="B88" s="666"/>
      <c r="C88" s="666"/>
      <c r="D88" s="296">
        <v>80</v>
      </c>
      <c r="E88" s="448"/>
      <c r="F88" s="448"/>
      <c r="G88" s="448"/>
      <c r="H88" s="448"/>
      <c r="I88" s="448"/>
      <c r="J88" s="448"/>
      <c r="K88" s="452"/>
      <c r="L88" s="452"/>
      <c r="M88" s="452"/>
      <c r="N88" s="452"/>
    </row>
    <row r="89" spans="1:14" ht="100.9" customHeight="1" x14ac:dyDescent="0.45">
      <c r="A89" s="705" t="s">
        <v>500</v>
      </c>
      <c r="B89" s="706"/>
      <c r="C89" s="707"/>
      <c r="D89" s="296">
        <v>81</v>
      </c>
      <c r="E89" s="448"/>
      <c r="F89" s="448"/>
      <c r="G89" s="448"/>
      <c r="H89" s="448"/>
      <c r="I89" s="448"/>
      <c r="J89" s="448"/>
      <c r="K89" s="452"/>
      <c r="L89" s="452"/>
      <c r="M89" s="452"/>
      <c r="N89" s="452"/>
    </row>
    <row r="90" spans="1:14" ht="87" customHeight="1" x14ac:dyDescent="0.3">
      <c r="A90" s="705" t="s">
        <v>653</v>
      </c>
      <c r="B90" s="708"/>
      <c r="C90" s="709"/>
      <c r="D90" s="296">
        <v>82</v>
      </c>
      <c r="E90" s="448"/>
      <c r="F90" s="448"/>
      <c r="G90" s="448"/>
      <c r="H90" s="448"/>
      <c r="I90" s="448"/>
      <c r="J90" s="448"/>
      <c r="K90" s="452"/>
      <c r="L90" s="452"/>
      <c r="M90" s="452"/>
      <c r="N90" s="452"/>
    </row>
    <row r="91" spans="1:14" ht="52.9" customHeight="1" x14ac:dyDescent="0.3">
      <c r="A91" s="705" t="s">
        <v>654</v>
      </c>
      <c r="B91" s="708"/>
      <c r="C91" s="709"/>
      <c r="D91" s="296">
        <v>83</v>
      </c>
      <c r="E91" s="448"/>
      <c r="F91" s="448">
        <v>4</v>
      </c>
      <c r="G91" s="448">
        <v>4</v>
      </c>
      <c r="H91" s="448">
        <v>3</v>
      </c>
      <c r="I91" s="448"/>
      <c r="J91" s="448">
        <v>1</v>
      </c>
      <c r="K91" s="452"/>
      <c r="L91" s="452"/>
      <c r="M91" s="452"/>
      <c r="N91" s="452"/>
    </row>
    <row r="92" spans="1:14" ht="114" customHeight="1" x14ac:dyDescent="0.3">
      <c r="A92" s="705" t="s">
        <v>655</v>
      </c>
      <c r="B92" s="708"/>
      <c r="C92" s="709"/>
      <c r="D92" s="296">
        <v>84</v>
      </c>
      <c r="E92" s="448"/>
      <c r="F92" s="448">
        <v>1</v>
      </c>
      <c r="G92" s="448">
        <v>1</v>
      </c>
      <c r="H92" s="448"/>
      <c r="I92" s="448"/>
      <c r="J92" s="448">
        <v>1</v>
      </c>
      <c r="K92" s="452"/>
      <c r="L92" s="452"/>
      <c r="M92" s="452"/>
      <c r="N92" s="452"/>
    </row>
    <row r="93" spans="1:14" ht="78.599999999999994" customHeight="1" x14ac:dyDescent="0.3">
      <c r="A93" s="705" t="s">
        <v>656</v>
      </c>
      <c r="B93" s="708"/>
      <c r="C93" s="709"/>
      <c r="D93" s="296">
        <v>85</v>
      </c>
      <c r="E93" s="448"/>
      <c r="F93" s="448">
        <v>1</v>
      </c>
      <c r="G93" s="448">
        <v>1</v>
      </c>
      <c r="H93" s="448">
        <v>1</v>
      </c>
      <c r="I93" s="448"/>
      <c r="J93" s="448"/>
      <c r="K93" s="452"/>
      <c r="L93" s="452"/>
      <c r="M93" s="452"/>
      <c r="N93" s="452"/>
    </row>
    <row r="94" spans="1:14" ht="50.45" customHeight="1" x14ac:dyDescent="0.3">
      <c r="A94" s="704" t="s">
        <v>501</v>
      </c>
      <c r="B94" s="704"/>
      <c r="C94" s="704"/>
      <c r="D94" s="296">
        <v>86</v>
      </c>
      <c r="E94" s="448"/>
      <c r="F94" s="448"/>
      <c r="G94" s="448"/>
      <c r="H94" s="448"/>
      <c r="I94" s="448"/>
      <c r="J94" s="448"/>
      <c r="K94" s="452"/>
      <c r="L94" s="452"/>
      <c r="M94" s="452"/>
      <c r="N94" s="452"/>
    </row>
    <row r="95" spans="1:14" ht="50.45" customHeight="1" x14ac:dyDescent="0.3">
      <c r="A95" s="667" t="s">
        <v>280</v>
      </c>
      <c r="B95" s="667"/>
      <c r="C95" s="667"/>
      <c r="D95" s="296">
        <v>87</v>
      </c>
      <c r="E95" s="448"/>
      <c r="F95" s="448">
        <v>17</v>
      </c>
      <c r="G95" s="448">
        <v>16</v>
      </c>
      <c r="H95" s="448">
        <v>5</v>
      </c>
      <c r="I95" s="448"/>
      <c r="J95" s="448">
        <v>11</v>
      </c>
      <c r="K95" s="452"/>
      <c r="L95" s="452"/>
      <c r="M95" s="452"/>
      <c r="N95" s="452">
        <v>1</v>
      </c>
    </row>
    <row r="96" spans="1:14" ht="72.599999999999994" customHeight="1" x14ac:dyDescent="0.3">
      <c r="A96" s="667" t="s">
        <v>502</v>
      </c>
      <c r="B96" s="667"/>
      <c r="C96" s="667"/>
      <c r="D96" s="296">
        <v>88</v>
      </c>
      <c r="E96" s="448"/>
      <c r="F96" s="448"/>
      <c r="G96" s="448"/>
      <c r="H96" s="448"/>
      <c r="I96" s="448"/>
      <c r="J96" s="448"/>
      <c r="K96" s="452"/>
      <c r="L96" s="452"/>
      <c r="M96" s="452"/>
      <c r="N96" s="452"/>
    </row>
    <row r="97" spans="1:15" ht="72.599999999999994" customHeight="1" x14ac:dyDescent="0.3">
      <c r="A97" s="669" t="s">
        <v>663</v>
      </c>
      <c r="B97" s="670"/>
      <c r="C97" s="671"/>
      <c r="D97" s="385">
        <v>89</v>
      </c>
      <c r="E97" s="448"/>
      <c r="F97" s="448"/>
      <c r="G97" s="448"/>
      <c r="H97" s="448"/>
      <c r="I97" s="448"/>
      <c r="J97" s="448"/>
      <c r="K97" s="448"/>
      <c r="L97" s="448"/>
      <c r="M97" s="448"/>
      <c r="N97" s="448"/>
      <c r="O97" s="384"/>
    </row>
    <row r="98" spans="1:15" ht="72.599999999999994" customHeight="1" x14ac:dyDescent="0.3">
      <c r="A98" s="669" t="s">
        <v>669</v>
      </c>
      <c r="B98" s="670"/>
      <c r="C98" s="671"/>
      <c r="D98" s="385">
        <v>90</v>
      </c>
      <c r="E98" s="448"/>
      <c r="F98" s="448"/>
      <c r="G98" s="448"/>
      <c r="H98" s="448"/>
      <c r="I98" s="448"/>
      <c r="J98" s="448"/>
      <c r="K98" s="448"/>
      <c r="L98" s="448"/>
      <c r="M98" s="448"/>
      <c r="N98" s="448"/>
      <c r="O98" s="384"/>
    </row>
    <row r="99" spans="1:15" ht="72.599999999999994" customHeight="1" x14ac:dyDescent="0.3">
      <c r="A99" s="669" t="s">
        <v>664</v>
      </c>
      <c r="B99" s="670"/>
      <c r="C99" s="671"/>
      <c r="D99" s="385">
        <v>91</v>
      </c>
      <c r="E99" s="448"/>
      <c r="F99" s="448"/>
      <c r="G99" s="448"/>
      <c r="H99" s="448"/>
      <c r="I99" s="448"/>
      <c r="J99" s="448"/>
      <c r="K99" s="448"/>
      <c r="L99" s="448"/>
      <c r="M99" s="448"/>
      <c r="N99" s="448"/>
      <c r="O99" s="384"/>
    </row>
    <row r="100" spans="1:15" ht="72.599999999999994" customHeight="1" x14ac:dyDescent="0.3">
      <c r="A100" s="669" t="s">
        <v>665</v>
      </c>
      <c r="B100" s="670"/>
      <c r="C100" s="671"/>
      <c r="D100" s="385">
        <v>92</v>
      </c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384"/>
    </row>
    <row r="101" spans="1:15" ht="72.599999999999994" customHeight="1" x14ac:dyDescent="0.3">
      <c r="A101" s="669" t="s">
        <v>666</v>
      </c>
      <c r="B101" s="670"/>
      <c r="C101" s="671"/>
      <c r="D101" s="385">
        <v>93</v>
      </c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384"/>
    </row>
    <row r="102" spans="1:15" ht="72.599999999999994" customHeight="1" x14ac:dyDescent="0.3">
      <c r="A102" s="669" t="s">
        <v>670</v>
      </c>
      <c r="B102" s="670"/>
      <c r="C102" s="671"/>
      <c r="D102" s="385">
        <v>94</v>
      </c>
      <c r="E102" s="448"/>
      <c r="F102" s="448"/>
      <c r="G102" s="448"/>
      <c r="H102" s="448"/>
      <c r="I102" s="448"/>
      <c r="J102" s="448"/>
      <c r="K102" s="448"/>
      <c r="L102" s="448"/>
      <c r="M102" s="448"/>
      <c r="N102" s="448"/>
      <c r="O102" s="384"/>
    </row>
    <row r="103" spans="1:15" ht="72.599999999999994" customHeight="1" x14ac:dyDescent="0.3">
      <c r="A103" s="669" t="s">
        <v>667</v>
      </c>
      <c r="B103" s="670"/>
      <c r="C103" s="671"/>
      <c r="D103" s="385">
        <v>95</v>
      </c>
      <c r="E103" s="448"/>
      <c r="F103" s="448"/>
      <c r="G103" s="448"/>
      <c r="H103" s="448"/>
      <c r="I103" s="448"/>
      <c r="J103" s="448"/>
      <c r="K103" s="448"/>
      <c r="L103" s="448"/>
      <c r="M103" s="448"/>
      <c r="N103" s="448"/>
      <c r="O103" s="384"/>
    </row>
    <row r="104" spans="1:15" ht="72.599999999999994" customHeight="1" x14ac:dyDescent="0.3">
      <c r="A104" s="669" t="s">
        <v>668</v>
      </c>
      <c r="B104" s="670"/>
      <c r="C104" s="671"/>
      <c r="D104" s="385">
        <v>96</v>
      </c>
      <c r="E104" s="448"/>
      <c r="F104" s="448"/>
      <c r="G104" s="448"/>
      <c r="H104" s="448"/>
      <c r="I104" s="448"/>
      <c r="J104" s="448"/>
      <c r="K104" s="448"/>
      <c r="L104" s="448"/>
      <c r="M104" s="448"/>
      <c r="N104" s="448"/>
      <c r="O104" s="384"/>
    </row>
    <row r="106" spans="1:15" ht="33.6" customHeight="1" x14ac:dyDescent="0.45">
      <c r="A106" s="393" t="s">
        <v>227</v>
      </c>
      <c r="B106" s="394"/>
      <c r="C106" s="395"/>
    </row>
    <row r="107" spans="1:15" ht="33.6" customHeight="1" x14ac:dyDescent="0.3">
      <c r="A107" s="710" t="s">
        <v>699</v>
      </c>
      <c r="B107" s="710"/>
      <c r="C107" s="710"/>
    </row>
    <row r="108" spans="1:15" ht="33.6" customHeight="1" x14ac:dyDescent="0.3">
      <c r="A108" s="703" t="s">
        <v>700</v>
      </c>
      <c r="B108" s="703"/>
      <c r="C108" s="703"/>
    </row>
    <row r="109" spans="1:15" ht="33.6" customHeight="1" x14ac:dyDescent="0.3">
      <c r="A109" s="703" t="s">
        <v>697</v>
      </c>
      <c r="B109" s="703"/>
      <c r="C109" s="703"/>
    </row>
    <row r="110" spans="1:15" ht="33.6" customHeight="1" x14ac:dyDescent="0.3">
      <c r="A110" s="703" t="s">
        <v>698</v>
      </c>
      <c r="B110" s="703"/>
      <c r="C110" s="703"/>
    </row>
  </sheetData>
  <sheetProtection selectLockedCells="1" selectUnlockedCells="1"/>
  <mergeCells count="107">
    <mergeCell ref="A85:C85"/>
    <mergeCell ref="A80:C80"/>
    <mergeCell ref="A110:C110"/>
    <mergeCell ref="A94:C94"/>
    <mergeCell ref="A95:C95"/>
    <mergeCell ref="A86:C86"/>
    <mergeCell ref="A87:C87"/>
    <mergeCell ref="A88:C88"/>
    <mergeCell ref="A89:C89"/>
    <mergeCell ref="A90:C90"/>
    <mergeCell ref="A91:C91"/>
    <mergeCell ref="A101:C101"/>
    <mergeCell ref="A92:C92"/>
    <mergeCell ref="A93:C93"/>
    <mergeCell ref="A96:C96"/>
    <mergeCell ref="A107:C107"/>
    <mergeCell ref="A99:C99"/>
    <mergeCell ref="A108:C108"/>
    <mergeCell ref="A109:C109"/>
    <mergeCell ref="A102:C102"/>
    <mergeCell ref="A103:C103"/>
    <mergeCell ref="A100:C100"/>
    <mergeCell ref="A104:C104"/>
    <mergeCell ref="A97:C97"/>
    <mergeCell ref="A66:C66"/>
    <mergeCell ref="A73:C73"/>
    <mergeCell ref="A81:C81"/>
    <mergeCell ref="A22:C22"/>
    <mergeCell ref="A27:C27"/>
    <mergeCell ref="A28:C28"/>
    <mergeCell ref="B32:C32"/>
    <mergeCell ref="A29:C29"/>
    <mergeCell ref="B37:C37"/>
    <mergeCell ref="B38:C38"/>
    <mergeCell ref="A16:C16"/>
    <mergeCell ref="A23:C23"/>
    <mergeCell ref="A24:C24"/>
    <mergeCell ref="A54:A57"/>
    <mergeCell ref="B54:C54"/>
    <mergeCell ref="B55:C55"/>
    <mergeCell ref="B56:C56"/>
    <mergeCell ref="B57:C57"/>
    <mergeCell ref="A25:C25"/>
    <mergeCell ref="A26:C26"/>
    <mergeCell ref="A21:C21"/>
    <mergeCell ref="A31:C31"/>
    <mergeCell ref="A32:A53"/>
    <mergeCell ref="B33:C33"/>
    <mergeCell ref="B34:C34"/>
    <mergeCell ref="A30:C30"/>
    <mergeCell ref="B2:C2"/>
    <mergeCell ref="A20:C20"/>
    <mergeCell ref="A17:C17"/>
    <mergeCell ref="A18:C18"/>
    <mergeCell ref="A19:C19"/>
    <mergeCell ref="A14:C14"/>
    <mergeCell ref="A15:C15"/>
    <mergeCell ref="A13:C13"/>
    <mergeCell ref="A8:C8"/>
    <mergeCell ref="A9:C9"/>
    <mergeCell ref="A10:C10"/>
    <mergeCell ref="A11:C11"/>
    <mergeCell ref="A12:C12"/>
    <mergeCell ref="A6:C7"/>
    <mergeCell ref="A5:N5"/>
    <mergeCell ref="N6:N7"/>
    <mergeCell ref="E6:E7"/>
    <mergeCell ref="F6:F7"/>
    <mergeCell ref="M6:M7"/>
    <mergeCell ref="D6:D7"/>
    <mergeCell ref="G6:G7"/>
    <mergeCell ref="H6:J6"/>
    <mergeCell ref="K6:K7"/>
    <mergeCell ref="L6:L7"/>
    <mergeCell ref="A98:C98"/>
    <mergeCell ref="B60:C60"/>
    <mergeCell ref="B61:C61"/>
    <mergeCell ref="B35:C35"/>
    <mergeCell ref="B36:C36"/>
    <mergeCell ref="A68:C68"/>
    <mergeCell ref="A69:C69"/>
    <mergeCell ref="A70:C70"/>
    <mergeCell ref="A71:C71"/>
    <mergeCell ref="B49:C49"/>
    <mergeCell ref="B50:C50"/>
    <mergeCell ref="A62:C62"/>
    <mergeCell ref="A64:C64"/>
    <mergeCell ref="B59:C59"/>
    <mergeCell ref="A65:C65"/>
    <mergeCell ref="A63:C63"/>
    <mergeCell ref="A58:C58"/>
    <mergeCell ref="B39:B48"/>
    <mergeCell ref="B51:C51"/>
    <mergeCell ref="B52:C52"/>
    <mergeCell ref="B53:C53"/>
    <mergeCell ref="A59:A61"/>
    <mergeCell ref="A83:C83"/>
    <mergeCell ref="A72:C72"/>
    <mergeCell ref="A84:C84"/>
    <mergeCell ref="A74:C74"/>
    <mergeCell ref="A75:C75"/>
    <mergeCell ref="A67:C67"/>
    <mergeCell ref="A82:C82"/>
    <mergeCell ref="A76:C76"/>
    <mergeCell ref="A77:C77"/>
    <mergeCell ref="A78:C78"/>
    <mergeCell ref="A79:C79"/>
  </mergeCells>
  <phoneticPr fontId="0" type="noConversion"/>
  <conditionalFormatting sqref="E10:N62">
    <cfRule type="cellIs" dxfId="19" priority="7" stopIfTrue="1" operator="lessThan">
      <formula>0</formula>
    </cfRule>
  </conditionalFormatting>
  <conditionalFormatting sqref="E9:N9">
    <cfRule type="cellIs" dxfId="18" priority="1" stopIfTrue="1" operator="lessThan">
      <formula>0</formula>
    </cfRule>
  </conditionalFormatting>
  <hyperlinks>
    <hyperlink ref="A14" r:id="rId1" display="consultantplus://offline/ref=296AB5551A39BCA9A20A5A692FFF6A51B0B1FCE08C264D97C82551EEBB59D5518253095A10527058N3D3O"/>
    <hyperlink ref="A20" r:id="rId2" display="consultantplus://offline/ref=9D397B8D492EBFAC99E269C6F2E4D853CF48FD0A2693366CBA0FE175AC655969887544D32EB4856CU0MBO"/>
    <hyperlink ref="A21" r:id="rId3" display="consultantplus://offline/ref=7E5EC072D09D24C388F583443B81B0B02FC4CCF7FE542D689C96DB4C272259809FC295A8228DDA0CE2OAO"/>
  </hyperlinks>
  <pageMargins left="0.78740157480314965" right="3.937007874015748E-2" top="0.78740157480314965" bottom="0.27559055118110237" header="0.15748031496062992" footer="0.15748031496062992"/>
  <pageSetup paperSize="9" scale="18" fitToHeight="2" orientation="portrait" r:id="rId4"/>
  <headerFooter alignWithMargins="0"/>
  <rowBreaks count="1" manualBreakCount="1">
    <brk id="46" max="13" man="1"/>
  </rowBreaks>
  <drawing r:id="rId5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 enableFormatConditionsCalculation="0">
    <tabColor indexed="26"/>
    <pageSetUpPr fitToPage="1"/>
  </sheetPr>
  <dimension ref="A1:L32"/>
  <sheetViews>
    <sheetView topLeftCell="A22" zoomScale="90" zoomScaleNormal="90" workbookViewId="0">
      <selection activeCell="J26" sqref="J26"/>
    </sheetView>
  </sheetViews>
  <sheetFormatPr defaultRowHeight="11.25" x14ac:dyDescent="0.2"/>
  <cols>
    <col min="1" max="1" width="95" style="73" customWidth="1"/>
    <col min="2" max="2" width="4.7109375" style="73" customWidth="1"/>
    <col min="3" max="3" width="15.28515625" style="73" customWidth="1"/>
    <col min="4" max="4" width="15.42578125" style="73" customWidth="1"/>
    <col min="5" max="6" width="15.7109375" style="73" customWidth="1"/>
    <col min="7" max="7" width="18.7109375" style="73" customWidth="1"/>
    <col min="8" max="8" width="13.85546875" style="73" customWidth="1"/>
    <col min="9" max="9" width="13.28515625" style="73" customWidth="1"/>
    <col min="10" max="10" width="28.7109375" style="73" customWidth="1"/>
    <col min="11" max="16384" width="9.140625" style="73"/>
  </cols>
  <sheetData>
    <row r="1" spans="1:12" ht="7.5" customHeigh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2.75" x14ac:dyDescent="0.2">
      <c r="A2" s="74" t="s">
        <v>135</v>
      </c>
      <c r="B2" s="711" t="str">
        <f>IF('Титул ф.1'!D29=0," ",'Титул ф.1'!D29)</f>
        <v>Улуг-Хемский районный суд Республики Тыва</v>
      </c>
      <c r="C2" s="712"/>
      <c r="D2" s="712"/>
      <c r="E2" s="712"/>
      <c r="F2" s="712"/>
      <c r="G2" s="713"/>
      <c r="H2" s="75"/>
    </row>
    <row r="3" spans="1:12" ht="12.75" customHeight="1" x14ac:dyDescent="0.2">
      <c r="A3" s="76"/>
      <c r="B3" s="76"/>
      <c r="C3" s="76"/>
      <c r="D3" s="77"/>
      <c r="E3" s="78"/>
      <c r="F3" s="715"/>
      <c r="G3" s="715"/>
      <c r="H3" s="79"/>
    </row>
    <row r="4" spans="1:12" ht="42.6" customHeight="1" x14ac:dyDescent="0.2">
      <c r="A4" s="714" t="s">
        <v>108</v>
      </c>
      <c r="B4" s="714"/>
      <c r="C4" s="714"/>
      <c r="D4" s="714"/>
      <c r="E4" s="714"/>
      <c r="F4" s="714"/>
      <c r="G4" s="714"/>
      <c r="H4" s="714"/>
      <c r="I4" s="714"/>
    </row>
    <row r="5" spans="1:12" ht="34.15" customHeight="1" x14ac:dyDescent="0.2">
      <c r="A5" s="716" t="s">
        <v>3387</v>
      </c>
      <c r="B5" s="716"/>
      <c r="C5" s="716"/>
      <c r="D5" s="716"/>
      <c r="E5" s="716"/>
      <c r="F5" s="716"/>
      <c r="G5" s="716"/>
      <c r="H5" s="716"/>
      <c r="I5" s="716"/>
      <c r="J5" s="72"/>
      <c r="K5" s="72"/>
      <c r="L5" s="72"/>
    </row>
    <row r="6" spans="1:12" ht="71.25" x14ac:dyDescent="0.2">
      <c r="A6" s="227" t="s">
        <v>153</v>
      </c>
      <c r="B6" s="110" t="s">
        <v>270</v>
      </c>
      <c r="C6" s="125" t="s">
        <v>109</v>
      </c>
      <c r="D6" s="125" t="s">
        <v>237</v>
      </c>
      <c r="E6" s="125" t="s">
        <v>217</v>
      </c>
      <c r="F6" s="125" t="s">
        <v>156</v>
      </c>
      <c r="G6" s="125" t="s">
        <v>110</v>
      </c>
      <c r="H6" s="125" t="s">
        <v>418</v>
      </c>
      <c r="I6" s="125" t="s">
        <v>111</v>
      </c>
      <c r="J6" s="80"/>
    </row>
    <row r="7" spans="1:12" ht="12.75" x14ac:dyDescent="0.2">
      <c r="A7" s="237" t="s">
        <v>194</v>
      </c>
      <c r="B7" s="81" t="s">
        <v>216</v>
      </c>
      <c r="C7" s="236">
        <v>1</v>
      </c>
      <c r="D7" s="236">
        <v>2</v>
      </c>
      <c r="E7" s="236">
        <v>3</v>
      </c>
      <c r="F7" s="236">
        <v>4</v>
      </c>
      <c r="G7" s="236">
        <v>5</v>
      </c>
      <c r="H7" s="236">
        <v>6</v>
      </c>
      <c r="I7" s="236">
        <v>7</v>
      </c>
    </row>
    <row r="8" spans="1:12" ht="21.6" customHeight="1" x14ac:dyDescent="0.2">
      <c r="A8" s="297" t="s">
        <v>114</v>
      </c>
      <c r="B8" s="236">
        <v>1</v>
      </c>
      <c r="C8" s="417">
        <v>13</v>
      </c>
      <c r="D8" s="417">
        <v>22</v>
      </c>
      <c r="E8" s="417">
        <v>35</v>
      </c>
      <c r="F8" s="417">
        <v>24</v>
      </c>
      <c r="G8" s="417">
        <v>28</v>
      </c>
      <c r="H8" s="417">
        <f t="shared" ref="H8:I8" si="0">SUM(H10:H16)</f>
        <v>0</v>
      </c>
      <c r="I8" s="417">
        <f t="shared" si="0"/>
        <v>0</v>
      </c>
    </row>
    <row r="9" spans="1:12" ht="22.9" customHeight="1" x14ac:dyDescent="0.2">
      <c r="A9" s="298" t="s">
        <v>534</v>
      </c>
      <c r="B9" s="236">
        <v>2</v>
      </c>
      <c r="C9" s="141"/>
      <c r="D9" s="141"/>
      <c r="E9" s="141"/>
      <c r="F9" s="141"/>
      <c r="G9" s="141"/>
      <c r="H9" s="141"/>
      <c r="I9" s="141"/>
    </row>
    <row r="10" spans="1:12" ht="23.45" customHeight="1" x14ac:dyDescent="0.2">
      <c r="A10" s="297" t="s">
        <v>80</v>
      </c>
      <c r="B10" s="236">
        <v>3</v>
      </c>
      <c r="C10" s="141"/>
      <c r="D10" s="141"/>
      <c r="E10" s="141"/>
      <c r="F10" s="141"/>
      <c r="G10" s="141"/>
      <c r="H10" s="141"/>
      <c r="I10" s="141"/>
    </row>
    <row r="11" spans="1:12" ht="37.9" customHeight="1" x14ac:dyDescent="0.2">
      <c r="A11" s="297" t="s">
        <v>192</v>
      </c>
      <c r="B11" s="236">
        <v>4</v>
      </c>
      <c r="C11" s="141"/>
      <c r="D11" s="141"/>
      <c r="E11" s="141"/>
      <c r="F11" s="141"/>
      <c r="G11" s="141"/>
      <c r="H11" s="141"/>
      <c r="I11" s="141"/>
    </row>
    <row r="12" spans="1:12" ht="34.9" customHeight="1" x14ac:dyDescent="0.2">
      <c r="A12" s="297" t="s">
        <v>533</v>
      </c>
      <c r="B12" s="236">
        <v>5</v>
      </c>
      <c r="C12" s="141"/>
      <c r="D12" s="141"/>
      <c r="E12" s="141"/>
      <c r="F12" s="141"/>
      <c r="G12" s="141"/>
      <c r="H12" s="141"/>
      <c r="I12" s="141"/>
    </row>
    <row r="13" spans="1:12" ht="45" customHeight="1" x14ac:dyDescent="0.2">
      <c r="A13" s="297" t="s">
        <v>75</v>
      </c>
      <c r="B13" s="236">
        <v>6</v>
      </c>
      <c r="C13" s="141"/>
      <c r="D13" s="141"/>
      <c r="E13" s="141"/>
      <c r="F13" s="141"/>
      <c r="G13" s="141"/>
      <c r="H13" s="141"/>
      <c r="I13" s="141"/>
    </row>
    <row r="14" spans="1:12" ht="19.149999999999999" customHeight="1" x14ac:dyDescent="0.2">
      <c r="A14" s="297" t="s">
        <v>76</v>
      </c>
      <c r="B14" s="236">
        <v>7</v>
      </c>
      <c r="C14" s="141"/>
      <c r="D14" s="141"/>
      <c r="E14" s="141"/>
      <c r="F14" s="141"/>
      <c r="G14" s="141"/>
      <c r="H14" s="141"/>
      <c r="I14" s="141"/>
    </row>
    <row r="15" spans="1:12" ht="19.149999999999999" customHeight="1" x14ac:dyDescent="0.2">
      <c r="A15" s="297" t="s">
        <v>115</v>
      </c>
      <c r="B15" s="236">
        <v>8</v>
      </c>
      <c r="C15" s="141"/>
      <c r="D15" s="141"/>
      <c r="E15" s="141"/>
      <c r="F15" s="141"/>
      <c r="G15" s="141"/>
      <c r="H15" s="141"/>
      <c r="I15" s="141"/>
    </row>
    <row r="16" spans="1:12" ht="19.149999999999999" customHeight="1" x14ac:dyDescent="0.2">
      <c r="A16" s="297" t="s">
        <v>116</v>
      </c>
      <c r="B16" s="236">
        <v>9</v>
      </c>
      <c r="C16" s="141">
        <v>13</v>
      </c>
      <c r="D16" s="141">
        <v>22</v>
      </c>
      <c r="E16" s="141">
        <v>35</v>
      </c>
      <c r="F16" s="141">
        <v>24</v>
      </c>
      <c r="G16" s="141">
        <v>28</v>
      </c>
      <c r="H16" s="141"/>
      <c r="I16" s="141"/>
    </row>
    <row r="19" spans="1:10" ht="39" customHeight="1" x14ac:dyDescent="0.3">
      <c r="A19" s="717" t="s">
        <v>3388</v>
      </c>
      <c r="B19" s="717"/>
      <c r="C19" s="717"/>
      <c r="D19" s="717"/>
      <c r="E19" s="717"/>
      <c r="F19" s="82"/>
      <c r="G19" s="83"/>
      <c r="H19" s="83"/>
      <c r="I19" s="83"/>
    </row>
    <row r="20" spans="1:10" ht="114" customHeight="1" x14ac:dyDescent="0.2">
      <c r="A20" s="299" t="s">
        <v>23</v>
      </c>
      <c r="B20" s="300" t="s">
        <v>270</v>
      </c>
      <c r="C20" s="301" t="s">
        <v>142</v>
      </c>
      <c r="D20" s="301" t="s">
        <v>78</v>
      </c>
      <c r="E20" s="301" t="s">
        <v>79</v>
      </c>
      <c r="F20" s="301" t="s">
        <v>535</v>
      </c>
      <c r="G20" s="301" t="s">
        <v>536</v>
      </c>
      <c r="H20" s="301" t="s">
        <v>143</v>
      </c>
      <c r="I20" s="301" t="s">
        <v>537</v>
      </c>
      <c r="J20" s="301" t="s">
        <v>538</v>
      </c>
    </row>
    <row r="21" spans="1:10" ht="12.75" x14ac:dyDescent="0.2">
      <c r="A21" s="234" t="s">
        <v>194</v>
      </c>
      <c r="B21" s="84"/>
      <c r="C21" s="232">
        <v>1</v>
      </c>
      <c r="D21" s="232">
        <v>2</v>
      </c>
      <c r="E21" s="232">
        <v>3</v>
      </c>
      <c r="F21" s="232">
        <v>4</v>
      </c>
      <c r="G21" s="232">
        <v>5</v>
      </c>
      <c r="H21" s="232">
        <v>6</v>
      </c>
      <c r="I21" s="232">
        <v>7</v>
      </c>
      <c r="J21" s="232">
        <v>8</v>
      </c>
    </row>
    <row r="22" spans="1:10" ht="24.6" customHeight="1" x14ac:dyDescent="0.2">
      <c r="A22" s="233" t="s">
        <v>211</v>
      </c>
      <c r="B22" s="235">
        <v>1</v>
      </c>
      <c r="C22" s="141">
        <v>2</v>
      </c>
      <c r="D22" s="141">
        <v>1</v>
      </c>
      <c r="E22" s="141">
        <v>1</v>
      </c>
      <c r="F22" s="141">
        <v>708626</v>
      </c>
      <c r="G22" s="141"/>
      <c r="H22" s="141"/>
      <c r="I22" s="141"/>
      <c r="J22" s="141"/>
    </row>
    <row r="23" spans="1:10" ht="34.9" customHeight="1" x14ac:dyDescent="0.2">
      <c r="B23" s="75"/>
    </row>
    <row r="24" spans="1:10" ht="48.6" customHeight="1" x14ac:dyDescent="0.3">
      <c r="A24" s="718" t="s">
        <v>214</v>
      </c>
      <c r="B24" s="718"/>
      <c r="C24" s="718"/>
      <c r="D24" s="718"/>
      <c r="E24" s="186"/>
      <c r="F24" s="720" t="s">
        <v>539</v>
      </c>
      <c r="G24" s="720"/>
      <c r="H24" s="720"/>
      <c r="I24" s="720"/>
    </row>
    <row r="25" spans="1:10" ht="15.75" x14ac:dyDescent="0.25">
      <c r="A25" s="187"/>
      <c r="B25" s="187"/>
      <c r="C25" s="187"/>
      <c r="D25" s="187"/>
      <c r="E25" s="188"/>
      <c r="F25" s="302"/>
      <c r="G25" s="302"/>
      <c r="H25" s="302"/>
      <c r="I25" s="302"/>
    </row>
    <row r="26" spans="1:10" ht="33" customHeight="1" x14ac:dyDescent="0.3">
      <c r="A26" s="189" t="s">
        <v>23</v>
      </c>
      <c r="B26" s="228" t="s">
        <v>270</v>
      </c>
      <c r="C26" s="190" t="s">
        <v>24</v>
      </c>
      <c r="D26" s="190" t="s">
        <v>25</v>
      </c>
      <c r="E26" s="191"/>
      <c r="F26" s="721" t="s">
        <v>20</v>
      </c>
      <c r="G26" s="721"/>
      <c r="H26" s="158" t="s">
        <v>270</v>
      </c>
      <c r="I26" s="159" t="s">
        <v>21</v>
      </c>
    </row>
    <row r="27" spans="1:10" ht="15.6" customHeight="1" x14ac:dyDescent="0.3">
      <c r="A27" s="229" t="s">
        <v>194</v>
      </c>
      <c r="B27" s="192"/>
      <c r="C27" s="228">
        <v>1</v>
      </c>
      <c r="D27" s="228">
        <v>2</v>
      </c>
      <c r="E27" s="193"/>
      <c r="F27" s="721" t="s">
        <v>194</v>
      </c>
      <c r="G27" s="721"/>
      <c r="H27" s="159"/>
      <c r="I27" s="157">
        <v>1</v>
      </c>
    </row>
    <row r="28" spans="1:10" ht="27" customHeight="1" x14ac:dyDescent="0.2">
      <c r="A28" s="194" t="s">
        <v>212</v>
      </c>
      <c r="B28" s="230">
        <v>1</v>
      </c>
      <c r="C28" s="225">
        <v>1</v>
      </c>
      <c r="D28" s="225">
        <v>1</v>
      </c>
      <c r="E28" s="195"/>
      <c r="F28" s="719" t="s">
        <v>74</v>
      </c>
      <c r="G28" s="719"/>
      <c r="H28" s="157">
        <v>1</v>
      </c>
      <c r="I28" s="225">
        <v>12</v>
      </c>
    </row>
    <row r="29" spans="1:10" ht="58.15" customHeight="1" x14ac:dyDescent="0.2">
      <c r="A29" s="194" t="s">
        <v>235</v>
      </c>
      <c r="B29" s="230">
        <v>2</v>
      </c>
      <c r="C29" s="225"/>
      <c r="D29" s="225"/>
      <c r="E29" s="195"/>
      <c r="F29" s="719" t="s">
        <v>145</v>
      </c>
      <c r="G29" s="719"/>
      <c r="H29" s="157">
        <v>2</v>
      </c>
      <c r="I29" s="225"/>
    </row>
    <row r="30" spans="1:10" ht="45.6" customHeight="1" x14ac:dyDescent="0.2">
      <c r="A30" s="196" t="s">
        <v>112</v>
      </c>
      <c r="B30" s="231">
        <v>3</v>
      </c>
      <c r="C30" s="225"/>
      <c r="D30" s="225"/>
      <c r="E30" s="188"/>
      <c r="F30" s="722" t="s">
        <v>22</v>
      </c>
      <c r="G30" s="722"/>
      <c r="H30" s="157">
        <v>3</v>
      </c>
      <c r="I30" s="225"/>
    </row>
    <row r="31" spans="1:10" ht="34.9" customHeight="1" x14ac:dyDescent="0.2">
      <c r="A31" s="185" t="s">
        <v>26</v>
      </c>
      <c r="B31" s="230">
        <v>4</v>
      </c>
      <c r="C31" s="225"/>
      <c r="D31" s="225"/>
      <c r="E31" s="188"/>
      <c r="F31" s="719" t="s">
        <v>276</v>
      </c>
      <c r="G31" s="719"/>
      <c r="H31" s="157">
        <v>4</v>
      </c>
      <c r="I31" s="225">
        <v>4</v>
      </c>
    </row>
    <row r="32" spans="1:10" ht="36.6" customHeight="1" x14ac:dyDescent="0.2">
      <c r="A32" s="197" t="s">
        <v>27</v>
      </c>
      <c r="B32" s="230">
        <v>5</v>
      </c>
      <c r="C32" s="225"/>
      <c r="D32" s="225"/>
      <c r="E32" s="188"/>
      <c r="F32" s="719" t="s">
        <v>68</v>
      </c>
      <c r="G32" s="719"/>
      <c r="H32" s="157">
        <v>5</v>
      </c>
      <c r="I32" s="225">
        <v>1</v>
      </c>
    </row>
  </sheetData>
  <sheetProtection selectLockedCells="1" selectUnlockedCells="1"/>
  <mergeCells count="14">
    <mergeCell ref="A24:D24"/>
    <mergeCell ref="F31:G31"/>
    <mergeCell ref="F32:G32"/>
    <mergeCell ref="F24:I24"/>
    <mergeCell ref="F26:G26"/>
    <mergeCell ref="F27:G27"/>
    <mergeCell ref="F28:G28"/>
    <mergeCell ref="F29:G29"/>
    <mergeCell ref="F30:G30"/>
    <mergeCell ref="B2:G2"/>
    <mergeCell ref="A4:I4"/>
    <mergeCell ref="F3:G3"/>
    <mergeCell ref="A5:I5"/>
    <mergeCell ref="A19:E19"/>
  </mergeCells>
  <phoneticPr fontId="7" type="noConversion"/>
  <conditionalFormatting sqref="C9:I16">
    <cfRule type="cellIs" dxfId="17" priority="5" stopIfTrue="1" operator="lessThan">
      <formula>0</formula>
    </cfRule>
  </conditionalFormatting>
  <conditionalFormatting sqref="C22:J22">
    <cfRule type="cellIs" dxfId="16" priority="4" stopIfTrue="1" operator="lessThan">
      <formula>0</formula>
    </cfRule>
  </conditionalFormatting>
  <conditionalFormatting sqref="C8:I8">
    <cfRule type="cellIs" dxfId="15" priority="1" stopIfTrue="1" operator="lessThan">
      <formula>0</formula>
    </cfRule>
  </conditionalFormatting>
  <pageMargins left="0.86614173228346458" right="0.27559055118110237" top="0.78740157480314965" bottom="0.27559055118110237" header="0.27559055118110237" footer="0.27559055118110237"/>
  <pageSetup paperSize="9" scale="5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26"/>
  </sheetPr>
  <dimension ref="A1:S61"/>
  <sheetViews>
    <sheetView topLeftCell="A7" zoomScale="80" zoomScaleNormal="80" zoomScaleSheetLayoutView="55" workbookViewId="0">
      <selection activeCell="D32" sqref="D32"/>
    </sheetView>
  </sheetViews>
  <sheetFormatPr defaultRowHeight="12.75" x14ac:dyDescent="0.2"/>
  <cols>
    <col min="1" max="1" width="11.85546875" style="72" customWidth="1"/>
    <col min="2" max="2" width="48.42578125" style="72" customWidth="1"/>
    <col min="3" max="3" width="6.42578125" style="72" customWidth="1"/>
    <col min="4" max="4" width="14.85546875" style="72" customWidth="1"/>
    <col min="5" max="5" width="12.7109375" style="72" customWidth="1"/>
    <col min="6" max="6" width="15" style="72" customWidth="1"/>
    <col min="7" max="7" width="12.140625" style="72" customWidth="1"/>
    <col min="8" max="8" width="11.85546875" style="72" customWidth="1"/>
    <col min="9" max="9" width="11.28515625" style="72" customWidth="1"/>
    <col min="10" max="10" width="11.5703125" style="72" customWidth="1"/>
    <col min="11" max="11" width="14.85546875" style="72" customWidth="1"/>
    <col min="12" max="12" width="13.7109375" style="72" customWidth="1"/>
    <col min="13" max="13" width="13.140625" style="72" customWidth="1"/>
    <col min="14" max="14" width="15.28515625" style="72" customWidth="1"/>
    <col min="15" max="15" width="9.85546875" style="72" customWidth="1"/>
    <col min="16" max="16" width="11.7109375" style="72" customWidth="1"/>
    <col min="17" max="17" width="12.42578125" style="72" customWidth="1"/>
    <col min="18" max="16384" width="9.140625" style="72"/>
  </cols>
  <sheetData>
    <row r="1" spans="1:19" ht="6.75" customHeight="1" x14ac:dyDescent="0.2"/>
    <row r="2" spans="1:19" s="88" customFormat="1" ht="17.25" customHeight="1" x14ac:dyDescent="0.25">
      <c r="A2" s="74" t="s">
        <v>135</v>
      </c>
      <c r="B2" s="74"/>
      <c r="C2" s="74"/>
      <c r="D2" s="74"/>
      <c r="E2" s="746" t="str">
        <f>IF('Титул ф.1'!D29=0," ",'Титул ф.1'!D29)</f>
        <v>Улуг-Хемский районный суд Республики Тыва</v>
      </c>
      <c r="F2" s="747"/>
      <c r="G2" s="747"/>
      <c r="H2" s="747"/>
      <c r="I2" s="747"/>
      <c r="J2" s="748"/>
      <c r="K2" s="85"/>
      <c r="L2" s="85"/>
      <c r="M2" s="85"/>
      <c r="N2" s="85"/>
      <c r="O2" s="75"/>
      <c r="P2" s="75"/>
      <c r="Q2" s="86"/>
      <c r="R2" s="87"/>
    </row>
    <row r="3" spans="1:19" s="88" customFormat="1" ht="10.9" customHeight="1" x14ac:dyDescent="0.25">
      <c r="A3" s="74"/>
      <c r="B3" s="74"/>
      <c r="C3" s="74"/>
      <c r="D3" s="74"/>
      <c r="E3" s="168"/>
      <c r="F3" s="168"/>
      <c r="G3" s="168"/>
      <c r="H3" s="168"/>
      <c r="I3" s="168"/>
      <c r="J3" s="168"/>
      <c r="K3" s="85"/>
      <c r="L3" s="85"/>
      <c r="M3" s="85"/>
      <c r="N3" s="85"/>
      <c r="O3" s="75"/>
      <c r="P3" s="75"/>
      <c r="Q3" s="86"/>
      <c r="R3" s="87"/>
    </row>
    <row r="4" spans="1:19" s="88" customFormat="1" ht="47.25" customHeight="1" x14ac:dyDescent="0.2">
      <c r="A4" s="749" t="s">
        <v>126</v>
      </c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8"/>
      <c r="N4" s="78"/>
      <c r="O4" s="75"/>
      <c r="P4" s="89"/>
      <c r="Q4" s="90"/>
      <c r="R4" s="75"/>
    </row>
    <row r="5" spans="1:19" ht="32.25" customHeight="1" x14ac:dyDescent="0.2">
      <c r="A5" s="725" t="s">
        <v>540</v>
      </c>
      <c r="B5" s="725"/>
      <c r="C5" s="725"/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5"/>
      <c r="R5" s="725"/>
      <c r="S5" s="725"/>
    </row>
    <row r="6" spans="1:19" s="151" customFormat="1" ht="21" customHeight="1" x14ac:dyDescent="0.2">
      <c r="A6" s="754" t="s">
        <v>320</v>
      </c>
      <c r="B6" s="740"/>
      <c r="C6" s="757" t="s">
        <v>270</v>
      </c>
      <c r="D6" s="737" t="s">
        <v>221</v>
      </c>
      <c r="E6" s="738"/>
      <c r="F6" s="738"/>
      <c r="G6" s="738"/>
      <c r="H6" s="738"/>
      <c r="I6" s="738"/>
      <c r="J6" s="738"/>
      <c r="K6" s="738"/>
      <c r="L6" s="739"/>
      <c r="M6" s="739"/>
      <c r="N6" s="739"/>
      <c r="O6" s="739"/>
      <c r="P6" s="739"/>
      <c r="Q6" s="739"/>
      <c r="R6" s="738"/>
      <c r="S6" s="760"/>
    </row>
    <row r="7" spans="1:19" s="151" customFormat="1" ht="21" customHeight="1" x14ac:dyDescent="0.2">
      <c r="A7" s="755"/>
      <c r="B7" s="756"/>
      <c r="C7" s="758"/>
      <c r="D7" s="737" t="s">
        <v>203</v>
      </c>
      <c r="E7" s="738"/>
      <c r="F7" s="738"/>
      <c r="G7" s="738"/>
      <c r="H7" s="738"/>
      <c r="I7" s="738"/>
      <c r="J7" s="738"/>
      <c r="K7" s="738"/>
      <c r="L7" s="737" t="s">
        <v>204</v>
      </c>
      <c r="M7" s="738"/>
      <c r="N7" s="738"/>
      <c r="O7" s="738"/>
      <c r="P7" s="738"/>
      <c r="Q7" s="198"/>
      <c r="R7" s="739" t="s">
        <v>321</v>
      </c>
      <c r="S7" s="740"/>
    </row>
    <row r="8" spans="1:19" s="151" customFormat="1" ht="24" customHeight="1" x14ac:dyDescent="0.2">
      <c r="A8" s="755"/>
      <c r="B8" s="756"/>
      <c r="C8" s="758"/>
      <c r="D8" s="733" t="s">
        <v>322</v>
      </c>
      <c r="E8" s="737" t="s">
        <v>323</v>
      </c>
      <c r="F8" s="738"/>
      <c r="G8" s="738"/>
      <c r="H8" s="738"/>
      <c r="I8" s="738"/>
      <c r="J8" s="760"/>
      <c r="K8" s="741" t="s">
        <v>421</v>
      </c>
      <c r="L8" s="730" t="s">
        <v>205</v>
      </c>
      <c r="M8" s="731"/>
      <c r="N8" s="732"/>
      <c r="O8" s="730" t="s">
        <v>411</v>
      </c>
      <c r="P8" s="731"/>
      <c r="Q8" s="732"/>
      <c r="R8" s="730"/>
      <c r="S8" s="732"/>
    </row>
    <row r="9" spans="1:19" s="151" customFormat="1" ht="19.149999999999999" customHeight="1" x14ac:dyDescent="0.2">
      <c r="A9" s="755"/>
      <c r="B9" s="756"/>
      <c r="C9" s="758"/>
      <c r="D9" s="776"/>
      <c r="E9" s="733" t="s">
        <v>324</v>
      </c>
      <c r="F9" s="728" t="s">
        <v>424</v>
      </c>
      <c r="G9" s="733" t="s">
        <v>325</v>
      </c>
      <c r="H9" s="733" t="s">
        <v>326</v>
      </c>
      <c r="I9" s="737" t="s">
        <v>113</v>
      </c>
      <c r="J9" s="760"/>
      <c r="K9" s="752"/>
      <c r="L9" s="733" t="s">
        <v>327</v>
      </c>
      <c r="M9" s="733" t="s">
        <v>328</v>
      </c>
      <c r="N9" s="728" t="s">
        <v>422</v>
      </c>
      <c r="O9" s="733" t="s">
        <v>329</v>
      </c>
      <c r="P9" s="733" t="s">
        <v>330</v>
      </c>
      <c r="Q9" s="735" t="s">
        <v>427</v>
      </c>
      <c r="R9" s="733" t="s">
        <v>426</v>
      </c>
      <c r="S9" s="733" t="s">
        <v>425</v>
      </c>
    </row>
    <row r="10" spans="1:19" s="151" customFormat="1" ht="133.9" customHeight="1" x14ac:dyDescent="0.2">
      <c r="A10" s="730"/>
      <c r="B10" s="732"/>
      <c r="C10" s="759"/>
      <c r="D10" s="734"/>
      <c r="E10" s="734"/>
      <c r="F10" s="729"/>
      <c r="G10" s="734"/>
      <c r="H10" s="734"/>
      <c r="I10" s="199" t="s">
        <v>228</v>
      </c>
      <c r="J10" s="200" t="s">
        <v>332</v>
      </c>
      <c r="K10" s="753"/>
      <c r="L10" s="734"/>
      <c r="M10" s="734"/>
      <c r="N10" s="729"/>
      <c r="O10" s="734"/>
      <c r="P10" s="734"/>
      <c r="Q10" s="736"/>
      <c r="R10" s="734"/>
      <c r="S10" s="734"/>
    </row>
    <row r="11" spans="1:19" s="151" customFormat="1" ht="15" customHeight="1" x14ac:dyDescent="0.2">
      <c r="A11" s="744" t="s">
        <v>194</v>
      </c>
      <c r="B11" s="745"/>
      <c r="C11" s="201"/>
      <c r="D11" s="202">
        <v>1</v>
      </c>
      <c r="E11" s="202">
        <v>2</v>
      </c>
      <c r="F11" s="202">
        <v>3</v>
      </c>
      <c r="G11" s="202">
        <v>4</v>
      </c>
      <c r="H11" s="202">
        <v>5</v>
      </c>
      <c r="I11" s="202">
        <v>6</v>
      </c>
      <c r="J11" s="202">
        <v>7</v>
      </c>
      <c r="K11" s="202">
        <v>8</v>
      </c>
      <c r="L11" s="202">
        <v>9</v>
      </c>
      <c r="M11" s="202">
        <v>10</v>
      </c>
      <c r="N11" s="202">
        <v>11</v>
      </c>
      <c r="O11" s="202">
        <v>12</v>
      </c>
      <c r="P11" s="202">
        <v>13</v>
      </c>
      <c r="Q11" s="202">
        <v>14</v>
      </c>
      <c r="R11" s="202">
        <v>15</v>
      </c>
      <c r="S11" s="202">
        <v>16</v>
      </c>
    </row>
    <row r="12" spans="1:19" s="151" customFormat="1" ht="21" customHeight="1" x14ac:dyDescent="0.2">
      <c r="A12" s="723" t="s">
        <v>206</v>
      </c>
      <c r="B12" s="724"/>
      <c r="C12" s="202">
        <v>1</v>
      </c>
      <c r="D12" s="418">
        <v>48</v>
      </c>
      <c r="E12" s="418">
        <v>47</v>
      </c>
      <c r="F12" s="418">
        <v>16</v>
      </c>
      <c r="G12" s="418">
        <v>1</v>
      </c>
      <c r="H12" s="418">
        <v>1</v>
      </c>
      <c r="I12" s="418"/>
      <c r="J12" s="418">
        <v>1</v>
      </c>
      <c r="K12" s="418"/>
      <c r="L12" s="418">
        <v>2</v>
      </c>
      <c r="M12" s="418">
        <v>1</v>
      </c>
      <c r="N12" s="418">
        <v>1</v>
      </c>
      <c r="O12" s="418">
        <v>6</v>
      </c>
      <c r="P12" s="418">
        <v>6</v>
      </c>
      <c r="Q12" s="418">
        <v>3</v>
      </c>
      <c r="R12" s="418">
        <f t="shared" ref="R12:S12" si="0">SUM(R13:R16)</f>
        <v>0</v>
      </c>
      <c r="S12" s="418">
        <f t="shared" si="0"/>
        <v>0</v>
      </c>
    </row>
    <row r="13" spans="1:19" s="151" customFormat="1" ht="19.149999999999999" customHeight="1" x14ac:dyDescent="0.2">
      <c r="A13" s="726" t="s">
        <v>419</v>
      </c>
      <c r="B13" s="204" t="s">
        <v>207</v>
      </c>
      <c r="C13" s="202">
        <v>2</v>
      </c>
      <c r="D13" s="141">
        <v>12</v>
      </c>
      <c r="E13" s="141">
        <v>12</v>
      </c>
      <c r="F13" s="141">
        <v>6</v>
      </c>
      <c r="G13" s="141"/>
      <c r="H13" s="141"/>
      <c r="I13" s="141"/>
      <c r="J13" s="141"/>
      <c r="K13" s="141"/>
      <c r="L13" s="141">
        <v>1</v>
      </c>
      <c r="M13" s="141">
        <v>1</v>
      </c>
      <c r="N13" s="141">
        <v>1</v>
      </c>
      <c r="O13" s="141">
        <v>1</v>
      </c>
      <c r="P13" s="141">
        <v>1</v>
      </c>
      <c r="Q13" s="141"/>
      <c r="R13" s="141"/>
      <c r="S13" s="141"/>
    </row>
    <row r="14" spans="1:19" s="151" customFormat="1" ht="19.149999999999999" customHeight="1" x14ac:dyDescent="0.2">
      <c r="A14" s="727"/>
      <c r="B14" s="204" t="s">
        <v>208</v>
      </c>
      <c r="C14" s="202">
        <v>3</v>
      </c>
      <c r="D14" s="141">
        <v>24</v>
      </c>
      <c r="E14" s="141">
        <v>24</v>
      </c>
      <c r="F14" s="141">
        <v>7</v>
      </c>
      <c r="G14" s="141"/>
      <c r="H14" s="141">
        <v>1</v>
      </c>
      <c r="I14" s="141"/>
      <c r="J14" s="141"/>
      <c r="K14" s="141"/>
      <c r="L14" s="141"/>
      <c r="M14" s="141"/>
      <c r="N14" s="141"/>
      <c r="O14" s="141">
        <v>5</v>
      </c>
      <c r="P14" s="141">
        <v>5</v>
      </c>
      <c r="Q14" s="141">
        <v>3</v>
      </c>
      <c r="R14" s="141"/>
      <c r="S14" s="141"/>
    </row>
    <row r="15" spans="1:19" s="151" customFormat="1" ht="19.149999999999999" customHeight="1" x14ac:dyDescent="0.2">
      <c r="A15" s="727"/>
      <c r="B15" s="204" t="s">
        <v>209</v>
      </c>
      <c r="C15" s="202">
        <v>4</v>
      </c>
      <c r="D15" s="141">
        <v>10</v>
      </c>
      <c r="E15" s="141">
        <v>9</v>
      </c>
      <c r="F15" s="141">
        <v>2</v>
      </c>
      <c r="G15" s="141">
        <v>1</v>
      </c>
      <c r="H15" s="141"/>
      <c r="I15" s="141"/>
      <c r="J15" s="141">
        <v>1</v>
      </c>
      <c r="K15" s="141"/>
      <c r="L15" s="141">
        <v>1</v>
      </c>
      <c r="M15" s="141"/>
      <c r="N15" s="141"/>
      <c r="O15" s="141"/>
      <c r="P15" s="141"/>
      <c r="Q15" s="141"/>
      <c r="R15" s="141"/>
      <c r="S15" s="141"/>
    </row>
    <row r="16" spans="1:19" s="151" customFormat="1" ht="19.149999999999999" customHeight="1" x14ac:dyDescent="0.2">
      <c r="A16" s="727"/>
      <c r="B16" s="204" t="s">
        <v>210</v>
      </c>
      <c r="C16" s="202">
        <v>5</v>
      </c>
      <c r="D16" s="141">
        <v>2</v>
      </c>
      <c r="E16" s="141">
        <v>2</v>
      </c>
      <c r="F16" s="141">
        <v>1</v>
      </c>
      <c r="G16" s="141"/>
      <c r="H16" s="141"/>
      <c r="I16" s="141"/>
      <c r="J16" s="141"/>
      <c r="K16" s="141"/>
      <c r="L16" s="141"/>
      <c r="M16" s="141"/>
      <c r="N16" s="141"/>
      <c r="O16" s="141"/>
      <c r="P16" s="400"/>
      <c r="Q16" s="141"/>
      <c r="R16" s="141"/>
      <c r="S16" s="141"/>
    </row>
    <row r="17" spans="1:19" s="151" customFormat="1" ht="19.149999999999999" customHeight="1" x14ac:dyDescent="0.2">
      <c r="A17" s="741" t="s">
        <v>420</v>
      </c>
      <c r="B17" s="205" t="s">
        <v>334</v>
      </c>
      <c r="C17" s="202">
        <v>6</v>
      </c>
      <c r="D17" s="141">
        <v>9</v>
      </c>
      <c r="E17" s="141">
        <v>9</v>
      </c>
      <c r="F17" s="141">
        <v>2</v>
      </c>
      <c r="G17" s="141"/>
      <c r="H17" s="141"/>
      <c r="I17" s="141"/>
      <c r="J17" s="141"/>
      <c r="K17" s="141"/>
      <c r="L17" s="141"/>
      <c r="M17" s="141"/>
      <c r="N17" s="141"/>
      <c r="O17" s="141">
        <v>2</v>
      </c>
      <c r="P17" s="141">
        <v>2</v>
      </c>
      <c r="Q17" s="141">
        <v>2</v>
      </c>
      <c r="R17" s="141"/>
      <c r="S17" s="141"/>
    </row>
    <row r="18" spans="1:19" s="151" customFormat="1" ht="19.149999999999999" customHeight="1" x14ac:dyDescent="0.2">
      <c r="A18" s="742"/>
      <c r="B18" s="205" t="s">
        <v>412</v>
      </c>
      <c r="C18" s="206">
        <v>7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</row>
    <row r="19" spans="1:19" s="151" customFormat="1" ht="30" customHeight="1" x14ac:dyDescent="0.2">
      <c r="A19" s="742"/>
      <c r="B19" s="205" t="s">
        <v>706</v>
      </c>
      <c r="C19" s="206">
        <v>8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401"/>
      <c r="P19" s="401"/>
      <c r="Q19" s="141"/>
      <c r="R19" s="141"/>
      <c r="S19" s="141"/>
    </row>
    <row r="20" spans="1:19" s="151" customFormat="1" ht="31.9" customHeight="1" x14ac:dyDescent="0.2">
      <c r="A20" s="743"/>
      <c r="B20" s="205" t="s">
        <v>335</v>
      </c>
      <c r="C20" s="206">
        <v>9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401"/>
      <c r="P20" s="401"/>
      <c r="Q20" s="141"/>
      <c r="R20" s="141"/>
      <c r="S20" s="141"/>
    </row>
    <row r="21" spans="1:19" s="151" customFormat="1" ht="13.9" customHeight="1" x14ac:dyDescent="0.2">
      <c r="A21" s="169"/>
      <c r="B21" s="173"/>
      <c r="C21" s="174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1"/>
      <c r="P21" s="171"/>
      <c r="Q21" s="170"/>
      <c r="R21" s="170"/>
      <c r="S21" s="170"/>
    </row>
    <row r="22" spans="1:19" ht="25.15" customHeight="1" x14ac:dyDescent="0.2">
      <c r="A22" s="750" t="s">
        <v>236</v>
      </c>
      <c r="B22" s="750"/>
      <c r="C22" s="750"/>
      <c r="D22" s="750"/>
      <c r="E22" s="750"/>
      <c r="F22" s="750"/>
      <c r="G22" s="750"/>
      <c r="H22" s="750"/>
      <c r="I22" s="750"/>
      <c r="J22" s="750"/>
      <c r="K22" s="750"/>
      <c r="L22" s="750"/>
    </row>
    <row r="23" spans="1:19" ht="12" customHeight="1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</row>
    <row r="24" spans="1:19" ht="25.5" customHeight="1" x14ac:dyDescent="0.2">
      <c r="A24" s="751" t="s">
        <v>3389</v>
      </c>
      <c r="B24" s="751"/>
      <c r="C24" s="751"/>
      <c r="D24" s="751"/>
      <c r="E24" s="751"/>
      <c r="F24" s="751"/>
      <c r="G24" s="751"/>
      <c r="H24" s="751"/>
      <c r="I24" s="751"/>
      <c r="J24" s="751"/>
      <c r="K24" s="751"/>
      <c r="L24" s="751"/>
    </row>
    <row r="25" spans="1:19" s="151" customFormat="1" ht="19.899999999999999" customHeight="1" x14ac:dyDescent="0.2">
      <c r="A25" s="772" t="s">
        <v>320</v>
      </c>
      <c r="B25" s="773"/>
      <c r="C25" s="778" t="s">
        <v>270</v>
      </c>
      <c r="D25" s="777" t="s">
        <v>336</v>
      </c>
      <c r="E25" s="777"/>
      <c r="F25" s="777"/>
      <c r="G25" s="777"/>
      <c r="H25" s="777"/>
      <c r="I25" s="777"/>
      <c r="J25" s="777"/>
      <c r="K25" s="777"/>
      <c r="L25" s="777"/>
      <c r="M25" s="777"/>
      <c r="N25" s="777"/>
      <c r="O25" s="777"/>
      <c r="P25" s="777"/>
      <c r="Q25" s="777"/>
    </row>
    <row r="26" spans="1:19" s="151" customFormat="1" ht="21.6" customHeight="1" x14ac:dyDescent="0.2">
      <c r="A26" s="774"/>
      <c r="B26" s="775"/>
      <c r="C26" s="779"/>
      <c r="D26" s="765" t="s">
        <v>203</v>
      </c>
      <c r="E26" s="766"/>
      <c r="F26" s="766"/>
      <c r="G26" s="766"/>
      <c r="H26" s="766"/>
      <c r="I26" s="766"/>
      <c r="J26" s="766"/>
      <c r="K26" s="767"/>
      <c r="L26" s="777" t="s">
        <v>204</v>
      </c>
      <c r="M26" s="777"/>
      <c r="N26" s="777"/>
      <c r="O26" s="777"/>
      <c r="P26" s="777"/>
      <c r="Q26" s="777"/>
    </row>
    <row r="27" spans="1:19" s="151" customFormat="1" ht="21.6" customHeight="1" x14ac:dyDescent="0.2">
      <c r="A27" s="774"/>
      <c r="B27" s="775"/>
      <c r="C27" s="779"/>
      <c r="D27" s="741" t="s">
        <v>337</v>
      </c>
      <c r="E27" s="762" t="s">
        <v>323</v>
      </c>
      <c r="F27" s="763"/>
      <c r="G27" s="763"/>
      <c r="H27" s="763"/>
      <c r="I27" s="763"/>
      <c r="J27" s="764"/>
      <c r="K27" s="207"/>
      <c r="L27" s="765" t="s">
        <v>205</v>
      </c>
      <c r="M27" s="766"/>
      <c r="N27" s="767"/>
      <c r="O27" s="765" t="s">
        <v>413</v>
      </c>
      <c r="P27" s="766"/>
      <c r="Q27" s="767"/>
    </row>
    <row r="28" spans="1:19" s="151" customFormat="1" ht="18" customHeight="1" x14ac:dyDescent="0.2">
      <c r="A28" s="774"/>
      <c r="B28" s="775"/>
      <c r="C28" s="779"/>
      <c r="D28" s="752"/>
      <c r="E28" s="741" t="s">
        <v>324</v>
      </c>
      <c r="F28" s="735" t="s">
        <v>424</v>
      </c>
      <c r="G28" s="741" t="s">
        <v>325</v>
      </c>
      <c r="H28" s="741" t="s">
        <v>326</v>
      </c>
      <c r="I28" s="762" t="s">
        <v>113</v>
      </c>
      <c r="J28" s="764"/>
      <c r="K28" s="741" t="s">
        <v>414</v>
      </c>
      <c r="L28" s="741" t="s">
        <v>327</v>
      </c>
      <c r="M28" s="741" t="s">
        <v>423</v>
      </c>
      <c r="N28" s="735" t="s">
        <v>338</v>
      </c>
      <c r="O28" s="741" t="s">
        <v>327</v>
      </c>
      <c r="P28" s="741" t="s">
        <v>339</v>
      </c>
      <c r="Q28" s="741" t="s">
        <v>331</v>
      </c>
    </row>
    <row r="29" spans="1:19" s="151" customFormat="1" ht="79.900000000000006" customHeight="1" x14ac:dyDescent="0.2">
      <c r="A29" s="765"/>
      <c r="B29" s="767"/>
      <c r="C29" s="780"/>
      <c r="D29" s="753"/>
      <c r="E29" s="753"/>
      <c r="F29" s="736"/>
      <c r="G29" s="753"/>
      <c r="H29" s="753"/>
      <c r="I29" s="203" t="s">
        <v>228</v>
      </c>
      <c r="J29" s="208" t="s">
        <v>332</v>
      </c>
      <c r="K29" s="753"/>
      <c r="L29" s="753"/>
      <c r="M29" s="753"/>
      <c r="N29" s="736"/>
      <c r="O29" s="753"/>
      <c r="P29" s="753"/>
      <c r="Q29" s="753"/>
    </row>
    <row r="30" spans="1:19" s="151" customFormat="1" ht="15" customHeight="1" x14ac:dyDescent="0.2">
      <c r="A30" s="770" t="s">
        <v>194</v>
      </c>
      <c r="B30" s="771"/>
      <c r="C30" s="201"/>
      <c r="D30" s="202">
        <v>1</v>
      </c>
      <c r="E30" s="202">
        <v>2</v>
      </c>
      <c r="F30" s="202">
        <v>3</v>
      </c>
      <c r="G30" s="202">
        <v>4</v>
      </c>
      <c r="H30" s="202">
        <v>5</v>
      </c>
      <c r="I30" s="202">
        <v>6</v>
      </c>
      <c r="J30" s="202">
        <v>7</v>
      </c>
      <c r="K30" s="202">
        <v>8</v>
      </c>
      <c r="L30" s="202">
        <v>9</v>
      </c>
      <c r="M30" s="202">
        <v>10</v>
      </c>
      <c r="N30" s="202">
        <v>11</v>
      </c>
      <c r="O30" s="202">
        <v>12</v>
      </c>
      <c r="P30" s="202">
        <v>13</v>
      </c>
      <c r="Q30" s="209">
        <v>14</v>
      </c>
    </row>
    <row r="31" spans="1:19" s="151" customFormat="1" ht="28.9" customHeight="1" x14ac:dyDescent="0.2">
      <c r="A31" s="723" t="s">
        <v>206</v>
      </c>
      <c r="B31" s="724"/>
      <c r="C31" s="202">
        <v>1</v>
      </c>
      <c r="D31" s="418">
        <v>81</v>
      </c>
      <c r="E31" s="418">
        <v>75</v>
      </c>
      <c r="F31" s="418">
        <v>20</v>
      </c>
      <c r="G31" s="418">
        <v>6</v>
      </c>
      <c r="H31" s="418"/>
      <c r="I31" s="418"/>
      <c r="J31" s="418">
        <v>3</v>
      </c>
      <c r="K31" s="418">
        <v>2</v>
      </c>
      <c r="L31" s="418">
        <v>2</v>
      </c>
      <c r="M31" s="418">
        <v>1</v>
      </c>
      <c r="N31" s="418">
        <v>1</v>
      </c>
      <c r="O31" s="418">
        <v>19</v>
      </c>
      <c r="P31" s="418">
        <v>15</v>
      </c>
      <c r="Q31" s="418">
        <v>3</v>
      </c>
    </row>
    <row r="32" spans="1:19" s="151" customFormat="1" ht="19.149999999999999" customHeight="1" x14ac:dyDescent="0.2">
      <c r="A32" s="726" t="s">
        <v>333</v>
      </c>
      <c r="B32" s="204" t="s">
        <v>207</v>
      </c>
      <c r="C32" s="202">
        <v>2</v>
      </c>
      <c r="D32" s="141">
        <v>48</v>
      </c>
      <c r="E32" s="141">
        <v>45</v>
      </c>
      <c r="F32" s="141">
        <v>14</v>
      </c>
      <c r="G32" s="141">
        <v>3</v>
      </c>
      <c r="H32" s="141"/>
      <c r="I32" s="141"/>
      <c r="J32" s="141">
        <v>1</v>
      </c>
      <c r="K32" s="141">
        <v>1</v>
      </c>
      <c r="L32" s="141">
        <v>2</v>
      </c>
      <c r="M32" s="141">
        <v>1</v>
      </c>
      <c r="N32" s="141">
        <v>1</v>
      </c>
      <c r="O32" s="141">
        <v>7</v>
      </c>
      <c r="P32" s="141">
        <v>5</v>
      </c>
      <c r="Q32" s="141">
        <v>1</v>
      </c>
    </row>
    <row r="33" spans="1:17" s="151" customFormat="1" ht="19.149999999999999" customHeight="1" x14ac:dyDescent="0.2">
      <c r="A33" s="727"/>
      <c r="B33" s="204" t="s">
        <v>208</v>
      </c>
      <c r="C33" s="202">
        <v>3</v>
      </c>
      <c r="D33" s="141">
        <v>31</v>
      </c>
      <c r="E33" s="141">
        <v>28</v>
      </c>
      <c r="F33" s="141">
        <v>6</v>
      </c>
      <c r="G33" s="141">
        <v>3</v>
      </c>
      <c r="H33" s="141"/>
      <c r="I33" s="141"/>
      <c r="J33" s="141">
        <v>2</v>
      </c>
      <c r="K33" s="141"/>
      <c r="L33" s="141"/>
      <c r="M33" s="141"/>
      <c r="N33" s="141"/>
      <c r="O33" s="141">
        <v>12</v>
      </c>
      <c r="P33" s="141">
        <v>10</v>
      </c>
      <c r="Q33" s="141">
        <v>2</v>
      </c>
    </row>
    <row r="34" spans="1:17" s="151" customFormat="1" ht="19.149999999999999" customHeight="1" x14ac:dyDescent="0.2">
      <c r="A34" s="727"/>
      <c r="B34" s="204" t="s">
        <v>209</v>
      </c>
      <c r="C34" s="202">
        <v>4</v>
      </c>
      <c r="D34" s="141">
        <v>1</v>
      </c>
      <c r="E34" s="141">
        <v>1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s="151" customFormat="1" ht="19.149999999999999" customHeight="1" x14ac:dyDescent="0.2">
      <c r="A35" s="727"/>
      <c r="B35" s="204" t="s">
        <v>210</v>
      </c>
      <c r="C35" s="202">
        <v>5</v>
      </c>
      <c r="D35" s="141">
        <v>1</v>
      </c>
      <c r="E35" s="141">
        <v>1</v>
      </c>
      <c r="F35" s="141"/>
      <c r="G35" s="141"/>
      <c r="H35" s="141"/>
      <c r="I35" s="141"/>
      <c r="J35" s="141"/>
      <c r="K35" s="141">
        <v>1</v>
      </c>
      <c r="L35" s="141"/>
      <c r="M35" s="141"/>
      <c r="N35" s="141"/>
      <c r="O35" s="141"/>
      <c r="P35" s="400"/>
      <c r="Q35" s="141"/>
    </row>
    <row r="36" spans="1:17" s="151" customFormat="1" ht="19.149999999999999" customHeight="1" x14ac:dyDescent="0.2">
      <c r="A36" s="726" t="s">
        <v>340</v>
      </c>
      <c r="B36" s="205" t="s">
        <v>334</v>
      </c>
      <c r="C36" s="202">
        <v>6</v>
      </c>
      <c r="D36" s="141">
        <v>1</v>
      </c>
      <c r="E36" s="141">
        <v>1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s="151" customFormat="1" ht="31.15" customHeight="1" x14ac:dyDescent="0.2">
      <c r="A37" s="727"/>
      <c r="B37" s="205" t="s">
        <v>706</v>
      </c>
      <c r="C37" s="202">
        <v>7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401"/>
      <c r="P37" s="401"/>
      <c r="Q37" s="141"/>
    </row>
    <row r="38" spans="1:17" s="151" customFormat="1" ht="37.9" customHeight="1" x14ac:dyDescent="0.2">
      <c r="A38" s="727"/>
      <c r="B38" s="205" t="s">
        <v>341</v>
      </c>
      <c r="C38" s="202">
        <v>8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401"/>
      <c r="P38" s="401"/>
      <c r="Q38" s="141"/>
    </row>
    <row r="39" spans="1:17" ht="15" x14ac:dyDescent="0.25">
      <c r="A39" s="396" t="s">
        <v>342</v>
      </c>
      <c r="B39" s="396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7"/>
    </row>
    <row r="40" spans="1:17" ht="17.45" customHeight="1" x14ac:dyDescent="0.25">
      <c r="A40" s="768" t="s">
        <v>701</v>
      </c>
      <c r="B40" s="768"/>
      <c r="C40" s="769"/>
      <c r="D40" s="769"/>
      <c r="E40" s="769"/>
      <c r="F40" s="769"/>
      <c r="G40" s="769"/>
      <c r="H40" s="769"/>
      <c r="I40" s="769"/>
      <c r="J40" s="769"/>
      <c r="K40" s="769"/>
      <c r="L40" s="769"/>
      <c r="M40" s="769"/>
      <c r="N40" s="769"/>
      <c r="O40" s="769"/>
      <c r="P40" s="769"/>
      <c r="Q40" s="769"/>
    </row>
    <row r="41" spans="1:17" ht="16.149999999999999" customHeight="1" x14ac:dyDescent="0.25">
      <c r="A41" s="398" t="s">
        <v>702</v>
      </c>
      <c r="B41" s="398"/>
      <c r="C41" s="397"/>
      <c r="D41" s="399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</row>
    <row r="42" spans="1:17" ht="30" customHeight="1" x14ac:dyDescent="0.2"/>
    <row r="43" spans="1:17" ht="50.1" customHeight="1" x14ac:dyDescent="0.2"/>
    <row r="44" spans="1:17" x14ac:dyDescent="0.2">
      <c r="G44" s="91"/>
    </row>
    <row r="45" spans="1:17" ht="19.149999999999999" customHeight="1" x14ac:dyDescent="0.2"/>
    <row r="46" spans="1:17" ht="19.149999999999999" customHeight="1" x14ac:dyDescent="0.2"/>
    <row r="47" spans="1:17" ht="19.149999999999999" customHeight="1" x14ac:dyDescent="0.2"/>
    <row r="48" spans="1:17" ht="19.149999999999999" customHeight="1" x14ac:dyDescent="0.2"/>
    <row r="49" spans="1:13" ht="19.149999999999999" customHeight="1" x14ac:dyDescent="0.2"/>
    <row r="50" spans="1:13" ht="6" customHeight="1" x14ac:dyDescent="0.2">
      <c r="A50" s="121"/>
      <c r="B50" s="122"/>
      <c r="C50" s="121"/>
      <c r="D50" s="122"/>
      <c r="E50" s="92"/>
      <c r="F50" s="92"/>
      <c r="G50" s="92"/>
      <c r="H50" s="761"/>
      <c r="I50" s="761"/>
      <c r="J50" s="761"/>
      <c r="K50" s="123"/>
      <c r="L50" s="124"/>
      <c r="M50" s="124"/>
    </row>
    <row r="51" spans="1:13" x14ac:dyDescent="0.2">
      <c r="A51" s="109"/>
      <c r="B51" s="93"/>
      <c r="C51" s="111"/>
      <c r="D51" s="93"/>
      <c r="E51" s="93"/>
      <c r="F51" s="93"/>
      <c r="G51" s="93"/>
      <c r="H51" s="93"/>
      <c r="I51" s="93"/>
    </row>
    <row r="52" spans="1:13" x14ac:dyDescent="0.2">
      <c r="A52" s="109"/>
      <c r="B52" s="93"/>
      <c r="C52" s="111"/>
      <c r="D52" s="93"/>
      <c r="E52" s="93"/>
      <c r="F52" s="93"/>
      <c r="G52" s="93"/>
      <c r="H52" s="93"/>
      <c r="I52" s="93"/>
    </row>
    <row r="53" spans="1:13" x14ac:dyDescent="0.2">
      <c r="A53" s="109"/>
      <c r="B53" s="93"/>
      <c r="C53" s="111"/>
      <c r="D53" s="93"/>
      <c r="E53" s="93"/>
      <c r="F53" s="93"/>
      <c r="G53" s="93"/>
      <c r="H53" s="93"/>
      <c r="I53" s="93"/>
    </row>
    <row r="54" spans="1:13" ht="27" customHeight="1" x14ac:dyDescent="0.2">
      <c r="J54" s="92"/>
    </row>
    <row r="55" spans="1:13" ht="12.75" customHeight="1" x14ac:dyDescent="0.2">
      <c r="J55" s="92"/>
    </row>
    <row r="56" spans="1:13" x14ac:dyDescent="0.2">
      <c r="J56" s="92"/>
    </row>
    <row r="57" spans="1:13" x14ac:dyDescent="0.2">
      <c r="J57" s="92"/>
    </row>
    <row r="58" spans="1:13" x14ac:dyDescent="0.2">
      <c r="J58" s="92"/>
    </row>
    <row r="59" spans="1:13" x14ac:dyDescent="0.2">
      <c r="J59" s="92"/>
    </row>
    <row r="60" spans="1:13" x14ac:dyDescent="0.2">
      <c r="J60" s="92"/>
    </row>
    <row r="61" spans="1:13" x14ac:dyDescent="0.2">
      <c r="A61" s="92"/>
      <c r="B61" s="92"/>
      <c r="C61" s="92"/>
      <c r="D61" s="92"/>
      <c r="E61" s="92"/>
      <c r="F61" s="92"/>
      <c r="G61" s="92"/>
      <c r="H61" s="92"/>
      <c r="I61" s="92"/>
    </row>
  </sheetData>
  <sheetProtection selectLockedCells="1" selectUnlockedCells="1"/>
  <mergeCells count="60">
    <mergeCell ref="A25:B29"/>
    <mergeCell ref="A12:B12"/>
    <mergeCell ref="I9:J9"/>
    <mergeCell ref="D27:D29"/>
    <mergeCell ref="G28:G29"/>
    <mergeCell ref="D8:D10"/>
    <mergeCell ref="E8:J8"/>
    <mergeCell ref="D25:Q25"/>
    <mergeCell ref="D26:K26"/>
    <mergeCell ref="L26:Q26"/>
    <mergeCell ref="C25:C29"/>
    <mergeCell ref="P28:P29"/>
    <mergeCell ref="H50:J50"/>
    <mergeCell ref="E28:E29"/>
    <mergeCell ref="L28:L29"/>
    <mergeCell ref="E27:J27"/>
    <mergeCell ref="L27:N27"/>
    <mergeCell ref="A40:Q40"/>
    <mergeCell ref="Q28:Q29"/>
    <mergeCell ref="O27:Q27"/>
    <mergeCell ref="H28:H29"/>
    <mergeCell ref="I28:J28"/>
    <mergeCell ref="A36:A38"/>
    <mergeCell ref="M28:M29"/>
    <mergeCell ref="O28:O29"/>
    <mergeCell ref="A30:B30"/>
    <mergeCell ref="N28:N29"/>
    <mergeCell ref="K28:K29"/>
    <mergeCell ref="E2:J2"/>
    <mergeCell ref="F28:F29"/>
    <mergeCell ref="A4:L4"/>
    <mergeCell ref="A22:L22"/>
    <mergeCell ref="A24:L24"/>
    <mergeCell ref="E9:E10"/>
    <mergeCell ref="F9:F10"/>
    <mergeCell ref="K8:K10"/>
    <mergeCell ref="L8:N8"/>
    <mergeCell ref="G9:G10"/>
    <mergeCell ref="A6:B10"/>
    <mergeCell ref="C6:C10"/>
    <mergeCell ref="L9:L10"/>
    <mergeCell ref="M9:M10"/>
    <mergeCell ref="D6:S6"/>
    <mergeCell ref="D7:K7"/>
    <mergeCell ref="A31:B31"/>
    <mergeCell ref="A5:S5"/>
    <mergeCell ref="A32:A35"/>
    <mergeCell ref="N9:N10"/>
    <mergeCell ref="O8:Q8"/>
    <mergeCell ref="H9:H10"/>
    <mergeCell ref="O9:O10"/>
    <mergeCell ref="P9:P10"/>
    <mergeCell ref="Q9:Q10"/>
    <mergeCell ref="R9:R10"/>
    <mergeCell ref="S9:S10"/>
    <mergeCell ref="L7:P7"/>
    <mergeCell ref="R7:S8"/>
    <mergeCell ref="A13:A16"/>
    <mergeCell ref="A17:A20"/>
    <mergeCell ref="A11:B11"/>
  </mergeCells>
  <phoneticPr fontId="7" type="noConversion"/>
  <conditionalFormatting sqref="C11">
    <cfRule type="cellIs" dxfId="14" priority="20" stopIfTrue="1" operator="lessThan">
      <formula>0</formula>
    </cfRule>
  </conditionalFormatting>
  <conditionalFormatting sqref="Q21 D21:N21">
    <cfRule type="cellIs" dxfId="13" priority="19" stopIfTrue="1" operator="lessThan">
      <formula>0</formula>
    </cfRule>
  </conditionalFormatting>
  <conditionalFormatting sqref="C30">
    <cfRule type="cellIs" dxfId="12" priority="18" stopIfTrue="1" operator="lessThan">
      <formula>0</formula>
    </cfRule>
  </conditionalFormatting>
  <conditionalFormatting sqref="R21:S21">
    <cfRule type="cellIs" dxfId="11" priority="14" stopIfTrue="1" operator="lessThan">
      <formula>0</formula>
    </cfRule>
  </conditionalFormatting>
  <conditionalFormatting sqref="D11:S11">
    <cfRule type="cellIs" dxfId="10" priority="13" stopIfTrue="1" operator="lessThan">
      <formula>0</formula>
    </cfRule>
  </conditionalFormatting>
  <conditionalFormatting sqref="D30:P30">
    <cfRule type="cellIs" dxfId="9" priority="10" stopIfTrue="1" operator="lessThan">
      <formula>0</formula>
    </cfRule>
  </conditionalFormatting>
  <conditionalFormatting sqref="D13:S20">
    <cfRule type="cellIs" dxfId="8" priority="5" stopIfTrue="1" operator="lessThan">
      <formula>0</formula>
    </cfRule>
  </conditionalFormatting>
  <conditionalFormatting sqref="D32:Q34 D35:N38 Q35:Q38">
    <cfRule type="cellIs" dxfId="7" priority="4" stopIfTrue="1" operator="lessThan">
      <formula>0</formula>
    </cfRule>
  </conditionalFormatting>
  <conditionalFormatting sqref="O35:P38">
    <cfRule type="cellIs" dxfId="6" priority="3" stopIfTrue="1" operator="lessThan">
      <formula>0</formula>
    </cfRule>
  </conditionalFormatting>
  <conditionalFormatting sqref="D12:S12">
    <cfRule type="cellIs" dxfId="5" priority="2" stopIfTrue="1" operator="lessThan">
      <formula>0</formula>
    </cfRule>
  </conditionalFormatting>
  <conditionalFormatting sqref="D31:Q31">
    <cfRule type="cellIs" dxfId="4" priority="1" stopIfTrue="1" operator="lessThan">
      <formula>0</formula>
    </cfRule>
  </conditionalFormatting>
  <pageMargins left="0.78740157480314965" right="0" top="0.82677165354330717" bottom="0" header="0.27559055118110237" footer="0.15748031496062992"/>
  <pageSetup paperSize="9" scale="4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Y40"/>
  <sheetViews>
    <sheetView tabSelected="1" topLeftCell="A7" zoomScale="70" zoomScaleNormal="70" zoomScaleSheetLayoutView="40" zoomScalePageLayoutView="60" workbookViewId="0">
      <selection activeCell="P16" sqref="P16"/>
    </sheetView>
  </sheetViews>
  <sheetFormatPr defaultRowHeight="12.75" x14ac:dyDescent="0.2"/>
  <cols>
    <col min="1" max="1" width="32.28515625" customWidth="1"/>
    <col min="2" max="2" width="4.28515625" customWidth="1"/>
    <col min="3" max="3" width="28.5703125" customWidth="1"/>
    <col min="4" max="5" width="12.28515625" customWidth="1"/>
    <col min="6" max="6" width="11.7109375" customWidth="1"/>
    <col min="7" max="7" width="12.42578125" customWidth="1"/>
    <col min="8" max="8" width="13" customWidth="1"/>
    <col min="9" max="9" width="8.140625" customWidth="1"/>
    <col min="10" max="10" width="11" customWidth="1"/>
    <col min="11" max="11" width="26" customWidth="1"/>
    <col min="12" max="12" width="7" customWidth="1"/>
    <col min="13" max="13" width="14.42578125" customWidth="1"/>
    <col min="14" max="14" width="6" customWidth="1"/>
    <col min="15" max="15" width="15.7109375" customWidth="1"/>
    <col min="16" max="16" width="16.5703125" customWidth="1"/>
    <col min="17" max="17" width="17.85546875" customWidth="1"/>
    <col min="18" max="18" width="13.7109375" customWidth="1"/>
    <col min="19" max="19" width="12.85546875" customWidth="1"/>
    <col min="20" max="20" width="13.28515625" customWidth="1"/>
    <col min="21" max="21" width="11.28515625" customWidth="1"/>
    <col min="22" max="22" width="15.7109375" customWidth="1"/>
    <col min="23" max="23" width="15.28515625" customWidth="1"/>
    <col min="24" max="24" width="15.5703125" customWidth="1"/>
    <col min="25" max="25" width="17.42578125" customWidth="1"/>
  </cols>
  <sheetData>
    <row r="2" spans="1:20" x14ac:dyDescent="0.2">
      <c r="A2" s="74" t="s">
        <v>135</v>
      </c>
      <c r="C2" s="363"/>
      <c r="D2" s="360" t="str">
        <f>IF('Титул ф.1'!D29=0," ",'Титул ф.1'!D29)</f>
        <v>Улуг-Хемский районный суд Республики Тыва</v>
      </c>
      <c r="E2" s="361"/>
      <c r="F2" s="361"/>
      <c r="G2" s="361"/>
      <c r="H2" s="361"/>
      <c r="I2" s="361"/>
      <c r="J2" s="362"/>
    </row>
    <row r="3" spans="1:20" ht="3" customHeight="1" x14ac:dyDescent="0.2"/>
    <row r="4" spans="1:20" ht="74.45" customHeight="1" x14ac:dyDescent="0.3">
      <c r="A4" s="811" t="s">
        <v>624</v>
      </c>
      <c r="B4" s="811"/>
      <c r="C4" s="811"/>
      <c r="D4" s="811"/>
      <c r="E4" s="811"/>
      <c r="F4" s="811"/>
      <c r="G4" s="811"/>
      <c r="H4" s="811"/>
      <c r="I4" s="356"/>
      <c r="J4" s="842" t="s">
        <v>349</v>
      </c>
      <c r="K4" s="842"/>
      <c r="L4" s="842"/>
      <c r="M4" s="842"/>
      <c r="N4" s="842"/>
      <c r="O4" s="842"/>
      <c r="P4" s="842"/>
      <c r="Q4" s="842"/>
      <c r="R4" s="842"/>
    </row>
    <row r="5" spans="1:20" ht="55.15" customHeight="1" x14ac:dyDescent="0.2">
      <c r="A5" s="812" t="s">
        <v>657</v>
      </c>
      <c r="B5" s="812"/>
      <c r="C5" s="812"/>
      <c r="D5" s="812"/>
      <c r="E5" s="812"/>
      <c r="F5" s="812"/>
      <c r="G5" s="812"/>
      <c r="H5" s="812"/>
      <c r="J5" s="238" t="s">
        <v>543</v>
      </c>
      <c r="K5" s="179"/>
      <c r="L5" s="179"/>
      <c r="M5" s="179"/>
      <c r="N5" s="179"/>
      <c r="O5" s="179"/>
    </row>
    <row r="6" spans="1:20" ht="46.15" customHeight="1" x14ac:dyDescent="0.2">
      <c r="A6" s="814" t="s">
        <v>343</v>
      </c>
      <c r="B6" s="816" t="s">
        <v>270</v>
      </c>
      <c r="C6" s="813" t="s">
        <v>344</v>
      </c>
      <c r="D6" s="813"/>
      <c r="E6" s="806" t="s">
        <v>428</v>
      </c>
      <c r="F6" s="806" t="s">
        <v>345</v>
      </c>
      <c r="G6" s="806" t="s">
        <v>346</v>
      </c>
      <c r="H6" s="806" t="s">
        <v>347</v>
      </c>
      <c r="J6" s="824" t="s">
        <v>350</v>
      </c>
      <c r="K6" s="825"/>
      <c r="L6" s="825"/>
      <c r="M6" s="826"/>
      <c r="N6" s="819" t="s">
        <v>270</v>
      </c>
      <c r="O6" s="808" t="s">
        <v>351</v>
      </c>
      <c r="P6" s="808" t="s">
        <v>352</v>
      </c>
      <c r="Q6" s="808" t="s">
        <v>353</v>
      </c>
      <c r="R6" s="808" t="s">
        <v>550</v>
      </c>
      <c r="S6" s="808" t="s">
        <v>354</v>
      </c>
      <c r="T6" s="808" t="s">
        <v>551</v>
      </c>
    </row>
    <row r="7" spans="1:20" ht="124.15" customHeight="1" x14ac:dyDescent="0.2">
      <c r="A7" s="815"/>
      <c r="B7" s="817"/>
      <c r="C7" s="175" t="s">
        <v>541</v>
      </c>
      <c r="D7" s="175" t="s">
        <v>429</v>
      </c>
      <c r="E7" s="807"/>
      <c r="F7" s="807"/>
      <c r="G7" s="807"/>
      <c r="H7" s="807"/>
      <c r="J7" s="827"/>
      <c r="K7" s="828"/>
      <c r="L7" s="828"/>
      <c r="M7" s="829"/>
      <c r="N7" s="820"/>
      <c r="O7" s="809"/>
      <c r="P7" s="809"/>
      <c r="Q7" s="809"/>
      <c r="R7" s="809">
        <v>4</v>
      </c>
      <c r="S7" s="809"/>
      <c r="T7" s="809"/>
    </row>
    <row r="8" spans="1:20" ht="16.899999999999999" customHeight="1" x14ac:dyDescent="0.2">
      <c r="A8" s="176" t="s">
        <v>194</v>
      </c>
      <c r="B8" s="177"/>
      <c r="C8" s="202">
        <v>1</v>
      </c>
      <c r="D8" s="202">
        <v>2</v>
      </c>
      <c r="E8" s="202">
        <v>3</v>
      </c>
      <c r="F8" s="202">
        <v>4</v>
      </c>
      <c r="G8" s="202">
        <v>5</v>
      </c>
      <c r="H8" s="206">
        <v>6</v>
      </c>
      <c r="J8" s="821" t="s">
        <v>223</v>
      </c>
      <c r="K8" s="822"/>
      <c r="L8" s="822"/>
      <c r="M8" s="823"/>
      <c r="N8" s="312"/>
      <c r="O8" s="311">
        <v>1</v>
      </c>
      <c r="P8" s="311">
        <v>2</v>
      </c>
      <c r="Q8" s="311">
        <v>3</v>
      </c>
      <c r="R8" s="311">
        <v>4</v>
      </c>
      <c r="S8" s="311">
        <v>5</v>
      </c>
      <c r="T8" s="313">
        <v>6</v>
      </c>
    </row>
    <row r="9" spans="1:20" ht="39.6" customHeight="1" x14ac:dyDescent="0.2">
      <c r="A9" s="205" t="s">
        <v>625</v>
      </c>
      <c r="B9" s="339">
        <v>1</v>
      </c>
      <c r="C9" s="184">
        <v>180</v>
      </c>
      <c r="D9" s="184">
        <v>2</v>
      </c>
      <c r="E9" s="184">
        <v>3</v>
      </c>
      <c r="F9" s="184">
        <v>12</v>
      </c>
      <c r="G9" s="184">
        <v>180</v>
      </c>
      <c r="H9" s="184"/>
      <c r="J9" s="830" t="s">
        <v>544</v>
      </c>
      <c r="K9" s="831"/>
      <c r="L9" s="831"/>
      <c r="M9" s="832"/>
      <c r="N9" s="337">
        <v>1</v>
      </c>
      <c r="O9" s="419">
        <v>25</v>
      </c>
      <c r="P9" s="419">
        <v>26</v>
      </c>
      <c r="Q9" s="419">
        <v>153</v>
      </c>
      <c r="R9" s="419">
        <v>290</v>
      </c>
      <c r="S9" s="419">
        <f t="shared" ref="S9:T9" si="0">SUM(S10:S13)</f>
        <v>0</v>
      </c>
      <c r="T9" s="419">
        <f t="shared" si="0"/>
        <v>0</v>
      </c>
    </row>
    <row r="10" spans="1:20" ht="31.9" customHeight="1" x14ac:dyDescent="0.2">
      <c r="A10" s="178" t="s">
        <v>229</v>
      </c>
      <c r="B10" s="202">
        <v>2</v>
      </c>
      <c r="C10" s="184">
        <v>13</v>
      </c>
      <c r="D10" s="184">
        <v>7</v>
      </c>
      <c r="E10" s="184">
        <v>1</v>
      </c>
      <c r="F10" s="184"/>
      <c r="G10" s="184">
        <v>15</v>
      </c>
      <c r="H10" s="184"/>
      <c r="J10" s="830" t="s">
        <v>281</v>
      </c>
      <c r="K10" s="831"/>
      <c r="L10" s="831"/>
      <c r="M10" s="832"/>
      <c r="N10" s="337">
        <v>2</v>
      </c>
      <c r="O10" s="184">
        <v>3</v>
      </c>
      <c r="P10" s="184">
        <v>4</v>
      </c>
      <c r="Q10" s="184">
        <v>66</v>
      </c>
      <c r="R10" s="184">
        <v>196</v>
      </c>
      <c r="S10" s="184"/>
      <c r="T10" s="184"/>
    </row>
    <row r="11" spans="1:20" ht="53.45" customHeight="1" x14ac:dyDescent="0.2">
      <c r="A11" s="178" t="s">
        <v>230</v>
      </c>
      <c r="B11" s="202">
        <v>3</v>
      </c>
      <c r="C11" s="184">
        <v>19</v>
      </c>
      <c r="D11" s="184">
        <v>10</v>
      </c>
      <c r="E11" s="184"/>
      <c r="F11" s="184">
        <v>3</v>
      </c>
      <c r="G11" s="184">
        <v>16</v>
      </c>
      <c r="H11" s="184"/>
      <c r="J11" s="830" t="s">
        <v>355</v>
      </c>
      <c r="K11" s="831"/>
      <c r="L11" s="831"/>
      <c r="M11" s="832"/>
      <c r="N11" s="337">
        <v>3</v>
      </c>
      <c r="O11" s="184"/>
      <c r="P11" s="184"/>
      <c r="Q11" s="184">
        <v>16</v>
      </c>
      <c r="R11" s="184">
        <v>16</v>
      </c>
      <c r="S11" s="184"/>
      <c r="T11" s="184"/>
    </row>
    <row r="12" spans="1:20" ht="34.9" customHeight="1" x14ac:dyDescent="0.2">
      <c r="A12" s="178" t="s">
        <v>231</v>
      </c>
      <c r="B12" s="202">
        <v>4</v>
      </c>
      <c r="C12" s="184">
        <v>2</v>
      </c>
      <c r="D12" s="184">
        <v>2</v>
      </c>
      <c r="E12" s="184">
        <v>1</v>
      </c>
      <c r="F12" s="184"/>
      <c r="G12" s="184">
        <v>4</v>
      </c>
      <c r="H12" s="184"/>
      <c r="J12" s="830" t="s">
        <v>307</v>
      </c>
      <c r="K12" s="831"/>
      <c r="L12" s="831"/>
      <c r="M12" s="832"/>
      <c r="N12" s="337">
        <v>4</v>
      </c>
      <c r="O12" s="184"/>
      <c r="P12" s="184"/>
      <c r="Q12" s="184">
        <v>2</v>
      </c>
      <c r="R12" s="184">
        <v>4</v>
      </c>
      <c r="S12" s="184"/>
      <c r="T12" s="184"/>
    </row>
    <row r="13" spans="1:20" ht="33.6" customHeight="1" x14ac:dyDescent="0.2">
      <c r="A13" s="178" t="s">
        <v>232</v>
      </c>
      <c r="B13" s="202">
        <v>5</v>
      </c>
      <c r="C13" s="184">
        <v>1</v>
      </c>
      <c r="D13" s="184"/>
      <c r="E13" s="184"/>
      <c r="F13" s="184">
        <v>2</v>
      </c>
      <c r="G13" s="184">
        <v>1</v>
      </c>
      <c r="H13" s="184"/>
      <c r="J13" s="830" t="s">
        <v>62</v>
      </c>
      <c r="K13" s="831"/>
      <c r="L13" s="831"/>
      <c r="M13" s="832"/>
      <c r="N13" s="337">
        <v>5</v>
      </c>
      <c r="O13" s="184">
        <v>22</v>
      </c>
      <c r="P13" s="184">
        <v>22</v>
      </c>
      <c r="Q13" s="184">
        <v>69</v>
      </c>
      <c r="R13" s="184">
        <v>74</v>
      </c>
      <c r="S13" s="184"/>
      <c r="T13" s="184"/>
    </row>
    <row r="14" spans="1:20" ht="44.45" customHeight="1" x14ac:dyDescent="0.2">
      <c r="A14" s="178" t="s">
        <v>348</v>
      </c>
      <c r="B14" s="202">
        <v>6</v>
      </c>
      <c r="C14" s="184">
        <v>1</v>
      </c>
      <c r="D14" s="184">
        <v>1</v>
      </c>
      <c r="E14" s="184"/>
      <c r="F14" s="184"/>
      <c r="G14" s="184">
        <v>1</v>
      </c>
      <c r="H14" s="184"/>
      <c r="J14" s="830" t="s">
        <v>545</v>
      </c>
      <c r="K14" s="831"/>
      <c r="L14" s="831"/>
      <c r="M14" s="832"/>
      <c r="N14" s="338" t="s">
        <v>552</v>
      </c>
      <c r="O14" s="184">
        <v>8</v>
      </c>
      <c r="P14" s="184">
        <v>8</v>
      </c>
      <c r="Q14" s="184"/>
      <c r="R14" s="184"/>
      <c r="S14" s="184"/>
      <c r="T14" s="184"/>
    </row>
    <row r="15" spans="1:20" ht="62.45" customHeight="1" x14ac:dyDescent="0.2">
      <c r="A15" s="306" t="s">
        <v>542</v>
      </c>
      <c r="B15" s="210">
        <v>7</v>
      </c>
      <c r="C15" s="304"/>
      <c r="D15" s="304"/>
      <c r="E15" s="304"/>
      <c r="F15" s="304"/>
      <c r="G15" s="304"/>
      <c r="H15" s="304"/>
      <c r="J15" s="848" t="s">
        <v>546</v>
      </c>
      <c r="K15" s="851" t="s">
        <v>547</v>
      </c>
      <c r="L15" s="852"/>
      <c r="M15" s="853"/>
      <c r="N15" s="337">
        <v>7</v>
      </c>
      <c r="O15" s="184"/>
      <c r="P15" s="184"/>
      <c r="Q15" s="184"/>
      <c r="R15" s="184"/>
      <c r="S15" s="184"/>
      <c r="T15" s="184"/>
    </row>
    <row r="16" spans="1:20" ht="27.6" customHeight="1" x14ac:dyDescent="0.2">
      <c r="A16" s="307"/>
      <c r="B16" s="308"/>
      <c r="C16" s="309"/>
      <c r="D16" s="309"/>
      <c r="E16" s="309"/>
      <c r="F16" s="309"/>
      <c r="G16" s="309"/>
      <c r="H16" s="309"/>
      <c r="J16" s="849"/>
      <c r="K16" s="851" t="s">
        <v>548</v>
      </c>
      <c r="L16" s="852"/>
      <c r="M16" s="853"/>
      <c r="N16" s="337">
        <v>8</v>
      </c>
      <c r="O16" s="184">
        <v>8</v>
      </c>
      <c r="P16" s="184">
        <v>8</v>
      </c>
      <c r="Q16" s="184"/>
      <c r="R16" s="184"/>
      <c r="S16" s="184"/>
      <c r="T16" s="184"/>
    </row>
    <row r="17" spans="1:25" ht="31.9" customHeight="1" x14ac:dyDescent="0.25">
      <c r="A17" s="180"/>
      <c r="B17" s="181"/>
      <c r="C17" s="182"/>
      <c r="D17" s="182"/>
      <c r="E17" s="182"/>
      <c r="F17" s="182"/>
      <c r="G17" s="179"/>
      <c r="H17" s="183"/>
      <c r="J17" s="850"/>
      <c r="K17" s="851" t="s">
        <v>549</v>
      </c>
      <c r="L17" s="852"/>
      <c r="M17" s="853"/>
      <c r="N17" s="336">
        <v>9</v>
      </c>
      <c r="O17" s="304"/>
      <c r="P17" s="184"/>
      <c r="Q17" s="184"/>
      <c r="R17" s="184"/>
      <c r="S17" s="184"/>
      <c r="T17" s="184"/>
    </row>
    <row r="18" spans="1:25" ht="52.9" customHeight="1" x14ac:dyDescent="0.25">
      <c r="A18" s="180"/>
      <c r="B18" s="181"/>
      <c r="C18" s="182"/>
      <c r="D18" s="182"/>
      <c r="E18" s="182"/>
      <c r="F18" s="182"/>
      <c r="G18" s="179"/>
      <c r="H18" s="183"/>
      <c r="J18" s="326"/>
      <c r="K18" s="325"/>
      <c r="L18" s="324"/>
      <c r="M18" s="309"/>
      <c r="N18" s="309"/>
      <c r="O18" s="309"/>
      <c r="P18" s="305"/>
      <c r="Q18" s="305"/>
      <c r="R18" s="305"/>
      <c r="S18" s="152"/>
    </row>
    <row r="19" spans="1:25" ht="39.6" customHeight="1" x14ac:dyDescent="0.2">
      <c r="A19" s="804" t="s">
        <v>553</v>
      </c>
      <c r="B19" s="804"/>
      <c r="C19" s="804"/>
      <c r="D19" s="804"/>
      <c r="E19" s="804"/>
      <c r="F19" s="804"/>
      <c r="G19" s="179"/>
      <c r="H19" s="805" t="s">
        <v>357</v>
      </c>
      <c r="I19" s="805"/>
      <c r="J19" s="805"/>
      <c r="K19" s="805"/>
      <c r="L19" s="805"/>
      <c r="M19" s="805"/>
      <c r="N19" s="805"/>
      <c r="O19" s="805"/>
      <c r="P19" s="805"/>
      <c r="Q19" s="805"/>
      <c r="R19" s="805"/>
      <c r="S19" s="805"/>
      <c r="T19" s="805"/>
      <c r="U19" s="805"/>
      <c r="V19" s="805"/>
      <c r="W19" s="805"/>
      <c r="X19" s="805"/>
      <c r="Y19" s="805"/>
    </row>
    <row r="20" spans="1:25" s="152" customFormat="1" ht="45" customHeight="1" x14ac:dyDescent="0.3">
      <c r="A20" s="804"/>
      <c r="B20" s="804"/>
      <c r="C20" s="804"/>
      <c r="D20" s="804"/>
      <c r="E20" s="804"/>
      <c r="F20" s="804"/>
      <c r="G20"/>
      <c r="H20" s="810" t="s">
        <v>3391</v>
      </c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</row>
    <row r="21" spans="1:25" s="152" customFormat="1" ht="24.6" customHeight="1" x14ac:dyDescent="0.2">
      <c r="A21" s="846" t="s">
        <v>554</v>
      </c>
      <c r="B21" s="846"/>
      <c r="C21" s="846"/>
      <c r="D21" s="846"/>
      <c r="F21"/>
      <c r="G21"/>
      <c r="H21" s="803" t="s">
        <v>358</v>
      </c>
      <c r="I21" s="803"/>
      <c r="J21" s="803"/>
      <c r="K21" s="803"/>
      <c r="L21" s="803"/>
      <c r="M21" s="803"/>
      <c r="N21" s="818" t="s">
        <v>151</v>
      </c>
      <c r="O21" s="803" t="s">
        <v>564</v>
      </c>
      <c r="P21" s="803" t="s">
        <v>147</v>
      </c>
      <c r="Q21" s="803" t="s">
        <v>573</v>
      </c>
      <c r="R21" s="803" t="s">
        <v>574</v>
      </c>
      <c r="S21" s="803" t="s">
        <v>148</v>
      </c>
      <c r="T21" s="803" t="s">
        <v>565</v>
      </c>
      <c r="U21" s="803" t="s">
        <v>566</v>
      </c>
      <c r="V21" s="800" t="s">
        <v>567</v>
      </c>
      <c r="W21" s="801"/>
      <c r="X21" s="800" t="s">
        <v>568</v>
      </c>
      <c r="Y21" s="802"/>
    </row>
    <row r="22" spans="1:25" s="152" customFormat="1" ht="112.15" customHeight="1" x14ac:dyDescent="0.2">
      <c r="A22" s="847" t="s">
        <v>356</v>
      </c>
      <c r="B22" s="847"/>
      <c r="C22" s="847"/>
      <c r="D22" s="317" t="s">
        <v>270</v>
      </c>
      <c r="E22" s="314" t="s">
        <v>24</v>
      </c>
      <c r="F22" s="314" t="s">
        <v>25</v>
      </c>
      <c r="G22"/>
      <c r="H22" s="803"/>
      <c r="I22" s="803"/>
      <c r="J22" s="803"/>
      <c r="K22" s="803"/>
      <c r="L22" s="803"/>
      <c r="M22" s="803"/>
      <c r="N22" s="818"/>
      <c r="O22" s="803"/>
      <c r="P22" s="803"/>
      <c r="Q22" s="803"/>
      <c r="R22" s="803"/>
      <c r="S22" s="803"/>
      <c r="T22" s="803"/>
      <c r="U22" s="803"/>
      <c r="V22" s="328" t="s">
        <v>570</v>
      </c>
      <c r="W22" s="328" t="s">
        <v>571</v>
      </c>
      <c r="X22" s="329" t="s">
        <v>572</v>
      </c>
      <c r="Y22" s="328" t="s">
        <v>575</v>
      </c>
    </row>
    <row r="23" spans="1:25" s="152" customFormat="1" ht="24.6" customHeight="1" x14ac:dyDescent="0.3">
      <c r="A23" s="839" t="s">
        <v>194</v>
      </c>
      <c r="B23" s="840"/>
      <c r="C23" s="841"/>
      <c r="D23" s="176"/>
      <c r="E23" s="315">
        <v>1</v>
      </c>
      <c r="F23" s="316">
        <v>2</v>
      </c>
      <c r="G23"/>
      <c r="H23" s="781" t="s">
        <v>194</v>
      </c>
      <c r="I23" s="782"/>
      <c r="J23" s="782"/>
      <c r="K23" s="782"/>
      <c r="L23" s="782"/>
      <c r="M23" s="783"/>
      <c r="N23" s="330"/>
      <c r="O23" s="336">
        <v>1</v>
      </c>
      <c r="P23" s="336">
        <v>2</v>
      </c>
      <c r="Q23" s="336">
        <v>3</v>
      </c>
      <c r="R23" s="336">
        <v>4</v>
      </c>
      <c r="S23" s="336">
        <v>5</v>
      </c>
      <c r="T23" s="336">
        <v>6</v>
      </c>
      <c r="U23" s="336">
        <v>7</v>
      </c>
      <c r="V23" s="336">
        <v>8</v>
      </c>
      <c r="W23" s="336">
        <v>9</v>
      </c>
      <c r="X23" s="336">
        <v>10</v>
      </c>
      <c r="Y23" s="336">
        <v>11</v>
      </c>
    </row>
    <row r="24" spans="1:25" s="152" customFormat="1" ht="90.6" customHeight="1" x14ac:dyDescent="0.2">
      <c r="A24" s="798" t="s">
        <v>555</v>
      </c>
      <c r="B24" s="797" t="s">
        <v>556</v>
      </c>
      <c r="C24" s="797"/>
      <c r="D24" s="318">
        <v>1</v>
      </c>
      <c r="E24" s="304"/>
      <c r="F24" s="304"/>
      <c r="G24" s="243"/>
      <c r="H24" s="786" t="s">
        <v>576</v>
      </c>
      <c r="I24" s="787"/>
      <c r="J24" s="787"/>
      <c r="K24" s="787"/>
      <c r="L24" s="787"/>
      <c r="M24" s="788"/>
      <c r="N24" s="336">
        <v>1</v>
      </c>
      <c r="O24" s="420"/>
      <c r="P24" s="420">
        <v>15</v>
      </c>
      <c r="Q24" s="420">
        <v>6</v>
      </c>
      <c r="R24" s="420">
        <v>7</v>
      </c>
      <c r="S24" s="420">
        <v>6</v>
      </c>
      <c r="T24" s="420">
        <v>1</v>
      </c>
      <c r="U24" s="420">
        <v>2</v>
      </c>
      <c r="V24" s="420"/>
      <c r="W24" s="420">
        <v>5</v>
      </c>
      <c r="X24" s="420">
        <f t="shared" ref="X24:Y24" si="1">X26+X28</f>
        <v>0</v>
      </c>
      <c r="Y24" s="420">
        <f t="shared" si="1"/>
        <v>0</v>
      </c>
    </row>
    <row r="25" spans="1:25" s="152" customFormat="1" ht="61.15" customHeight="1" x14ac:dyDescent="0.2">
      <c r="A25" s="835"/>
      <c r="B25" s="797" t="s">
        <v>557</v>
      </c>
      <c r="C25" s="797"/>
      <c r="D25" s="318">
        <v>2</v>
      </c>
      <c r="E25" s="304"/>
      <c r="F25" s="304"/>
      <c r="G25" s="243"/>
      <c r="H25" s="786" t="s">
        <v>577</v>
      </c>
      <c r="I25" s="787"/>
      <c r="J25" s="787"/>
      <c r="K25" s="787"/>
      <c r="L25" s="787"/>
      <c r="M25" s="788"/>
      <c r="N25" s="336">
        <v>2</v>
      </c>
      <c r="O25" s="420"/>
      <c r="P25" s="420">
        <v>1093000</v>
      </c>
      <c r="Q25" s="420">
        <v>166000</v>
      </c>
      <c r="R25" s="420">
        <v>577000</v>
      </c>
      <c r="S25" s="420">
        <v>327000</v>
      </c>
      <c r="T25" s="420">
        <v>250000</v>
      </c>
      <c r="U25" s="420">
        <v>350000</v>
      </c>
      <c r="V25" s="420"/>
      <c r="W25" s="420">
        <v>267000</v>
      </c>
      <c r="X25" s="420">
        <f t="shared" ref="X25:Y25" si="2">X27+X29</f>
        <v>0</v>
      </c>
      <c r="Y25" s="420">
        <f t="shared" si="2"/>
        <v>0</v>
      </c>
    </row>
    <row r="26" spans="1:25" s="152" customFormat="1" ht="78" customHeight="1" x14ac:dyDescent="0.2">
      <c r="A26" s="835"/>
      <c r="B26" s="797" t="s">
        <v>558</v>
      </c>
      <c r="C26" s="797"/>
      <c r="D26" s="318">
        <v>3</v>
      </c>
      <c r="E26" s="304"/>
      <c r="F26" s="321"/>
      <c r="G26" s="320"/>
      <c r="H26" s="784" t="s">
        <v>578</v>
      </c>
      <c r="I26" s="789" t="s">
        <v>579</v>
      </c>
      <c r="J26" s="790"/>
      <c r="K26" s="790"/>
      <c r="L26" s="790"/>
      <c r="M26" s="791"/>
      <c r="N26" s="336">
        <v>3</v>
      </c>
      <c r="O26" s="304"/>
      <c r="P26" s="304">
        <v>15</v>
      </c>
      <c r="Q26" s="304">
        <v>6</v>
      </c>
      <c r="R26" s="304">
        <v>7</v>
      </c>
      <c r="S26" s="304">
        <v>6</v>
      </c>
      <c r="T26" s="304">
        <v>1</v>
      </c>
      <c r="U26" s="304">
        <v>2</v>
      </c>
      <c r="V26" s="402"/>
      <c r="W26" s="304">
        <v>5</v>
      </c>
      <c r="X26" s="304"/>
      <c r="Y26" s="304"/>
    </row>
    <row r="27" spans="1:25" s="152" customFormat="1" ht="76.150000000000006" customHeight="1" x14ac:dyDescent="0.2">
      <c r="A27" s="835"/>
      <c r="B27" s="797" t="s">
        <v>559</v>
      </c>
      <c r="C27" s="797"/>
      <c r="D27" s="318">
        <v>4</v>
      </c>
      <c r="E27" s="304"/>
      <c r="F27" s="321"/>
      <c r="G27" s="243"/>
      <c r="H27" s="785"/>
      <c r="I27" s="789" t="s">
        <v>580</v>
      </c>
      <c r="J27" s="790"/>
      <c r="K27" s="790"/>
      <c r="L27" s="790"/>
      <c r="M27" s="791"/>
      <c r="N27" s="336">
        <v>4</v>
      </c>
      <c r="O27" s="304"/>
      <c r="P27" s="304">
        <v>1093000</v>
      </c>
      <c r="Q27" s="304">
        <v>166000</v>
      </c>
      <c r="R27" s="304">
        <v>577000</v>
      </c>
      <c r="S27" s="304">
        <v>327000</v>
      </c>
      <c r="T27" s="304">
        <v>250000</v>
      </c>
      <c r="U27" s="304">
        <v>350000</v>
      </c>
      <c r="V27" s="402"/>
      <c r="W27" s="304">
        <v>267000</v>
      </c>
      <c r="X27" s="304"/>
      <c r="Y27" s="304"/>
    </row>
    <row r="28" spans="1:25" ht="109.15" customHeight="1" x14ac:dyDescent="0.25">
      <c r="A28" s="799"/>
      <c r="B28" s="797" t="s">
        <v>560</v>
      </c>
      <c r="C28" s="797"/>
      <c r="D28" s="318">
        <v>5</v>
      </c>
      <c r="E28" s="304"/>
      <c r="F28" s="322"/>
      <c r="G28" s="327"/>
      <c r="H28" s="795" t="s">
        <v>569</v>
      </c>
      <c r="I28" s="789" t="s">
        <v>581</v>
      </c>
      <c r="J28" s="790"/>
      <c r="K28" s="790"/>
      <c r="L28" s="790"/>
      <c r="M28" s="791"/>
      <c r="N28" s="336">
        <v>5</v>
      </c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</row>
    <row r="29" spans="1:25" ht="56.45" customHeight="1" x14ac:dyDescent="0.2">
      <c r="A29" s="798" t="s">
        <v>561</v>
      </c>
      <c r="B29" s="797" t="s">
        <v>562</v>
      </c>
      <c r="C29" s="797"/>
      <c r="D29" s="318">
        <v>6</v>
      </c>
      <c r="E29" s="304"/>
      <c r="F29" s="304"/>
      <c r="G29" s="319"/>
      <c r="H29" s="796"/>
      <c r="I29" s="789" t="s">
        <v>582</v>
      </c>
      <c r="J29" s="790"/>
      <c r="K29" s="790"/>
      <c r="L29" s="790"/>
      <c r="M29" s="791"/>
      <c r="N29" s="337">
        <v>6</v>
      </c>
      <c r="O29" s="322"/>
      <c r="P29" s="184"/>
      <c r="Q29" s="184"/>
      <c r="R29" s="184"/>
      <c r="S29" s="184"/>
      <c r="T29" s="184"/>
      <c r="U29" s="184"/>
      <c r="V29" s="184"/>
      <c r="W29" s="184"/>
      <c r="X29" s="184"/>
      <c r="Y29" s="184"/>
    </row>
    <row r="30" spans="1:25" ht="64.900000000000006" customHeight="1" x14ac:dyDescent="0.2">
      <c r="A30" s="799"/>
      <c r="B30" s="797" t="s">
        <v>563</v>
      </c>
      <c r="C30" s="797"/>
      <c r="D30" s="318">
        <v>7</v>
      </c>
      <c r="E30" s="322"/>
      <c r="F30" s="184"/>
    </row>
    <row r="31" spans="1:25" ht="31.9" customHeight="1" x14ac:dyDescent="0.25">
      <c r="K31" s="334" t="s">
        <v>626</v>
      </c>
      <c r="L31" s="843" t="s">
        <v>3589</v>
      </c>
      <c r="M31" s="843"/>
      <c r="N31" s="843"/>
      <c r="O31" s="843"/>
      <c r="P31" s="843"/>
      <c r="Q31" s="843"/>
    </row>
    <row r="32" spans="1:25" ht="20.45" customHeight="1" x14ac:dyDescent="0.2">
      <c r="K32" s="792" t="s">
        <v>149</v>
      </c>
      <c r="L32" s="357" t="s">
        <v>233</v>
      </c>
      <c r="M32" s="357"/>
      <c r="N32" s="357"/>
      <c r="O32" s="357"/>
      <c r="P32" s="358"/>
      <c r="Q32" s="358"/>
    </row>
    <row r="33" spans="1:17" ht="25.15" customHeight="1" x14ac:dyDescent="0.25">
      <c r="A33" s="126"/>
      <c r="B33" s="310"/>
      <c r="C33" s="310"/>
      <c r="D33" s="310"/>
      <c r="E33" s="310"/>
      <c r="K33" s="792"/>
      <c r="L33" s="844"/>
      <c r="M33" s="844"/>
      <c r="N33" s="844"/>
      <c r="O33" s="844"/>
      <c r="P33" s="844"/>
      <c r="Q33" s="844"/>
    </row>
    <row r="34" spans="1:17" ht="15.6" customHeight="1" x14ac:dyDescent="0.2">
      <c r="A34" s="794"/>
      <c r="B34" s="243"/>
      <c r="C34" s="243"/>
      <c r="D34" s="243"/>
      <c r="E34" s="243"/>
      <c r="K34" s="792"/>
      <c r="L34" s="845" t="s">
        <v>3590</v>
      </c>
      <c r="M34" s="845"/>
      <c r="N34" s="845"/>
      <c r="O34" s="845"/>
      <c r="P34" s="845"/>
      <c r="Q34" s="845"/>
    </row>
    <row r="35" spans="1:17" ht="15.75" x14ac:dyDescent="0.25">
      <c r="A35" s="794"/>
      <c r="B35" s="243"/>
      <c r="C35" s="243"/>
      <c r="D35" s="243"/>
      <c r="E35" s="243"/>
      <c r="K35" s="792"/>
      <c r="L35" s="359" t="s">
        <v>233</v>
      </c>
      <c r="M35" s="331"/>
      <c r="N35" s="331"/>
      <c r="O35" s="331"/>
    </row>
    <row r="36" spans="1:17" ht="15.75" x14ac:dyDescent="0.25">
      <c r="A36" s="794"/>
      <c r="B36" s="320"/>
      <c r="C36" s="320"/>
      <c r="D36" s="320"/>
      <c r="E36" s="320"/>
      <c r="K36" s="331" t="s">
        <v>150</v>
      </c>
      <c r="L36" s="838" t="s">
        <v>3591</v>
      </c>
      <c r="M36" s="838"/>
      <c r="N36" s="838"/>
      <c r="O36" s="836">
        <v>43839</v>
      </c>
      <c r="P36" s="837"/>
      <c r="Q36" s="837"/>
    </row>
    <row r="37" spans="1:17" ht="15.75" x14ac:dyDescent="0.25">
      <c r="A37" s="794"/>
      <c r="B37" s="243"/>
      <c r="C37" s="243"/>
      <c r="D37" s="243"/>
      <c r="E37" s="243"/>
      <c r="K37" s="332"/>
      <c r="L37" s="793" t="s">
        <v>102</v>
      </c>
      <c r="M37" s="793"/>
      <c r="N37" s="332"/>
      <c r="O37" s="333"/>
      <c r="P37" s="333" t="s">
        <v>627</v>
      </c>
    </row>
    <row r="38" spans="1:17" ht="15.75" x14ac:dyDescent="0.25">
      <c r="A38" s="127"/>
      <c r="B38" s="834"/>
      <c r="C38" s="834"/>
      <c r="D38" s="335"/>
      <c r="E38" s="94"/>
    </row>
    <row r="39" spans="1:17" x14ac:dyDescent="0.2">
      <c r="A39" s="108"/>
      <c r="B39" s="833"/>
      <c r="C39" s="833"/>
      <c r="D39" s="108"/>
      <c r="E39" s="92"/>
    </row>
    <row r="40" spans="1:17" x14ac:dyDescent="0.2">
      <c r="A40" s="323"/>
      <c r="B40" s="323"/>
      <c r="C40" s="323"/>
      <c r="D40" s="323"/>
      <c r="E40" s="323"/>
    </row>
  </sheetData>
  <mergeCells count="74">
    <mergeCell ref="O36:Q36"/>
    <mergeCell ref="L36:N36"/>
    <mergeCell ref="B26:C26"/>
    <mergeCell ref="A23:C23"/>
    <mergeCell ref="J4:R4"/>
    <mergeCell ref="L31:Q31"/>
    <mergeCell ref="L33:Q33"/>
    <mergeCell ref="L34:Q34"/>
    <mergeCell ref="A21:D21"/>
    <mergeCell ref="A22:C22"/>
    <mergeCell ref="J13:M13"/>
    <mergeCell ref="J14:M14"/>
    <mergeCell ref="J15:J17"/>
    <mergeCell ref="K17:M17"/>
    <mergeCell ref="K16:M16"/>
    <mergeCell ref="K15:M15"/>
    <mergeCell ref="B39:C39"/>
    <mergeCell ref="B38:C38"/>
    <mergeCell ref="A24:A28"/>
    <mergeCell ref="B27:C27"/>
    <mergeCell ref="B24:C24"/>
    <mergeCell ref="B25:C25"/>
    <mergeCell ref="B28:C28"/>
    <mergeCell ref="O21:O22"/>
    <mergeCell ref="H21:M22"/>
    <mergeCell ref="N21:N22"/>
    <mergeCell ref="R6:R7"/>
    <mergeCell ref="O6:O7"/>
    <mergeCell ref="N6:N7"/>
    <mergeCell ref="J8:M8"/>
    <mergeCell ref="J6:M7"/>
    <mergeCell ref="J9:M9"/>
    <mergeCell ref="J10:M10"/>
    <mergeCell ref="J11:M11"/>
    <mergeCell ref="J12:M12"/>
    <mergeCell ref="P21:P22"/>
    <mergeCell ref="R21:R22"/>
    <mergeCell ref="Q21:Q22"/>
    <mergeCell ref="A4:H4"/>
    <mergeCell ref="A5:H5"/>
    <mergeCell ref="C6:D6"/>
    <mergeCell ref="A6:A7"/>
    <mergeCell ref="B6:B7"/>
    <mergeCell ref="A19:F20"/>
    <mergeCell ref="H19:Y19"/>
    <mergeCell ref="F6:F7"/>
    <mergeCell ref="E6:E7"/>
    <mergeCell ref="H6:H7"/>
    <mergeCell ref="G6:G7"/>
    <mergeCell ref="T6:T7"/>
    <mergeCell ref="S6:S7"/>
    <mergeCell ref="P6:P7"/>
    <mergeCell ref="Q6:Q7"/>
    <mergeCell ref="H20:Y20"/>
    <mergeCell ref="V21:W21"/>
    <mergeCell ref="X21:Y21"/>
    <mergeCell ref="U21:U22"/>
    <mergeCell ref="T21:T22"/>
    <mergeCell ref="S21:S22"/>
    <mergeCell ref="K32:K35"/>
    <mergeCell ref="L37:M37"/>
    <mergeCell ref="A34:A37"/>
    <mergeCell ref="H28:H29"/>
    <mergeCell ref="I28:M28"/>
    <mergeCell ref="I29:M29"/>
    <mergeCell ref="B30:C30"/>
    <mergeCell ref="B29:C29"/>
    <mergeCell ref="A29:A30"/>
    <mergeCell ref="H23:M23"/>
    <mergeCell ref="H26:H27"/>
    <mergeCell ref="H25:M25"/>
    <mergeCell ref="I27:M27"/>
    <mergeCell ref="I26:M26"/>
    <mergeCell ref="H24:M24"/>
  </mergeCells>
  <phoneticPr fontId="63" type="noConversion"/>
  <pageMargins left="0.9055118110236221" right="0.11811023622047245" top="0.82677165354330717" bottom="0.15748031496062992" header="0.31496062992125984" footer="0.19685039370078741"/>
  <pageSetup paperSize="9" scale="31" orientation="landscape" verticalDpi="0" r:id="rId1"/>
  <ignoredErrors>
    <ignoredError sqref="N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enableFormatConditionsCalculation="0">
    <tabColor indexed="10"/>
  </sheetPr>
  <dimension ref="A1:F3385"/>
  <sheetViews>
    <sheetView zoomScale="120" zoomScaleNormal="120" workbookViewId="0">
      <pane ySplit="1" topLeftCell="A2" activePane="bottomLeft" state="frozen"/>
      <selection pane="bottomLeft" activeCell="A2358" sqref="A2358:IV2363"/>
    </sheetView>
  </sheetViews>
  <sheetFormatPr defaultRowHeight="12.75" x14ac:dyDescent="0.2"/>
  <cols>
    <col min="1" max="1" width="18.7109375" style="424" customWidth="1"/>
    <col min="2" max="2" width="15.7109375" style="424" customWidth="1"/>
    <col min="3" max="3" width="54.140625" style="425" customWidth="1"/>
    <col min="4" max="4" width="62.140625" style="425" customWidth="1"/>
    <col min="5" max="5" width="14.5703125" style="425" customWidth="1"/>
    <col min="6" max="6" width="21" style="421" customWidth="1"/>
    <col min="7" max="16384" width="9.140625" style="1"/>
  </cols>
  <sheetData>
    <row r="1" spans="1:6" ht="28.5" customHeight="1" x14ac:dyDescent="0.2">
      <c r="A1" s="427" t="s">
        <v>138</v>
      </c>
      <c r="B1" s="427" t="s">
        <v>139</v>
      </c>
      <c r="C1" s="427" t="s">
        <v>140</v>
      </c>
      <c r="D1" s="427" t="s">
        <v>141</v>
      </c>
      <c r="E1" s="427" t="s">
        <v>314</v>
      </c>
      <c r="F1" s="427" t="s">
        <v>3337</v>
      </c>
    </row>
    <row r="2" spans="1:6" s="242" customFormat="1" x14ac:dyDescent="0.2">
      <c r="A2" s="433" t="str">
        <f>IF((SUM('Разделы 9, 10'!P35:P35)=0),"","Неверно!")</f>
        <v/>
      </c>
      <c r="B2" s="428" t="s">
        <v>708</v>
      </c>
      <c r="C2" s="426" t="s">
        <v>709</v>
      </c>
      <c r="D2" s="426" t="s">
        <v>710</v>
      </c>
      <c r="E2" s="426" t="str">
        <f>CONCATENATE(SUM('Разделы 9, 10'!P35:P35),"=",0)</f>
        <v>0=0</v>
      </c>
      <c r="F2" s="407"/>
    </row>
    <row r="3" spans="1:6" s="242" customFormat="1" x14ac:dyDescent="0.2">
      <c r="A3" s="433" t="str">
        <f>IF((SUM('Разделы 9, 10'!P16:P16)=0),"","Неверно!")</f>
        <v/>
      </c>
      <c r="B3" s="428" t="s">
        <v>711</v>
      </c>
      <c r="C3" s="426" t="s">
        <v>712</v>
      </c>
      <c r="D3" s="426" t="s">
        <v>713</v>
      </c>
      <c r="E3" s="426" t="str">
        <f>CONCATENATE(SUM('Разделы 9, 10'!P16:P16),"=",0)</f>
        <v>0=0</v>
      </c>
      <c r="F3" s="407"/>
    </row>
    <row r="4" spans="1:6" s="242" customFormat="1" x14ac:dyDescent="0.2">
      <c r="A4" s="433" t="str">
        <f>IF((SUM('Разделы 9, 10'!M31:M31)&gt;=SUM('Разделы 9, 10'!N31:N31)),"","Неверно!")</f>
        <v/>
      </c>
      <c r="B4" s="428" t="s">
        <v>714</v>
      </c>
      <c r="C4" s="426" t="s">
        <v>715</v>
      </c>
      <c r="D4" s="426" t="s">
        <v>716</v>
      </c>
      <c r="E4" s="426" t="str">
        <f>CONCATENATE(SUM('Разделы 9, 10'!M31:M31),"&gt;=",SUM('Разделы 9, 10'!N31:N31))</f>
        <v>1&gt;=1</v>
      </c>
      <c r="F4" s="407"/>
    </row>
    <row r="5" spans="1:6" s="242" customFormat="1" x14ac:dyDescent="0.2">
      <c r="A5" s="433" t="str">
        <f>IF((SUM('Разделы 9, 10'!M32:M32)&gt;=SUM('Разделы 9, 10'!N32:N32)),"","Неверно!")</f>
        <v/>
      </c>
      <c r="B5" s="428" t="s">
        <v>714</v>
      </c>
      <c r="C5" s="426" t="s">
        <v>717</v>
      </c>
      <c r="D5" s="426" t="s">
        <v>716</v>
      </c>
      <c r="E5" s="426" t="str">
        <f>CONCATENATE(SUM('Разделы 9, 10'!M32:M32),"&gt;=",SUM('Разделы 9, 10'!N32:N32))</f>
        <v>1&gt;=1</v>
      </c>
      <c r="F5" s="407"/>
    </row>
    <row r="6" spans="1:6" s="242" customFormat="1" x14ac:dyDescent="0.2">
      <c r="A6" s="433" t="str">
        <f>IF((SUM('Разделы 9, 10'!M33:M33)&gt;=SUM('Разделы 9, 10'!N33:N33)),"","Неверно!")</f>
        <v/>
      </c>
      <c r="B6" s="428" t="s">
        <v>714</v>
      </c>
      <c r="C6" s="426" t="s">
        <v>718</v>
      </c>
      <c r="D6" s="426" t="s">
        <v>716</v>
      </c>
      <c r="E6" s="426" t="str">
        <f>CONCATENATE(SUM('Разделы 9, 10'!M33:M33),"&gt;=",SUM('Разделы 9, 10'!N33:N33))</f>
        <v>0&gt;=0</v>
      </c>
      <c r="F6" s="407"/>
    </row>
    <row r="7" spans="1:6" s="242" customFormat="1" x14ac:dyDescent="0.2">
      <c r="A7" s="433" t="str">
        <f>IF((SUM('Разделы 9, 10'!M34:M34)&gt;=SUM('Разделы 9, 10'!N34:N34)),"","Неверно!")</f>
        <v/>
      </c>
      <c r="B7" s="428" t="s">
        <v>714</v>
      </c>
      <c r="C7" s="426" t="s">
        <v>719</v>
      </c>
      <c r="D7" s="426" t="s">
        <v>716</v>
      </c>
      <c r="E7" s="426" t="str">
        <f>CONCATENATE(SUM('Разделы 9, 10'!M34:M34),"&gt;=",SUM('Разделы 9, 10'!N34:N34))</f>
        <v>0&gt;=0</v>
      </c>
      <c r="F7" s="407"/>
    </row>
    <row r="8" spans="1:6" s="242" customFormat="1" x14ac:dyDescent="0.2">
      <c r="A8" s="433" t="str">
        <f>IF((SUM('Разделы 9, 10'!M35:M35)&gt;=SUM('Разделы 9, 10'!N35:N35)),"","Неверно!")</f>
        <v/>
      </c>
      <c r="B8" s="428" t="s">
        <v>714</v>
      </c>
      <c r="C8" s="426" t="s">
        <v>720</v>
      </c>
      <c r="D8" s="426" t="s">
        <v>716</v>
      </c>
      <c r="E8" s="426" t="str">
        <f>CONCATENATE(SUM('Разделы 9, 10'!M35:M35),"&gt;=",SUM('Разделы 9, 10'!N35:N35))</f>
        <v>0&gt;=0</v>
      </c>
      <c r="F8" s="407"/>
    </row>
    <row r="9" spans="1:6" s="242" customFormat="1" x14ac:dyDescent="0.2">
      <c r="A9" s="433" t="str">
        <f>IF((SUM('Разделы 9, 10'!M36:M36)&gt;=SUM('Разделы 9, 10'!N36:N36)),"","Неверно!")</f>
        <v/>
      </c>
      <c r="B9" s="428" t="s">
        <v>714</v>
      </c>
      <c r="C9" s="426" t="s">
        <v>721</v>
      </c>
      <c r="D9" s="426" t="s">
        <v>716</v>
      </c>
      <c r="E9" s="426" t="str">
        <f>CONCATENATE(SUM('Разделы 9, 10'!M36:M36),"&gt;=",SUM('Разделы 9, 10'!N36:N36))</f>
        <v>0&gt;=0</v>
      </c>
      <c r="F9" s="407"/>
    </row>
    <row r="10" spans="1:6" s="242" customFormat="1" x14ac:dyDescent="0.2">
      <c r="A10" s="433" t="str">
        <f>IF((SUM('Разделы 9, 10'!M37:M37)&gt;=SUM('Разделы 9, 10'!N37:N37)),"","Неверно!")</f>
        <v/>
      </c>
      <c r="B10" s="428" t="s">
        <v>714</v>
      </c>
      <c r="C10" s="426" t="s">
        <v>722</v>
      </c>
      <c r="D10" s="426" t="s">
        <v>716</v>
      </c>
      <c r="E10" s="426" t="str">
        <f>CONCATENATE(SUM('Разделы 9, 10'!M37:M37),"&gt;=",SUM('Разделы 9, 10'!N37:N37))</f>
        <v>0&gt;=0</v>
      </c>
      <c r="F10" s="407"/>
    </row>
    <row r="11" spans="1:6" s="242" customFormat="1" x14ac:dyDescent="0.2">
      <c r="A11" s="433" t="str">
        <f>IF((SUM('Разделы 9, 10'!M38:M38)&gt;=SUM('Разделы 9, 10'!N38:N38)),"","Неверно!")</f>
        <v/>
      </c>
      <c r="B11" s="428" t="s">
        <v>714</v>
      </c>
      <c r="C11" s="426" t="s">
        <v>723</v>
      </c>
      <c r="D11" s="426" t="s">
        <v>716</v>
      </c>
      <c r="E11" s="426" t="str">
        <f>CONCATENATE(SUM('Разделы 9, 10'!M38:M38),"&gt;=",SUM('Разделы 9, 10'!N38:N38))</f>
        <v>0&gt;=0</v>
      </c>
      <c r="F11" s="407"/>
    </row>
    <row r="12" spans="1:6" s="242" customFormat="1" x14ac:dyDescent="0.2">
      <c r="A12" s="433" t="str">
        <f>IF((SUM('Разделы 9, 10'!D12:D12)&gt;=SUM('Разделы 9, 10'!J12:J12)),"","Неверно!")</f>
        <v/>
      </c>
      <c r="B12" s="428" t="s">
        <v>724</v>
      </c>
      <c r="C12" s="426" t="s">
        <v>725</v>
      </c>
      <c r="D12" s="426" t="s">
        <v>726</v>
      </c>
      <c r="E12" s="426" t="str">
        <f>CONCATENATE(SUM('Разделы 9, 10'!D12:D12),"&gt;=",SUM('Разделы 9, 10'!J12:J12))</f>
        <v>48&gt;=1</v>
      </c>
      <c r="F12" s="407"/>
    </row>
    <row r="13" spans="1:6" s="242" customFormat="1" x14ac:dyDescent="0.2">
      <c r="A13" s="433" t="str">
        <f>IF((SUM('Разделы 9, 10'!D13:D13)&gt;=SUM('Разделы 9, 10'!J13:J13)),"","Неверно!")</f>
        <v/>
      </c>
      <c r="B13" s="428" t="s">
        <v>724</v>
      </c>
      <c r="C13" s="426" t="s">
        <v>727</v>
      </c>
      <c r="D13" s="426" t="s">
        <v>726</v>
      </c>
      <c r="E13" s="426" t="str">
        <f>CONCATENATE(SUM('Разделы 9, 10'!D13:D13),"&gt;=",SUM('Разделы 9, 10'!J13:J13))</f>
        <v>12&gt;=0</v>
      </c>
      <c r="F13" s="407"/>
    </row>
    <row r="14" spans="1:6" s="242" customFormat="1" x14ac:dyDescent="0.2">
      <c r="A14" s="433" t="str">
        <f>IF((SUM('Разделы 9, 10'!D14:D14)&gt;=SUM('Разделы 9, 10'!J14:J14)),"","Неверно!")</f>
        <v/>
      </c>
      <c r="B14" s="428" t="s">
        <v>724</v>
      </c>
      <c r="C14" s="426" t="s">
        <v>728</v>
      </c>
      <c r="D14" s="426" t="s">
        <v>726</v>
      </c>
      <c r="E14" s="426" t="str">
        <f>CONCATENATE(SUM('Разделы 9, 10'!D14:D14),"&gt;=",SUM('Разделы 9, 10'!J14:J14))</f>
        <v>24&gt;=0</v>
      </c>
      <c r="F14" s="407"/>
    </row>
    <row r="15" spans="1:6" s="242" customFormat="1" x14ac:dyDescent="0.2">
      <c r="A15" s="433" t="str">
        <f>IF((SUM('Разделы 9, 10'!D15:D15)&gt;=SUM('Разделы 9, 10'!J15:J15)),"","Неверно!")</f>
        <v/>
      </c>
      <c r="B15" s="428" t="s">
        <v>724</v>
      </c>
      <c r="C15" s="426" t="s">
        <v>729</v>
      </c>
      <c r="D15" s="426" t="s">
        <v>726</v>
      </c>
      <c r="E15" s="426" t="str">
        <f>CONCATENATE(SUM('Разделы 9, 10'!D15:D15),"&gt;=",SUM('Разделы 9, 10'!J15:J15))</f>
        <v>10&gt;=1</v>
      </c>
      <c r="F15" s="407"/>
    </row>
    <row r="16" spans="1:6" s="242" customFormat="1" x14ac:dyDescent="0.2">
      <c r="A16" s="433" t="str">
        <f>IF((SUM('Разделы 9, 10'!D16:D16)&gt;=SUM('Разделы 9, 10'!J16:J16)),"","Неверно!")</f>
        <v/>
      </c>
      <c r="B16" s="428" t="s">
        <v>724</v>
      </c>
      <c r="C16" s="426" t="s">
        <v>730</v>
      </c>
      <c r="D16" s="426" t="s">
        <v>726</v>
      </c>
      <c r="E16" s="426" t="str">
        <f>CONCATENATE(SUM('Разделы 9, 10'!D16:D16),"&gt;=",SUM('Разделы 9, 10'!J16:J16))</f>
        <v>2&gt;=0</v>
      </c>
      <c r="F16" s="407"/>
    </row>
    <row r="17" spans="1:6" s="242" customFormat="1" x14ac:dyDescent="0.2">
      <c r="A17" s="433" t="str">
        <f>IF((SUM('Разделы 9, 10'!D17:D17)&gt;=SUM('Разделы 9, 10'!J17:J17)),"","Неверно!")</f>
        <v/>
      </c>
      <c r="B17" s="428" t="s">
        <v>724</v>
      </c>
      <c r="C17" s="426" t="s">
        <v>731</v>
      </c>
      <c r="D17" s="426" t="s">
        <v>726</v>
      </c>
      <c r="E17" s="426" t="str">
        <f>CONCATENATE(SUM('Разделы 9, 10'!D17:D17),"&gt;=",SUM('Разделы 9, 10'!J17:J17))</f>
        <v>9&gt;=0</v>
      </c>
      <c r="F17" s="407"/>
    </row>
    <row r="18" spans="1:6" s="242" customFormat="1" x14ac:dyDescent="0.2">
      <c r="A18" s="433" t="str">
        <f>IF((SUM('Разделы 9, 10'!D18:D18)&gt;=SUM('Разделы 9, 10'!J18:J18)),"","Неверно!")</f>
        <v/>
      </c>
      <c r="B18" s="428" t="s">
        <v>724</v>
      </c>
      <c r="C18" s="426" t="s">
        <v>732</v>
      </c>
      <c r="D18" s="426" t="s">
        <v>726</v>
      </c>
      <c r="E18" s="426" t="str">
        <f>CONCATENATE(SUM('Разделы 9, 10'!D18:D18),"&gt;=",SUM('Разделы 9, 10'!J18:J18))</f>
        <v>0&gt;=0</v>
      </c>
      <c r="F18" s="407"/>
    </row>
    <row r="19" spans="1:6" s="242" customFormat="1" x14ac:dyDescent="0.2">
      <c r="A19" s="433" t="str">
        <f>IF((SUM('Разделы 9, 10'!D19:D19)&gt;=SUM('Разделы 9, 10'!J19:J19)),"","Неверно!")</f>
        <v/>
      </c>
      <c r="B19" s="428" t="s">
        <v>724</v>
      </c>
      <c r="C19" s="426" t="s">
        <v>733</v>
      </c>
      <c r="D19" s="426" t="s">
        <v>726</v>
      </c>
      <c r="E19" s="426" t="str">
        <f>CONCATENATE(SUM('Разделы 9, 10'!D19:D19),"&gt;=",SUM('Разделы 9, 10'!J19:J19))</f>
        <v>0&gt;=0</v>
      </c>
      <c r="F19" s="407"/>
    </row>
    <row r="20" spans="1:6" s="242" customFormat="1" x14ac:dyDescent="0.2">
      <c r="A20" s="433" t="str">
        <f>IF((SUM('Разделы 9, 10'!D20:D20)&gt;=SUM('Разделы 9, 10'!J20:J20)),"","Неверно!")</f>
        <v/>
      </c>
      <c r="B20" s="428" t="s">
        <v>724</v>
      </c>
      <c r="C20" s="426" t="s">
        <v>734</v>
      </c>
      <c r="D20" s="426" t="s">
        <v>726</v>
      </c>
      <c r="E20" s="426" t="str">
        <f>CONCATENATE(SUM('Разделы 9, 10'!D20:D20),"&gt;=",SUM('Разделы 9, 10'!J20:J20))</f>
        <v>0&gt;=0</v>
      </c>
      <c r="F20" s="407"/>
    </row>
    <row r="21" spans="1:6" s="242" customFormat="1" x14ac:dyDescent="0.2">
      <c r="A21" s="433" t="str">
        <f>IF((SUM('Разделы 9, 10'!D12:D12)=SUM('Разделы 9, 10'!D13:D16)),"","Неверно!")</f>
        <v/>
      </c>
      <c r="B21" s="428" t="s">
        <v>735</v>
      </c>
      <c r="C21" s="426" t="s">
        <v>736</v>
      </c>
      <c r="D21" s="426" t="s">
        <v>3338</v>
      </c>
      <c r="E21" s="426" t="str">
        <f>CONCATENATE(SUM('Разделы 9, 10'!D12:D12),"=",SUM('Разделы 9, 10'!D13:D16))</f>
        <v>48=48</v>
      </c>
      <c r="F21" s="407"/>
    </row>
    <row r="22" spans="1:6" s="242" customFormat="1" x14ac:dyDescent="0.2">
      <c r="A22" s="433" t="str">
        <f>IF((SUM('Разделы 9, 10'!M12:M12)=SUM('Разделы 9, 10'!M13:M16)),"","Неверно!")</f>
        <v/>
      </c>
      <c r="B22" s="428" t="s">
        <v>735</v>
      </c>
      <c r="C22" s="426" t="s">
        <v>737</v>
      </c>
      <c r="D22" s="426" t="s">
        <v>3338</v>
      </c>
      <c r="E22" s="426" t="str">
        <f>CONCATENATE(SUM('Разделы 9, 10'!M12:M12),"=",SUM('Разделы 9, 10'!M13:M16))</f>
        <v>1=1</v>
      </c>
      <c r="F22" s="407"/>
    </row>
    <row r="23" spans="1:6" s="242" customFormat="1" x14ac:dyDescent="0.2">
      <c r="A23" s="433" t="str">
        <f>IF((SUM('Разделы 9, 10'!N12:N12)=SUM('Разделы 9, 10'!N13:N16)),"","Неверно!")</f>
        <v/>
      </c>
      <c r="B23" s="428" t="s">
        <v>735</v>
      </c>
      <c r="C23" s="426" t="s">
        <v>738</v>
      </c>
      <c r="D23" s="426" t="s">
        <v>3338</v>
      </c>
      <c r="E23" s="426" t="str">
        <f>CONCATENATE(SUM('Разделы 9, 10'!N12:N12),"=",SUM('Разделы 9, 10'!N13:N16))</f>
        <v>1=1</v>
      </c>
      <c r="F23" s="407"/>
    </row>
    <row r="24" spans="1:6" s="242" customFormat="1" x14ac:dyDescent="0.2">
      <c r="A24" s="433" t="str">
        <f>IF((SUM('Разделы 9, 10'!O12:O12)=SUM('Разделы 9, 10'!O13:O16)),"","Неверно!")</f>
        <v/>
      </c>
      <c r="B24" s="428" t="s">
        <v>735</v>
      </c>
      <c r="C24" s="426" t="s">
        <v>739</v>
      </c>
      <c r="D24" s="426" t="s">
        <v>3338</v>
      </c>
      <c r="E24" s="426" t="str">
        <f>CONCATENATE(SUM('Разделы 9, 10'!O12:O12),"=",SUM('Разделы 9, 10'!O13:O16))</f>
        <v>6=6</v>
      </c>
      <c r="F24" s="407"/>
    </row>
    <row r="25" spans="1:6" s="242" customFormat="1" x14ac:dyDescent="0.2">
      <c r="A25" s="433" t="str">
        <f>IF((SUM('Разделы 9, 10'!P12:P12)=SUM('Разделы 9, 10'!P13:P16)),"","Неверно!")</f>
        <v/>
      </c>
      <c r="B25" s="428" t="s">
        <v>735</v>
      </c>
      <c r="C25" s="426" t="s">
        <v>740</v>
      </c>
      <c r="D25" s="426" t="s">
        <v>3338</v>
      </c>
      <c r="E25" s="426" t="str">
        <f>CONCATENATE(SUM('Разделы 9, 10'!P12:P12),"=",SUM('Разделы 9, 10'!P13:P16))</f>
        <v>6=6</v>
      </c>
      <c r="F25" s="407"/>
    </row>
    <row r="26" spans="1:6" s="242" customFormat="1" x14ac:dyDescent="0.2">
      <c r="A26" s="433" t="str">
        <f>IF((SUM('Разделы 9, 10'!Q12:Q12)=SUM('Разделы 9, 10'!Q13:Q16)),"","Неверно!")</f>
        <v/>
      </c>
      <c r="B26" s="428" t="s">
        <v>735</v>
      </c>
      <c r="C26" s="426" t="s">
        <v>741</v>
      </c>
      <c r="D26" s="426" t="s">
        <v>3338</v>
      </c>
      <c r="E26" s="426" t="str">
        <f>CONCATENATE(SUM('Разделы 9, 10'!Q12:Q12),"=",SUM('Разделы 9, 10'!Q13:Q16))</f>
        <v>3=3</v>
      </c>
      <c r="F26" s="407"/>
    </row>
    <row r="27" spans="1:6" s="242" customFormat="1" x14ac:dyDescent="0.2">
      <c r="A27" s="433" t="str">
        <f>IF((SUM('Разделы 9, 10'!R12:R12)=SUM('Разделы 9, 10'!R13:R16)),"","Неверно!")</f>
        <v/>
      </c>
      <c r="B27" s="428" t="s">
        <v>735</v>
      </c>
      <c r="C27" s="426" t="s">
        <v>742</v>
      </c>
      <c r="D27" s="426" t="s">
        <v>3338</v>
      </c>
      <c r="E27" s="426" t="str">
        <f>CONCATENATE(SUM('Разделы 9, 10'!R12:R12),"=",SUM('Разделы 9, 10'!R13:R16))</f>
        <v>0=0</v>
      </c>
      <c r="F27" s="407"/>
    </row>
    <row r="28" spans="1:6" s="242" customFormat="1" x14ac:dyDescent="0.2">
      <c r="A28" s="433" t="str">
        <f>IF((SUM('Разделы 9, 10'!S12:S12)=SUM('Разделы 9, 10'!S13:S16)),"","Неверно!")</f>
        <v/>
      </c>
      <c r="B28" s="428" t="s">
        <v>735</v>
      </c>
      <c r="C28" s="426" t="s">
        <v>743</v>
      </c>
      <c r="D28" s="426" t="s">
        <v>3338</v>
      </c>
      <c r="E28" s="426" t="str">
        <f>CONCATENATE(SUM('Разделы 9, 10'!S12:S12),"=",SUM('Разделы 9, 10'!S13:S16))</f>
        <v>0=0</v>
      </c>
      <c r="F28" s="407"/>
    </row>
    <row r="29" spans="1:6" s="242" customFormat="1" x14ac:dyDescent="0.2">
      <c r="A29" s="433" t="str">
        <f>IF((SUM('Разделы 9, 10'!E12:E12)=SUM('Разделы 9, 10'!E13:E16)),"","Неверно!")</f>
        <v/>
      </c>
      <c r="B29" s="428" t="s">
        <v>735</v>
      </c>
      <c r="C29" s="426" t="s">
        <v>744</v>
      </c>
      <c r="D29" s="426" t="s">
        <v>3338</v>
      </c>
      <c r="E29" s="426" t="str">
        <f>CONCATENATE(SUM('Разделы 9, 10'!E12:E12),"=",SUM('Разделы 9, 10'!E13:E16))</f>
        <v>47=47</v>
      </c>
      <c r="F29" s="407"/>
    </row>
    <row r="30" spans="1:6" s="242" customFormat="1" x14ac:dyDescent="0.2">
      <c r="A30" s="433" t="str">
        <f>IF((SUM('Разделы 9, 10'!F12:F12)=SUM('Разделы 9, 10'!F13:F16)),"","Неверно!")</f>
        <v/>
      </c>
      <c r="B30" s="428" t="s">
        <v>735</v>
      </c>
      <c r="C30" s="426" t="s">
        <v>745</v>
      </c>
      <c r="D30" s="426" t="s">
        <v>3338</v>
      </c>
      <c r="E30" s="426" t="str">
        <f>CONCATENATE(SUM('Разделы 9, 10'!F12:F12),"=",SUM('Разделы 9, 10'!F13:F16))</f>
        <v>16=16</v>
      </c>
      <c r="F30" s="407"/>
    </row>
    <row r="31" spans="1:6" s="242" customFormat="1" x14ac:dyDescent="0.2">
      <c r="A31" s="433" t="str">
        <f>IF((SUM('Разделы 9, 10'!G12:G12)=SUM('Разделы 9, 10'!G13:G16)),"","Неверно!")</f>
        <v/>
      </c>
      <c r="B31" s="428" t="s">
        <v>735</v>
      </c>
      <c r="C31" s="426" t="s">
        <v>746</v>
      </c>
      <c r="D31" s="426" t="s">
        <v>3338</v>
      </c>
      <c r="E31" s="426" t="str">
        <f>CONCATENATE(SUM('Разделы 9, 10'!G12:G12),"=",SUM('Разделы 9, 10'!G13:G16))</f>
        <v>1=1</v>
      </c>
      <c r="F31" s="407"/>
    </row>
    <row r="32" spans="1:6" s="242" customFormat="1" x14ac:dyDescent="0.2">
      <c r="A32" s="433" t="str">
        <f>IF((SUM('Разделы 9, 10'!H12:H12)=SUM('Разделы 9, 10'!H13:H16)),"","Неверно!")</f>
        <v/>
      </c>
      <c r="B32" s="428" t="s">
        <v>735</v>
      </c>
      <c r="C32" s="426" t="s">
        <v>747</v>
      </c>
      <c r="D32" s="426" t="s">
        <v>3338</v>
      </c>
      <c r="E32" s="426" t="str">
        <f>CONCATENATE(SUM('Разделы 9, 10'!H12:H12),"=",SUM('Разделы 9, 10'!H13:H16))</f>
        <v>1=1</v>
      </c>
      <c r="F32" s="407"/>
    </row>
    <row r="33" spans="1:6" s="242" customFormat="1" x14ac:dyDescent="0.2">
      <c r="A33" s="433" t="str">
        <f>IF((SUM('Разделы 9, 10'!I12:I12)=SUM('Разделы 9, 10'!I13:I16)),"","Неверно!")</f>
        <v/>
      </c>
      <c r="B33" s="428" t="s">
        <v>735</v>
      </c>
      <c r="C33" s="426" t="s">
        <v>748</v>
      </c>
      <c r="D33" s="426" t="s">
        <v>3338</v>
      </c>
      <c r="E33" s="426" t="str">
        <f>CONCATENATE(SUM('Разделы 9, 10'!I12:I12),"=",SUM('Разделы 9, 10'!I13:I16))</f>
        <v>0=0</v>
      </c>
      <c r="F33" s="407"/>
    </row>
    <row r="34" spans="1:6" s="242" customFormat="1" x14ac:dyDescent="0.2">
      <c r="A34" s="433" t="str">
        <f>IF((SUM('Разделы 9, 10'!J12:J12)=SUM('Разделы 9, 10'!J13:J16)),"","Неверно!")</f>
        <v/>
      </c>
      <c r="B34" s="428" t="s">
        <v>735</v>
      </c>
      <c r="C34" s="426" t="s">
        <v>749</v>
      </c>
      <c r="D34" s="426" t="s">
        <v>3338</v>
      </c>
      <c r="E34" s="426" t="str">
        <f>CONCATENATE(SUM('Разделы 9, 10'!J12:J12),"=",SUM('Разделы 9, 10'!J13:J16))</f>
        <v>1=1</v>
      </c>
      <c r="F34" s="407"/>
    </row>
    <row r="35" spans="1:6" s="242" customFormat="1" x14ac:dyDescent="0.2">
      <c r="A35" s="433" t="str">
        <f>IF((SUM('Разделы 9, 10'!K12:K12)=SUM('Разделы 9, 10'!K13:K16)),"","Неверно!")</f>
        <v/>
      </c>
      <c r="B35" s="428" t="s">
        <v>735</v>
      </c>
      <c r="C35" s="426" t="s">
        <v>750</v>
      </c>
      <c r="D35" s="426" t="s">
        <v>3338</v>
      </c>
      <c r="E35" s="426" t="str">
        <f>CONCATENATE(SUM('Разделы 9, 10'!K12:K12),"=",SUM('Разделы 9, 10'!K13:K16))</f>
        <v>0=0</v>
      </c>
      <c r="F35" s="407"/>
    </row>
    <row r="36" spans="1:6" s="242" customFormat="1" x14ac:dyDescent="0.2">
      <c r="A36" s="433" t="str">
        <f>IF((SUM('Разделы 9, 10'!L12:L12)=SUM('Разделы 9, 10'!L13:L16)),"","Неверно!")</f>
        <v/>
      </c>
      <c r="B36" s="428" t="s">
        <v>735</v>
      </c>
      <c r="C36" s="426" t="s">
        <v>751</v>
      </c>
      <c r="D36" s="426" t="s">
        <v>3338</v>
      </c>
      <c r="E36" s="426" t="str">
        <f>CONCATENATE(SUM('Разделы 9, 10'!L12:L12),"=",SUM('Разделы 9, 10'!L13:L16))</f>
        <v>2=2</v>
      </c>
      <c r="F36" s="407"/>
    </row>
    <row r="37" spans="1:6" s="242" customFormat="1" x14ac:dyDescent="0.2">
      <c r="A37" s="433" t="str">
        <f>IF((SUM('Разделы 9, 10'!D31:D31)&gt;=SUM('Разделы 9, 10'!D38:D38)),"","Неверно!")</f>
        <v/>
      </c>
      <c r="B37" s="428" t="s">
        <v>752</v>
      </c>
      <c r="C37" s="426" t="s">
        <v>753</v>
      </c>
      <c r="D37" s="426" t="s">
        <v>754</v>
      </c>
      <c r="E37" s="426" t="str">
        <f>CONCATENATE(SUM('Разделы 9, 10'!D31:D31),"&gt;=",SUM('Разделы 9, 10'!D38:D38))</f>
        <v>81&gt;=0</v>
      </c>
      <c r="F37" s="407"/>
    </row>
    <row r="38" spans="1:6" s="242" customFormat="1" x14ac:dyDescent="0.2">
      <c r="A38" s="433" t="str">
        <f>IF((SUM('Разделы 9, 10'!M31:M31)&gt;=SUM('Разделы 9, 10'!M38:M38)),"","Неверно!")</f>
        <v/>
      </c>
      <c r="B38" s="428" t="s">
        <v>752</v>
      </c>
      <c r="C38" s="426" t="s">
        <v>755</v>
      </c>
      <c r="D38" s="426" t="s">
        <v>754</v>
      </c>
      <c r="E38" s="426" t="str">
        <f>CONCATENATE(SUM('Разделы 9, 10'!M31:M31),"&gt;=",SUM('Разделы 9, 10'!M38:M38))</f>
        <v>1&gt;=0</v>
      </c>
      <c r="F38" s="407"/>
    </row>
    <row r="39" spans="1:6" s="242" customFormat="1" x14ac:dyDescent="0.2">
      <c r="A39" s="433" t="str">
        <f>IF((SUM('Разделы 9, 10'!N31:N31)&gt;=SUM('Разделы 9, 10'!N38:N38)),"","Неверно!")</f>
        <v/>
      </c>
      <c r="B39" s="428" t="s">
        <v>752</v>
      </c>
      <c r="C39" s="426" t="s">
        <v>756</v>
      </c>
      <c r="D39" s="426" t="s">
        <v>754</v>
      </c>
      <c r="E39" s="426" t="str">
        <f>CONCATENATE(SUM('Разделы 9, 10'!N31:N31),"&gt;=",SUM('Разделы 9, 10'!N38:N38))</f>
        <v>1&gt;=0</v>
      </c>
      <c r="F39" s="407"/>
    </row>
    <row r="40" spans="1:6" s="242" customFormat="1" x14ac:dyDescent="0.2">
      <c r="A40" s="433" t="str">
        <f>IF((SUM('Разделы 9, 10'!O31:O31)&gt;=SUM('Разделы 9, 10'!O38:O38)),"","Неверно!")</f>
        <v/>
      </c>
      <c r="B40" s="428" t="s">
        <v>752</v>
      </c>
      <c r="C40" s="426" t="s">
        <v>757</v>
      </c>
      <c r="D40" s="426" t="s">
        <v>754</v>
      </c>
      <c r="E40" s="426" t="str">
        <f>CONCATENATE(SUM('Разделы 9, 10'!O31:O31),"&gt;=",SUM('Разделы 9, 10'!O38:O38))</f>
        <v>19&gt;=0</v>
      </c>
      <c r="F40" s="407"/>
    </row>
    <row r="41" spans="1:6" s="242" customFormat="1" x14ac:dyDescent="0.2">
      <c r="A41" s="433" t="str">
        <f>IF((SUM('Разделы 9, 10'!P31:P31)&gt;=SUM('Разделы 9, 10'!P38:P38)),"","Неверно!")</f>
        <v/>
      </c>
      <c r="B41" s="428" t="s">
        <v>752</v>
      </c>
      <c r="C41" s="426" t="s">
        <v>758</v>
      </c>
      <c r="D41" s="426" t="s">
        <v>754</v>
      </c>
      <c r="E41" s="426" t="str">
        <f>CONCATENATE(SUM('Разделы 9, 10'!P31:P31),"&gt;=",SUM('Разделы 9, 10'!P38:P38))</f>
        <v>15&gt;=0</v>
      </c>
      <c r="F41" s="407"/>
    </row>
    <row r="42" spans="1:6" s="242" customFormat="1" x14ac:dyDescent="0.2">
      <c r="A42" s="433" t="str">
        <f>IF((SUM('Разделы 9, 10'!Q31:Q31)&gt;=SUM('Разделы 9, 10'!Q38:Q38)),"","Неверно!")</f>
        <v/>
      </c>
      <c r="B42" s="428" t="s">
        <v>752</v>
      </c>
      <c r="C42" s="426" t="s">
        <v>759</v>
      </c>
      <c r="D42" s="426" t="s">
        <v>754</v>
      </c>
      <c r="E42" s="426" t="str">
        <f>CONCATENATE(SUM('Разделы 9, 10'!Q31:Q31),"&gt;=",SUM('Разделы 9, 10'!Q38:Q38))</f>
        <v>3&gt;=0</v>
      </c>
      <c r="F42" s="407"/>
    </row>
    <row r="43" spans="1:6" s="242" customFormat="1" x14ac:dyDescent="0.2">
      <c r="A43" s="433" t="str">
        <f>IF((SUM('Разделы 9, 10'!E31:E31)&gt;=SUM('Разделы 9, 10'!E38:E38)),"","Неверно!")</f>
        <v/>
      </c>
      <c r="B43" s="428" t="s">
        <v>752</v>
      </c>
      <c r="C43" s="426" t="s">
        <v>760</v>
      </c>
      <c r="D43" s="426" t="s">
        <v>754</v>
      </c>
      <c r="E43" s="426" t="str">
        <f>CONCATENATE(SUM('Разделы 9, 10'!E31:E31),"&gt;=",SUM('Разделы 9, 10'!E38:E38))</f>
        <v>75&gt;=0</v>
      </c>
      <c r="F43" s="407"/>
    </row>
    <row r="44" spans="1:6" s="242" customFormat="1" x14ac:dyDescent="0.2">
      <c r="A44" s="433" t="str">
        <f>IF((SUM('Разделы 9, 10'!F31:F31)&gt;=SUM('Разделы 9, 10'!F38:F38)),"","Неверно!")</f>
        <v/>
      </c>
      <c r="B44" s="428" t="s">
        <v>752</v>
      </c>
      <c r="C44" s="426" t="s">
        <v>761</v>
      </c>
      <c r="D44" s="426" t="s">
        <v>754</v>
      </c>
      <c r="E44" s="426" t="str">
        <f>CONCATENATE(SUM('Разделы 9, 10'!F31:F31),"&gt;=",SUM('Разделы 9, 10'!F38:F38))</f>
        <v>20&gt;=0</v>
      </c>
      <c r="F44" s="407"/>
    </row>
    <row r="45" spans="1:6" s="242" customFormat="1" x14ac:dyDescent="0.2">
      <c r="A45" s="433" t="str">
        <f>IF((SUM('Разделы 9, 10'!G31:G31)&gt;=SUM('Разделы 9, 10'!G38:G38)),"","Неверно!")</f>
        <v/>
      </c>
      <c r="B45" s="428" t="s">
        <v>752</v>
      </c>
      <c r="C45" s="426" t="s">
        <v>762</v>
      </c>
      <c r="D45" s="426" t="s">
        <v>754</v>
      </c>
      <c r="E45" s="426" t="str">
        <f>CONCATENATE(SUM('Разделы 9, 10'!G31:G31),"&gt;=",SUM('Разделы 9, 10'!G38:G38))</f>
        <v>6&gt;=0</v>
      </c>
      <c r="F45" s="407"/>
    </row>
    <row r="46" spans="1:6" s="242" customFormat="1" x14ac:dyDescent="0.2">
      <c r="A46" s="433" t="str">
        <f>IF((SUM('Разделы 9, 10'!H31:H31)&gt;=SUM('Разделы 9, 10'!H38:H38)),"","Неверно!")</f>
        <v/>
      </c>
      <c r="B46" s="428" t="s">
        <v>752</v>
      </c>
      <c r="C46" s="426" t="s">
        <v>763</v>
      </c>
      <c r="D46" s="426" t="s">
        <v>754</v>
      </c>
      <c r="E46" s="426" t="str">
        <f>CONCATENATE(SUM('Разделы 9, 10'!H31:H31),"&gt;=",SUM('Разделы 9, 10'!H38:H38))</f>
        <v>0&gt;=0</v>
      </c>
      <c r="F46" s="407"/>
    </row>
    <row r="47" spans="1:6" s="242" customFormat="1" x14ac:dyDescent="0.2">
      <c r="A47" s="433" t="str">
        <f>IF((SUM('Разделы 9, 10'!I31:I31)&gt;=SUM('Разделы 9, 10'!I38:I38)),"","Неверно!")</f>
        <v/>
      </c>
      <c r="B47" s="428" t="s">
        <v>752</v>
      </c>
      <c r="C47" s="426" t="s">
        <v>764</v>
      </c>
      <c r="D47" s="426" t="s">
        <v>754</v>
      </c>
      <c r="E47" s="426" t="str">
        <f>CONCATENATE(SUM('Разделы 9, 10'!I31:I31),"&gt;=",SUM('Разделы 9, 10'!I38:I38))</f>
        <v>0&gt;=0</v>
      </c>
      <c r="F47" s="407"/>
    </row>
    <row r="48" spans="1:6" s="242" customFormat="1" x14ac:dyDescent="0.2">
      <c r="A48" s="433" t="str">
        <f>IF((SUM('Разделы 9, 10'!J31:J31)&gt;=SUM('Разделы 9, 10'!J38:J38)),"","Неверно!")</f>
        <v/>
      </c>
      <c r="B48" s="428" t="s">
        <v>752</v>
      </c>
      <c r="C48" s="426" t="s">
        <v>765</v>
      </c>
      <c r="D48" s="426" t="s">
        <v>754</v>
      </c>
      <c r="E48" s="426" t="str">
        <f>CONCATENATE(SUM('Разделы 9, 10'!J31:J31),"&gt;=",SUM('Разделы 9, 10'!J38:J38))</f>
        <v>3&gt;=0</v>
      </c>
      <c r="F48" s="407"/>
    </row>
    <row r="49" spans="1:6" s="242" customFormat="1" x14ac:dyDescent="0.2">
      <c r="A49" s="433" t="str">
        <f>IF((SUM('Разделы 9, 10'!K31:K31)&gt;=SUM('Разделы 9, 10'!K38:K38)),"","Неверно!")</f>
        <v/>
      </c>
      <c r="B49" s="428" t="s">
        <v>752</v>
      </c>
      <c r="C49" s="426" t="s">
        <v>766</v>
      </c>
      <c r="D49" s="426" t="s">
        <v>754</v>
      </c>
      <c r="E49" s="426" t="str">
        <f>CONCATENATE(SUM('Разделы 9, 10'!K31:K31),"&gt;=",SUM('Разделы 9, 10'!K38:K38))</f>
        <v>2&gt;=0</v>
      </c>
      <c r="F49" s="407"/>
    </row>
    <row r="50" spans="1:6" s="242" customFormat="1" x14ac:dyDescent="0.2">
      <c r="A50" s="433" t="str">
        <f>IF((SUM('Разделы 9, 10'!L31:L31)&gt;=SUM('Разделы 9, 10'!L38:L38)),"","Неверно!")</f>
        <v/>
      </c>
      <c r="B50" s="428" t="s">
        <v>752</v>
      </c>
      <c r="C50" s="426" t="s">
        <v>767</v>
      </c>
      <c r="D50" s="426" t="s">
        <v>754</v>
      </c>
      <c r="E50" s="426" t="str">
        <f>CONCATENATE(SUM('Разделы 9, 10'!L31:L31),"&gt;=",SUM('Разделы 9, 10'!L38:L38))</f>
        <v>2&gt;=0</v>
      </c>
      <c r="F50" s="407"/>
    </row>
    <row r="51" spans="1:6" s="242" customFormat="1" x14ac:dyDescent="0.2">
      <c r="A51" s="433" t="str">
        <f>IF((SUM('Разделы 9, 10'!D12:D12)+SUM('Разделы 9, 10'!K12:K12)=SUM('Раздел 4'!G32:G32)),"","Неверно!")</f>
        <v/>
      </c>
      <c r="B51" s="428" t="s">
        <v>768</v>
      </c>
      <c r="C51" s="426" t="s">
        <v>769</v>
      </c>
      <c r="D51" s="426" t="s">
        <v>770</v>
      </c>
      <c r="E51" s="426" t="str">
        <f>CONCATENATE(SUM('Разделы 9, 10'!D12:D12),"+",SUM('Разделы 9, 10'!K12:K12),"=",SUM('Раздел 4'!G32:G32))</f>
        <v>48+0=48</v>
      </c>
      <c r="F51" s="407"/>
    </row>
    <row r="52" spans="1:6" s="242" customFormat="1" x14ac:dyDescent="0.2">
      <c r="A52" s="433" t="str">
        <f>IF((SUM('Разделы 9, 10'!D12:D12)&gt;=SUM('Разделы 9, 10'!M12:M12)),"","Неверно!")</f>
        <v/>
      </c>
      <c r="B52" s="428" t="s">
        <v>771</v>
      </c>
      <c r="C52" s="426" t="s">
        <v>772</v>
      </c>
      <c r="D52" s="426" t="s">
        <v>773</v>
      </c>
      <c r="E52" s="426" t="str">
        <f>CONCATENATE(SUM('Разделы 9, 10'!D12:D12),"&gt;=",SUM('Разделы 9, 10'!M12:M12))</f>
        <v>48&gt;=1</v>
      </c>
      <c r="F52" s="407"/>
    </row>
    <row r="53" spans="1:6" s="242" customFormat="1" x14ac:dyDescent="0.2">
      <c r="A53" s="433" t="str">
        <f>IF((SUM('Разделы 9, 10'!D13:D13)&gt;=SUM('Разделы 9, 10'!M13:M13)),"","Неверно!")</f>
        <v/>
      </c>
      <c r="B53" s="428" t="s">
        <v>771</v>
      </c>
      <c r="C53" s="426" t="s">
        <v>774</v>
      </c>
      <c r="D53" s="426" t="s">
        <v>773</v>
      </c>
      <c r="E53" s="426" t="str">
        <f>CONCATENATE(SUM('Разделы 9, 10'!D13:D13),"&gt;=",SUM('Разделы 9, 10'!M13:M13))</f>
        <v>12&gt;=1</v>
      </c>
      <c r="F53" s="407"/>
    </row>
    <row r="54" spans="1:6" s="242" customFormat="1" x14ac:dyDescent="0.2">
      <c r="A54" s="433" t="str">
        <f>IF((SUM('Разделы 9, 10'!D14:D14)&gt;=SUM('Разделы 9, 10'!M14:M14)),"","Неверно!")</f>
        <v/>
      </c>
      <c r="B54" s="428" t="s">
        <v>771</v>
      </c>
      <c r="C54" s="426" t="s">
        <v>775</v>
      </c>
      <c r="D54" s="426" t="s">
        <v>773</v>
      </c>
      <c r="E54" s="426" t="str">
        <f>CONCATENATE(SUM('Разделы 9, 10'!D14:D14),"&gt;=",SUM('Разделы 9, 10'!M14:M14))</f>
        <v>24&gt;=0</v>
      </c>
      <c r="F54" s="407"/>
    </row>
    <row r="55" spans="1:6" s="242" customFormat="1" x14ac:dyDescent="0.2">
      <c r="A55" s="433" t="str">
        <f>IF((SUM('Разделы 9, 10'!D15:D15)&gt;=SUM('Разделы 9, 10'!M15:M15)),"","Неверно!")</f>
        <v/>
      </c>
      <c r="B55" s="428" t="s">
        <v>771</v>
      </c>
      <c r="C55" s="426" t="s">
        <v>776</v>
      </c>
      <c r="D55" s="426" t="s">
        <v>773</v>
      </c>
      <c r="E55" s="426" t="str">
        <f>CONCATENATE(SUM('Разделы 9, 10'!D15:D15),"&gt;=",SUM('Разделы 9, 10'!M15:M15))</f>
        <v>10&gt;=0</v>
      </c>
      <c r="F55" s="407"/>
    </row>
    <row r="56" spans="1:6" s="242" customFormat="1" x14ac:dyDescent="0.2">
      <c r="A56" s="433" t="str">
        <f>IF((SUM('Разделы 9, 10'!D16:D16)&gt;=SUM('Разделы 9, 10'!M16:M16)),"","Неверно!")</f>
        <v/>
      </c>
      <c r="B56" s="428" t="s">
        <v>771</v>
      </c>
      <c r="C56" s="426" t="s">
        <v>777</v>
      </c>
      <c r="D56" s="426" t="s">
        <v>773</v>
      </c>
      <c r="E56" s="426" t="str">
        <f>CONCATENATE(SUM('Разделы 9, 10'!D16:D16),"&gt;=",SUM('Разделы 9, 10'!M16:M16))</f>
        <v>2&gt;=0</v>
      </c>
      <c r="F56" s="407"/>
    </row>
    <row r="57" spans="1:6" s="242" customFormat="1" x14ac:dyDescent="0.2">
      <c r="A57" s="433" t="str">
        <f>IF((SUM('Разделы 9, 10'!D17:D17)&gt;=SUM('Разделы 9, 10'!M17:M17)),"","Неверно!")</f>
        <v/>
      </c>
      <c r="B57" s="428" t="s">
        <v>771</v>
      </c>
      <c r="C57" s="426" t="s">
        <v>778</v>
      </c>
      <c r="D57" s="426" t="s">
        <v>773</v>
      </c>
      <c r="E57" s="426" t="str">
        <f>CONCATENATE(SUM('Разделы 9, 10'!D17:D17),"&gt;=",SUM('Разделы 9, 10'!M17:M17))</f>
        <v>9&gt;=0</v>
      </c>
      <c r="F57" s="407"/>
    </row>
    <row r="58" spans="1:6" s="242" customFormat="1" x14ac:dyDescent="0.2">
      <c r="A58" s="433" t="str">
        <f>IF((SUM('Разделы 9, 10'!D18:D18)&gt;=SUM('Разделы 9, 10'!M18:M18)),"","Неверно!")</f>
        <v/>
      </c>
      <c r="B58" s="428" t="s">
        <v>771</v>
      </c>
      <c r="C58" s="426" t="s">
        <v>779</v>
      </c>
      <c r="D58" s="426" t="s">
        <v>773</v>
      </c>
      <c r="E58" s="426" t="str">
        <f>CONCATENATE(SUM('Разделы 9, 10'!D18:D18),"&gt;=",SUM('Разделы 9, 10'!M18:M18))</f>
        <v>0&gt;=0</v>
      </c>
      <c r="F58" s="407"/>
    </row>
    <row r="59" spans="1:6" s="242" customFormat="1" x14ac:dyDescent="0.2">
      <c r="A59" s="433" t="str">
        <f>IF((SUM('Разделы 9, 10'!D19:D19)&gt;=SUM('Разделы 9, 10'!M19:M19)),"","Неверно!")</f>
        <v/>
      </c>
      <c r="B59" s="428" t="s">
        <v>771</v>
      </c>
      <c r="C59" s="426" t="s">
        <v>780</v>
      </c>
      <c r="D59" s="426" t="s">
        <v>773</v>
      </c>
      <c r="E59" s="426" t="str">
        <f>CONCATENATE(SUM('Разделы 9, 10'!D19:D19),"&gt;=",SUM('Разделы 9, 10'!M19:M19))</f>
        <v>0&gt;=0</v>
      </c>
      <c r="F59" s="407"/>
    </row>
    <row r="60" spans="1:6" s="242" customFormat="1" x14ac:dyDescent="0.2">
      <c r="A60" s="433" t="str">
        <f>IF((SUM('Разделы 9, 10'!D20:D20)&gt;=SUM('Разделы 9, 10'!M20:M20)),"","Неверно!")</f>
        <v/>
      </c>
      <c r="B60" s="428" t="s">
        <v>771</v>
      </c>
      <c r="C60" s="426" t="s">
        <v>781</v>
      </c>
      <c r="D60" s="426" t="s">
        <v>773</v>
      </c>
      <c r="E60" s="426" t="str">
        <f>CONCATENATE(SUM('Разделы 9, 10'!D20:D20),"&gt;=",SUM('Разделы 9, 10'!M20:M20))</f>
        <v>0&gt;=0</v>
      </c>
      <c r="F60" s="407"/>
    </row>
    <row r="61" spans="1:6" s="242" customFormat="1" x14ac:dyDescent="0.2">
      <c r="A61" s="433" t="str">
        <f>IF((SUM('Разделы 9, 10'!D12:D12)&gt;=SUM('Разделы 9, 10'!D17:D17)),"","Неверно!")</f>
        <v/>
      </c>
      <c r="B61" s="428" t="s">
        <v>782</v>
      </c>
      <c r="C61" s="426" t="s">
        <v>783</v>
      </c>
      <c r="D61" s="426" t="s">
        <v>784</v>
      </c>
      <c r="E61" s="426" t="str">
        <f>CONCATENATE(SUM('Разделы 9, 10'!D12:D12),"&gt;=",SUM('Разделы 9, 10'!D17:D17))</f>
        <v>48&gt;=9</v>
      </c>
      <c r="F61" s="407"/>
    </row>
    <row r="62" spans="1:6" s="242" customFormat="1" x14ac:dyDescent="0.2">
      <c r="A62" s="433" t="str">
        <f>IF((SUM('Разделы 9, 10'!M12:M12)&gt;=SUM('Разделы 9, 10'!M17:M17)),"","Неверно!")</f>
        <v/>
      </c>
      <c r="B62" s="428" t="s">
        <v>782</v>
      </c>
      <c r="C62" s="426" t="s">
        <v>785</v>
      </c>
      <c r="D62" s="426" t="s">
        <v>784</v>
      </c>
      <c r="E62" s="426" t="str">
        <f>CONCATENATE(SUM('Разделы 9, 10'!M12:M12),"&gt;=",SUM('Разделы 9, 10'!M17:M17))</f>
        <v>1&gt;=0</v>
      </c>
      <c r="F62" s="407"/>
    </row>
    <row r="63" spans="1:6" s="242" customFormat="1" x14ac:dyDescent="0.2">
      <c r="A63" s="433" t="str">
        <f>IF((SUM('Разделы 9, 10'!N12:N12)&gt;=SUM('Разделы 9, 10'!N17:N17)),"","Неверно!")</f>
        <v/>
      </c>
      <c r="B63" s="428" t="s">
        <v>782</v>
      </c>
      <c r="C63" s="426" t="s">
        <v>786</v>
      </c>
      <c r="D63" s="426" t="s">
        <v>784</v>
      </c>
      <c r="E63" s="426" t="str">
        <f>CONCATENATE(SUM('Разделы 9, 10'!N12:N12),"&gt;=",SUM('Разделы 9, 10'!N17:N17))</f>
        <v>1&gt;=0</v>
      </c>
      <c r="F63" s="407"/>
    </row>
    <row r="64" spans="1:6" s="242" customFormat="1" x14ac:dyDescent="0.2">
      <c r="A64" s="433" t="str">
        <f>IF((SUM('Разделы 9, 10'!O12:O12)&gt;=SUM('Разделы 9, 10'!O17:O17)),"","Неверно!")</f>
        <v/>
      </c>
      <c r="B64" s="428" t="s">
        <v>782</v>
      </c>
      <c r="C64" s="426" t="s">
        <v>787</v>
      </c>
      <c r="D64" s="426" t="s">
        <v>784</v>
      </c>
      <c r="E64" s="426" t="str">
        <f>CONCATENATE(SUM('Разделы 9, 10'!O12:O12),"&gt;=",SUM('Разделы 9, 10'!O17:O17))</f>
        <v>6&gt;=2</v>
      </c>
      <c r="F64" s="407"/>
    </row>
    <row r="65" spans="1:6" s="242" customFormat="1" x14ac:dyDescent="0.2">
      <c r="A65" s="433" t="str">
        <f>IF((SUM('Разделы 9, 10'!P12:P12)&gt;=SUM('Разделы 9, 10'!P17:P17)),"","Неверно!")</f>
        <v/>
      </c>
      <c r="B65" s="428" t="s">
        <v>782</v>
      </c>
      <c r="C65" s="426" t="s">
        <v>788</v>
      </c>
      <c r="D65" s="426" t="s">
        <v>784</v>
      </c>
      <c r="E65" s="426" t="str">
        <f>CONCATENATE(SUM('Разделы 9, 10'!P12:P12),"&gt;=",SUM('Разделы 9, 10'!P17:P17))</f>
        <v>6&gt;=2</v>
      </c>
      <c r="F65" s="407"/>
    </row>
    <row r="66" spans="1:6" s="242" customFormat="1" x14ac:dyDescent="0.2">
      <c r="A66" s="433" t="str">
        <f>IF((SUM('Разделы 9, 10'!Q12:Q12)&gt;=SUM('Разделы 9, 10'!Q17:Q17)),"","Неверно!")</f>
        <v/>
      </c>
      <c r="B66" s="428" t="s">
        <v>782</v>
      </c>
      <c r="C66" s="426" t="s">
        <v>789</v>
      </c>
      <c r="D66" s="426" t="s">
        <v>784</v>
      </c>
      <c r="E66" s="426" t="str">
        <f>CONCATENATE(SUM('Разделы 9, 10'!Q12:Q12),"&gt;=",SUM('Разделы 9, 10'!Q17:Q17))</f>
        <v>3&gt;=2</v>
      </c>
      <c r="F66" s="407"/>
    </row>
    <row r="67" spans="1:6" s="242" customFormat="1" x14ac:dyDescent="0.2">
      <c r="A67" s="433" t="str">
        <f>IF((SUM('Разделы 9, 10'!R12:R12)&gt;=SUM('Разделы 9, 10'!R17:R17)),"","Неверно!")</f>
        <v/>
      </c>
      <c r="B67" s="428" t="s">
        <v>782</v>
      </c>
      <c r="C67" s="426" t="s">
        <v>790</v>
      </c>
      <c r="D67" s="426" t="s">
        <v>784</v>
      </c>
      <c r="E67" s="426" t="str">
        <f>CONCATENATE(SUM('Разделы 9, 10'!R12:R12),"&gt;=",SUM('Разделы 9, 10'!R17:R17))</f>
        <v>0&gt;=0</v>
      </c>
      <c r="F67" s="407"/>
    </row>
    <row r="68" spans="1:6" s="242" customFormat="1" x14ac:dyDescent="0.2">
      <c r="A68" s="433" t="str">
        <f>IF((SUM('Разделы 9, 10'!S12:S12)&gt;=SUM('Разделы 9, 10'!S17:S17)),"","Неверно!")</f>
        <v/>
      </c>
      <c r="B68" s="428" t="s">
        <v>782</v>
      </c>
      <c r="C68" s="426" t="s">
        <v>791</v>
      </c>
      <c r="D68" s="426" t="s">
        <v>784</v>
      </c>
      <c r="E68" s="426" t="str">
        <f>CONCATENATE(SUM('Разделы 9, 10'!S12:S12),"&gt;=",SUM('Разделы 9, 10'!S17:S17))</f>
        <v>0&gt;=0</v>
      </c>
      <c r="F68" s="407"/>
    </row>
    <row r="69" spans="1:6" s="242" customFormat="1" x14ac:dyDescent="0.2">
      <c r="A69" s="433" t="str">
        <f>IF((SUM('Разделы 9, 10'!E12:E12)&gt;=SUM('Разделы 9, 10'!E17:E17)),"","Неверно!")</f>
        <v/>
      </c>
      <c r="B69" s="428" t="s">
        <v>782</v>
      </c>
      <c r="C69" s="426" t="s">
        <v>792</v>
      </c>
      <c r="D69" s="426" t="s">
        <v>784</v>
      </c>
      <c r="E69" s="426" t="str">
        <f>CONCATENATE(SUM('Разделы 9, 10'!E12:E12),"&gt;=",SUM('Разделы 9, 10'!E17:E17))</f>
        <v>47&gt;=9</v>
      </c>
      <c r="F69" s="407"/>
    </row>
    <row r="70" spans="1:6" s="242" customFormat="1" x14ac:dyDescent="0.2">
      <c r="A70" s="433" t="str">
        <f>IF((SUM('Разделы 9, 10'!F12:F12)&gt;=SUM('Разделы 9, 10'!F17:F17)),"","Неверно!")</f>
        <v/>
      </c>
      <c r="B70" s="428" t="s">
        <v>782</v>
      </c>
      <c r="C70" s="426" t="s">
        <v>793</v>
      </c>
      <c r="D70" s="426" t="s">
        <v>784</v>
      </c>
      <c r="E70" s="426" t="str">
        <f>CONCATENATE(SUM('Разделы 9, 10'!F12:F12),"&gt;=",SUM('Разделы 9, 10'!F17:F17))</f>
        <v>16&gt;=2</v>
      </c>
      <c r="F70" s="407"/>
    </row>
    <row r="71" spans="1:6" s="242" customFormat="1" x14ac:dyDescent="0.2">
      <c r="A71" s="433" t="str">
        <f>IF((SUM('Разделы 9, 10'!G12:G12)&gt;=SUM('Разделы 9, 10'!G17:G17)),"","Неверно!")</f>
        <v/>
      </c>
      <c r="B71" s="428" t="s">
        <v>782</v>
      </c>
      <c r="C71" s="426" t="s">
        <v>794</v>
      </c>
      <c r="D71" s="426" t="s">
        <v>784</v>
      </c>
      <c r="E71" s="426" t="str">
        <f>CONCATENATE(SUM('Разделы 9, 10'!G12:G12),"&gt;=",SUM('Разделы 9, 10'!G17:G17))</f>
        <v>1&gt;=0</v>
      </c>
      <c r="F71" s="407"/>
    </row>
    <row r="72" spans="1:6" s="242" customFormat="1" x14ac:dyDescent="0.2">
      <c r="A72" s="433" t="str">
        <f>IF((SUM('Разделы 9, 10'!H12:H12)&gt;=SUM('Разделы 9, 10'!H17:H17)),"","Неверно!")</f>
        <v/>
      </c>
      <c r="B72" s="428" t="s">
        <v>782</v>
      </c>
      <c r="C72" s="426" t="s">
        <v>795</v>
      </c>
      <c r="D72" s="426" t="s">
        <v>784</v>
      </c>
      <c r="E72" s="426" t="str">
        <f>CONCATENATE(SUM('Разделы 9, 10'!H12:H12),"&gt;=",SUM('Разделы 9, 10'!H17:H17))</f>
        <v>1&gt;=0</v>
      </c>
      <c r="F72" s="407"/>
    </row>
    <row r="73" spans="1:6" s="242" customFormat="1" x14ac:dyDescent="0.2">
      <c r="A73" s="433" t="str">
        <f>IF((SUM('Разделы 9, 10'!I12:I12)&gt;=SUM('Разделы 9, 10'!I17:I17)),"","Неверно!")</f>
        <v/>
      </c>
      <c r="B73" s="428" t="s">
        <v>782</v>
      </c>
      <c r="C73" s="426" t="s">
        <v>796</v>
      </c>
      <c r="D73" s="426" t="s">
        <v>784</v>
      </c>
      <c r="E73" s="426" t="str">
        <f>CONCATENATE(SUM('Разделы 9, 10'!I12:I12),"&gt;=",SUM('Разделы 9, 10'!I17:I17))</f>
        <v>0&gt;=0</v>
      </c>
      <c r="F73" s="407"/>
    </row>
    <row r="74" spans="1:6" s="242" customFormat="1" x14ac:dyDescent="0.2">
      <c r="A74" s="433" t="str">
        <f>IF((SUM('Разделы 9, 10'!J12:J12)&gt;=SUM('Разделы 9, 10'!J17:J17)),"","Неверно!")</f>
        <v/>
      </c>
      <c r="B74" s="428" t="s">
        <v>782</v>
      </c>
      <c r="C74" s="426" t="s">
        <v>797</v>
      </c>
      <c r="D74" s="426" t="s">
        <v>784</v>
      </c>
      <c r="E74" s="426" t="str">
        <f>CONCATENATE(SUM('Разделы 9, 10'!J12:J12),"&gt;=",SUM('Разделы 9, 10'!J17:J17))</f>
        <v>1&gt;=0</v>
      </c>
      <c r="F74" s="407"/>
    </row>
    <row r="75" spans="1:6" s="242" customFormat="1" x14ac:dyDescent="0.2">
      <c r="A75" s="433" t="str">
        <f>IF((SUM('Разделы 9, 10'!K12:K12)&gt;=SUM('Разделы 9, 10'!K17:K17)),"","Неверно!")</f>
        <v/>
      </c>
      <c r="B75" s="428" t="s">
        <v>782</v>
      </c>
      <c r="C75" s="426" t="s">
        <v>798</v>
      </c>
      <c r="D75" s="426" t="s">
        <v>784</v>
      </c>
      <c r="E75" s="426" t="str">
        <f>CONCATENATE(SUM('Разделы 9, 10'!K12:K12),"&gt;=",SUM('Разделы 9, 10'!K17:K17))</f>
        <v>0&gt;=0</v>
      </c>
      <c r="F75" s="407"/>
    </row>
    <row r="76" spans="1:6" s="242" customFormat="1" x14ac:dyDescent="0.2">
      <c r="A76" s="433" t="str">
        <f>IF((SUM('Разделы 9, 10'!L12:L12)&gt;=SUM('Разделы 9, 10'!L17:L17)),"","Неверно!")</f>
        <v/>
      </c>
      <c r="B76" s="428" t="s">
        <v>782</v>
      </c>
      <c r="C76" s="426" t="s">
        <v>799</v>
      </c>
      <c r="D76" s="426" t="s">
        <v>784</v>
      </c>
      <c r="E76" s="426" t="str">
        <f>CONCATENATE(SUM('Разделы 9, 10'!L12:L12),"&gt;=",SUM('Разделы 9, 10'!L17:L17))</f>
        <v>2&gt;=0</v>
      </c>
      <c r="F76" s="407"/>
    </row>
    <row r="77" spans="1:6" s="242" customFormat="1" x14ac:dyDescent="0.2">
      <c r="A77" s="433" t="str">
        <f>IF((SUM('Разделы 9, 10'!D12:D12)&gt;=SUM('Разделы 9, 10'!D19:D19)),"","Неверно!")</f>
        <v/>
      </c>
      <c r="B77" s="428" t="s">
        <v>800</v>
      </c>
      <c r="C77" s="426" t="s">
        <v>801</v>
      </c>
      <c r="D77" s="426" t="s">
        <v>802</v>
      </c>
      <c r="E77" s="426" t="str">
        <f>CONCATENATE(SUM('Разделы 9, 10'!D12:D12),"&gt;=",SUM('Разделы 9, 10'!D19:D19))</f>
        <v>48&gt;=0</v>
      </c>
      <c r="F77" s="407"/>
    </row>
    <row r="78" spans="1:6" s="242" customFormat="1" x14ac:dyDescent="0.2">
      <c r="A78" s="433" t="str">
        <f>IF((SUM('Разделы 9, 10'!M12:M12)&gt;=SUM('Разделы 9, 10'!M19:M19)),"","Неверно!")</f>
        <v/>
      </c>
      <c r="B78" s="428" t="s">
        <v>800</v>
      </c>
      <c r="C78" s="426" t="s">
        <v>803</v>
      </c>
      <c r="D78" s="426" t="s">
        <v>802</v>
      </c>
      <c r="E78" s="426" t="str">
        <f>CONCATENATE(SUM('Разделы 9, 10'!M12:M12),"&gt;=",SUM('Разделы 9, 10'!M19:M19))</f>
        <v>1&gt;=0</v>
      </c>
      <c r="F78" s="407"/>
    </row>
    <row r="79" spans="1:6" s="242" customFormat="1" x14ac:dyDescent="0.2">
      <c r="A79" s="433" t="str">
        <f>IF((SUM('Разделы 9, 10'!N12:N12)&gt;=SUM('Разделы 9, 10'!N19:N19)),"","Неверно!")</f>
        <v/>
      </c>
      <c r="B79" s="428" t="s">
        <v>800</v>
      </c>
      <c r="C79" s="426" t="s">
        <v>804</v>
      </c>
      <c r="D79" s="426" t="s">
        <v>802</v>
      </c>
      <c r="E79" s="426" t="str">
        <f>CONCATENATE(SUM('Разделы 9, 10'!N12:N12),"&gt;=",SUM('Разделы 9, 10'!N19:N19))</f>
        <v>1&gt;=0</v>
      </c>
      <c r="F79" s="407"/>
    </row>
    <row r="80" spans="1:6" s="242" customFormat="1" x14ac:dyDescent="0.2">
      <c r="A80" s="433" t="str">
        <f>IF((SUM('Разделы 9, 10'!O12:O12)&gt;=SUM('Разделы 9, 10'!O19:O19)),"","Неверно!")</f>
        <v/>
      </c>
      <c r="B80" s="428" t="s">
        <v>800</v>
      </c>
      <c r="C80" s="426" t="s">
        <v>805</v>
      </c>
      <c r="D80" s="426" t="s">
        <v>802</v>
      </c>
      <c r="E80" s="426" t="str">
        <f>CONCATENATE(SUM('Разделы 9, 10'!O12:O12),"&gt;=",SUM('Разделы 9, 10'!O19:O19))</f>
        <v>6&gt;=0</v>
      </c>
      <c r="F80" s="407"/>
    </row>
    <row r="81" spans="1:6" s="242" customFormat="1" x14ac:dyDescent="0.2">
      <c r="A81" s="433" t="str">
        <f>IF((SUM('Разделы 9, 10'!P12:P12)&gt;=SUM('Разделы 9, 10'!P19:P19)),"","Неверно!")</f>
        <v/>
      </c>
      <c r="B81" s="428" t="s">
        <v>800</v>
      </c>
      <c r="C81" s="426" t="s">
        <v>806</v>
      </c>
      <c r="D81" s="426" t="s">
        <v>802</v>
      </c>
      <c r="E81" s="426" t="str">
        <f>CONCATENATE(SUM('Разделы 9, 10'!P12:P12),"&gt;=",SUM('Разделы 9, 10'!P19:P19))</f>
        <v>6&gt;=0</v>
      </c>
      <c r="F81" s="407"/>
    </row>
    <row r="82" spans="1:6" s="242" customFormat="1" x14ac:dyDescent="0.2">
      <c r="A82" s="433" t="str">
        <f>IF((SUM('Разделы 9, 10'!Q12:Q12)&gt;=SUM('Разделы 9, 10'!Q19:Q19)),"","Неверно!")</f>
        <v/>
      </c>
      <c r="B82" s="428" t="s">
        <v>800</v>
      </c>
      <c r="C82" s="426" t="s">
        <v>807</v>
      </c>
      <c r="D82" s="426" t="s">
        <v>802</v>
      </c>
      <c r="E82" s="426" t="str">
        <f>CONCATENATE(SUM('Разделы 9, 10'!Q12:Q12),"&gt;=",SUM('Разделы 9, 10'!Q19:Q19))</f>
        <v>3&gt;=0</v>
      </c>
      <c r="F82" s="407"/>
    </row>
    <row r="83" spans="1:6" s="242" customFormat="1" x14ac:dyDescent="0.2">
      <c r="A83" s="433" t="str">
        <f>IF((SUM('Разделы 9, 10'!R12:R12)&gt;=SUM('Разделы 9, 10'!R19:R19)),"","Неверно!")</f>
        <v/>
      </c>
      <c r="B83" s="428" t="s">
        <v>800</v>
      </c>
      <c r="C83" s="426" t="s">
        <v>808</v>
      </c>
      <c r="D83" s="426" t="s">
        <v>802</v>
      </c>
      <c r="E83" s="426" t="str">
        <f>CONCATENATE(SUM('Разделы 9, 10'!R12:R12),"&gt;=",SUM('Разделы 9, 10'!R19:R19))</f>
        <v>0&gt;=0</v>
      </c>
      <c r="F83" s="407"/>
    </row>
    <row r="84" spans="1:6" s="242" customFormat="1" x14ac:dyDescent="0.2">
      <c r="A84" s="433" t="str">
        <f>IF((SUM('Разделы 9, 10'!S12:S12)&gt;=SUM('Разделы 9, 10'!S19:S19)),"","Неверно!")</f>
        <v/>
      </c>
      <c r="B84" s="428" t="s">
        <v>800</v>
      </c>
      <c r="C84" s="426" t="s">
        <v>809</v>
      </c>
      <c r="D84" s="426" t="s">
        <v>802</v>
      </c>
      <c r="E84" s="426" t="str">
        <f>CONCATENATE(SUM('Разделы 9, 10'!S12:S12),"&gt;=",SUM('Разделы 9, 10'!S19:S19))</f>
        <v>0&gt;=0</v>
      </c>
      <c r="F84" s="407"/>
    </row>
    <row r="85" spans="1:6" s="242" customFormat="1" x14ac:dyDescent="0.2">
      <c r="A85" s="433" t="str">
        <f>IF((SUM('Разделы 9, 10'!E12:E12)&gt;=SUM('Разделы 9, 10'!E19:E19)),"","Неверно!")</f>
        <v/>
      </c>
      <c r="B85" s="428" t="s">
        <v>800</v>
      </c>
      <c r="C85" s="426" t="s">
        <v>810</v>
      </c>
      <c r="D85" s="426" t="s">
        <v>802</v>
      </c>
      <c r="E85" s="426" t="str">
        <f>CONCATENATE(SUM('Разделы 9, 10'!E12:E12),"&gt;=",SUM('Разделы 9, 10'!E19:E19))</f>
        <v>47&gt;=0</v>
      </c>
      <c r="F85" s="407"/>
    </row>
    <row r="86" spans="1:6" s="242" customFormat="1" x14ac:dyDescent="0.2">
      <c r="A86" s="433" t="str">
        <f>IF((SUM('Разделы 9, 10'!F12:F12)&gt;=SUM('Разделы 9, 10'!F19:F19)),"","Неверно!")</f>
        <v/>
      </c>
      <c r="B86" s="428" t="s">
        <v>800</v>
      </c>
      <c r="C86" s="426" t="s">
        <v>811</v>
      </c>
      <c r="D86" s="426" t="s">
        <v>802</v>
      </c>
      <c r="E86" s="426" t="str">
        <f>CONCATENATE(SUM('Разделы 9, 10'!F12:F12),"&gt;=",SUM('Разделы 9, 10'!F19:F19))</f>
        <v>16&gt;=0</v>
      </c>
      <c r="F86" s="407"/>
    </row>
    <row r="87" spans="1:6" s="242" customFormat="1" x14ac:dyDescent="0.2">
      <c r="A87" s="433" t="str">
        <f>IF((SUM('Разделы 9, 10'!G12:G12)&gt;=SUM('Разделы 9, 10'!G19:G19)),"","Неверно!")</f>
        <v/>
      </c>
      <c r="B87" s="428" t="s">
        <v>800</v>
      </c>
      <c r="C87" s="426" t="s">
        <v>812</v>
      </c>
      <c r="D87" s="426" t="s">
        <v>802</v>
      </c>
      <c r="E87" s="426" t="str">
        <f>CONCATENATE(SUM('Разделы 9, 10'!G12:G12),"&gt;=",SUM('Разделы 9, 10'!G19:G19))</f>
        <v>1&gt;=0</v>
      </c>
      <c r="F87" s="407"/>
    </row>
    <row r="88" spans="1:6" s="242" customFormat="1" x14ac:dyDescent="0.2">
      <c r="A88" s="433" t="str">
        <f>IF((SUM('Разделы 9, 10'!H12:H12)&gt;=SUM('Разделы 9, 10'!H19:H19)),"","Неверно!")</f>
        <v/>
      </c>
      <c r="B88" s="428" t="s">
        <v>800</v>
      </c>
      <c r="C88" s="426" t="s">
        <v>813</v>
      </c>
      <c r="D88" s="426" t="s">
        <v>802</v>
      </c>
      <c r="E88" s="426" t="str">
        <f>CONCATENATE(SUM('Разделы 9, 10'!H12:H12),"&gt;=",SUM('Разделы 9, 10'!H19:H19))</f>
        <v>1&gt;=0</v>
      </c>
      <c r="F88" s="407"/>
    </row>
    <row r="89" spans="1:6" s="242" customFormat="1" x14ac:dyDescent="0.2">
      <c r="A89" s="433" t="str">
        <f>IF((SUM('Разделы 9, 10'!I12:I12)&gt;=SUM('Разделы 9, 10'!I19:I19)),"","Неверно!")</f>
        <v/>
      </c>
      <c r="B89" s="428" t="s">
        <v>800</v>
      </c>
      <c r="C89" s="426" t="s">
        <v>814</v>
      </c>
      <c r="D89" s="426" t="s">
        <v>802</v>
      </c>
      <c r="E89" s="426" t="str">
        <f>CONCATENATE(SUM('Разделы 9, 10'!I12:I12),"&gt;=",SUM('Разделы 9, 10'!I19:I19))</f>
        <v>0&gt;=0</v>
      </c>
      <c r="F89" s="407"/>
    </row>
    <row r="90" spans="1:6" s="242" customFormat="1" x14ac:dyDescent="0.2">
      <c r="A90" s="433" t="str">
        <f>IF((SUM('Разделы 9, 10'!J12:J12)&gt;=SUM('Разделы 9, 10'!J19:J19)),"","Неверно!")</f>
        <v/>
      </c>
      <c r="B90" s="428" t="s">
        <v>800</v>
      </c>
      <c r="C90" s="426" t="s">
        <v>815</v>
      </c>
      <c r="D90" s="426" t="s">
        <v>802</v>
      </c>
      <c r="E90" s="426" t="str">
        <f>CONCATENATE(SUM('Разделы 9, 10'!J12:J12),"&gt;=",SUM('Разделы 9, 10'!J19:J19))</f>
        <v>1&gt;=0</v>
      </c>
      <c r="F90" s="407"/>
    </row>
    <row r="91" spans="1:6" s="242" customFormat="1" x14ac:dyDescent="0.2">
      <c r="A91" s="433" t="str">
        <f>IF((SUM('Разделы 9, 10'!K12:K12)&gt;=SUM('Разделы 9, 10'!K19:K19)),"","Неверно!")</f>
        <v/>
      </c>
      <c r="B91" s="428" t="s">
        <v>800</v>
      </c>
      <c r="C91" s="426" t="s">
        <v>816</v>
      </c>
      <c r="D91" s="426" t="s">
        <v>802</v>
      </c>
      <c r="E91" s="426" t="str">
        <f>CONCATENATE(SUM('Разделы 9, 10'!K12:K12),"&gt;=",SUM('Разделы 9, 10'!K19:K19))</f>
        <v>0&gt;=0</v>
      </c>
      <c r="F91" s="407"/>
    </row>
    <row r="92" spans="1:6" s="242" customFormat="1" x14ac:dyDescent="0.2">
      <c r="A92" s="433" t="str">
        <f>IF((SUM('Разделы 9, 10'!L12:L12)&gt;=SUM('Разделы 9, 10'!L19:L19)),"","Неверно!")</f>
        <v/>
      </c>
      <c r="B92" s="428" t="s">
        <v>800</v>
      </c>
      <c r="C92" s="426" t="s">
        <v>817</v>
      </c>
      <c r="D92" s="426" t="s">
        <v>802</v>
      </c>
      <c r="E92" s="426" t="str">
        <f>CONCATENATE(SUM('Разделы 9, 10'!L12:L12),"&gt;=",SUM('Разделы 9, 10'!L19:L19))</f>
        <v>2&gt;=0</v>
      </c>
      <c r="F92" s="407"/>
    </row>
    <row r="93" spans="1:6" s="242" customFormat="1" x14ac:dyDescent="0.2">
      <c r="A93" s="433" t="str">
        <f>IF((SUM('Разделы 9, 10'!D31:D31)+SUM('Разделы 9, 10'!K31:K31)=SUM('Раздел 4'!G34:G34)),"","Неверно!")</f>
        <v/>
      </c>
      <c r="B93" s="428" t="s">
        <v>3339</v>
      </c>
      <c r="C93" s="426" t="s">
        <v>3340</v>
      </c>
      <c r="D93" s="426" t="s">
        <v>3341</v>
      </c>
      <c r="E93" s="426" t="str">
        <f>CONCATENATE(SUM('Разделы 9, 10'!D31:D31),"+",SUM('Разделы 9, 10'!K31:K31),"=",SUM('Раздел 4'!G34:G34))</f>
        <v>81+2=83</v>
      </c>
      <c r="F93" s="407"/>
    </row>
    <row r="94" spans="1:6" s="242" customFormat="1" x14ac:dyDescent="0.2">
      <c r="A94" s="433" t="str">
        <f>IF((SUM('Разделы 9, 10'!D12:D12)&gt;=SUM('Разделы 9, 10'!D18:D18)),"","Неверно!")</f>
        <v/>
      </c>
      <c r="B94" s="428" t="s">
        <v>818</v>
      </c>
      <c r="C94" s="426" t="s">
        <v>819</v>
      </c>
      <c r="D94" s="426" t="s">
        <v>820</v>
      </c>
      <c r="E94" s="426" t="str">
        <f>CONCATENATE(SUM('Разделы 9, 10'!D12:D12),"&gt;=",SUM('Разделы 9, 10'!D18:D18))</f>
        <v>48&gt;=0</v>
      </c>
      <c r="F94" s="407"/>
    </row>
    <row r="95" spans="1:6" s="242" customFormat="1" x14ac:dyDescent="0.2">
      <c r="A95" s="433" t="str">
        <f>IF((SUM('Разделы 9, 10'!M12:M12)&gt;=SUM('Разделы 9, 10'!M18:M18)),"","Неверно!")</f>
        <v/>
      </c>
      <c r="B95" s="428" t="s">
        <v>818</v>
      </c>
      <c r="C95" s="426" t="s">
        <v>821</v>
      </c>
      <c r="D95" s="426" t="s">
        <v>820</v>
      </c>
      <c r="E95" s="426" t="str">
        <f>CONCATENATE(SUM('Разделы 9, 10'!M12:M12),"&gt;=",SUM('Разделы 9, 10'!M18:M18))</f>
        <v>1&gt;=0</v>
      </c>
      <c r="F95" s="407"/>
    </row>
    <row r="96" spans="1:6" s="242" customFormat="1" x14ac:dyDescent="0.2">
      <c r="A96" s="433" t="str">
        <f>IF((SUM('Разделы 9, 10'!N12:N12)&gt;=SUM('Разделы 9, 10'!N18:N18)),"","Неверно!")</f>
        <v/>
      </c>
      <c r="B96" s="428" t="s">
        <v>818</v>
      </c>
      <c r="C96" s="426" t="s">
        <v>822</v>
      </c>
      <c r="D96" s="426" t="s">
        <v>820</v>
      </c>
      <c r="E96" s="426" t="str">
        <f>CONCATENATE(SUM('Разделы 9, 10'!N12:N12),"&gt;=",SUM('Разделы 9, 10'!N18:N18))</f>
        <v>1&gt;=0</v>
      </c>
      <c r="F96" s="407"/>
    </row>
    <row r="97" spans="1:6" s="242" customFormat="1" x14ac:dyDescent="0.2">
      <c r="A97" s="433" t="str">
        <f>IF((SUM('Разделы 9, 10'!O12:O12)&gt;=SUM('Разделы 9, 10'!O18:O18)),"","Неверно!")</f>
        <v/>
      </c>
      <c r="B97" s="428" t="s">
        <v>818</v>
      </c>
      <c r="C97" s="426" t="s">
        <v>823</v>
      </c>
      <c r="D97" s="426" t="s">
        <v>820</v>
      </c>
      <c r="E97" s="426" t="str">
        <f>CONCATENATE(SUM('Разделы 9, 10'!O12:O12),"&gt;=",SUM('Разделы 9, 10'!O18:O18))</f>
        <v>6&gt;=0</v>
      </c>
      <c r="F97" s="407"/>
    </row>
    <row r="98" spans="1:6" s="242" customFormat="1" x14ac:dyDescent="0.2">
      <c r="A98" s="433" t="str">
        <f>IF((SUM('Разделы 9, 10'!P12:P12)&gt;=SUM('Разделы 9, 10'!P18:P18)),"","Неверно!")</f>
        <v/>
      </c>
      <c r="B98" s="428" t="s">
        <v>818</v>
      </c>
      <c r="C98" s="426" t="s">
        <v>824</v>
      </c>
      <c r="D98" s="426" t="s">
        <v>820</v>
      </c>
      <c r="E98" s="426" t="str">
        <f>CONCATENATE(SUM('Разделы 9, 10'!P12:P12),"&gt;=",SUM('Разделы 9, 10'!P18:P18))</f>
        <v>6&gt;=0</v>
      </c>
      <c r="F98" s="407"/>
    </row>
    <row r="99" spans="1:6" s="242" customFormat="1" x14ac:dyDescent="0.2">
      <c r="A99" s="433" t="str">
        <f>IF((SUM('Разделы 9, 10'!Q12:Q12)&gt;=SUM('Разделы 9, 10'!Q18:Q18)),"","Неверно!")</f>
        <v/>
      </c>
      <c r="B99" s="428" t="s">
        <v>818</v>
      </c>
      <c r="C99" s="426" t="s">
        <v>825</v>
      </c>
      <c r="D99" s="426" t="s">
        <v>820</v>
      </c>
      <c r="E99" s="426" t="str">
        <f>CONCATENATE(SUM('Разделы 9, 10'!Q12:Q12),"&gt;=",SUM('Разделы 9, 10'!Q18:Q18))</f>
        <v>3&gt;=0</v>
      </c>
      <c r="F99" s="407"/>
    </row>
    <row r="100" spans="1:6" s="242" customFormat="1" x14ac:dyDescent="0.2">
      <c r="A100" s="433" t="str">
        <f>IF((SUM('Разделы 9, 10'!R12:R12)&gt;=SUM('Разделы 9, 10'!R18:R18)),"","Неверно!")</f>
        <v/>
      </c>
      <c r="B100" s="428" t="s">
        <v>818</v>
      </c>
      <c r="C100" s="426" t="s">
        <v>826</v>
      </c>
      <c r="D100" s="426" t="s">
        <v>820</v>
      </c>
      <c r="E100" s="426" t="str">
        <f>CONCATENATE(SUM('Разделы 9, 10'!R12:R12),"&gt;=",SUM('Разделы 9, 10'!R18:R18))</f>
        <v>0&gt;=0</v>
      </c>
      <c r="F100" s="407"/>
    </row>
    <row r="101" spans="1:6" s="242" customFormat="1" x14ac:dyDescent="0.2">
      <c r="A101" s="433" t="str">
        <f>IF((SUM('Разделы 9, 10'!S12:S12)&gt;=SUM('Разделы 9, 10'!S18:S18)),"","Неверно!")</f>
        <v/>
      </c>
      <c r="B101" s="428" t="s">
        <v>818</v>
      </c>
      <c r="C101" s="426" t="s">
        <v>827</v>
      </c>
      <c r="D101" s="426" t="s">
        <v>820</v>
      </c>
      <c r="E101" s="426" t="str">
        <f>CONCATENATE(SUM('Разделы 9, 10'!S12:S12),"&gt;=",SUM('Разделы 9, 10'!S18:S18))</f>
        <v>0&gt;=0</v>
      </c>
      <c r="F101" s="407"/>
    </row>
    <row r="102" spans="1:6" s="242" customFormat="1" x14ac:dyDescent="0.2">
      <c r="A102" s="433" t="str">
        <f>IF((SUM('Разделы 9, 10'!E12:E12)&gt;=SUM('Разделы 9, 10'!E18:E18)),"","Неверно!")</f>
        <v/>
      </c>
      <c r="B102" s="428" t="s">
        <v>818</v>
      </c>
      <c r="C102" s="426" t="s">
        <v>828</v>
      </c>
      <c r="D102" s="426" t="s">
        <v>820</v>
      </c>
      <c r="E102" s="426" t="str">
        <f>CONCATENATE(SUM('Разделы 9, 10'!E12:E12),"&gt;=",SUM('Разделы 9, 10'!E18:E18))</f>
        <v>47&gt;=0</v>
      </c>
      <c r="F102" s="407"/>
    </row>
    <row r="103" spans="1:6" s="242" customFormat="1" x14ac:dyDescent="0.2">
      <c r="A103" s="433" t="str">
        <f>IF((SUM('Разделы 9, 10'!F12:F12)&gt;=SUM('Разделы 9, 10'!F18:F18)),"","Неверно!")</f>
        <v/>
      </c>
      <c r="B103" s="428" t="s">
        <v>818</v>
      </c>
      <c r="C103" s="426" t="s">
        <v>829</v>
      </c>
      <c r="D103" s="426" t="s">
        <v>820</v>
      </c>
      <c r="E103" s="426" t="str">
        <f>CONCATENATE(SUM('Разделы 9, 10'!F12:F12),"&gt;=",SUM('Разделы 9, 10'!F18:F18))</f>
        <v>16&gt;=0</v>
      </c>
      <c r="F103" s="407"/>
    </row>
    <row r="104" spans="1:6" s="242" customFormat="1" x14ac:dyDescent="0.2">
      <c r="A104" s="433" t="str">
        <f>IF((SUM('Разделы 9, 10'!G12:G12)&gt;=SUM('Разделы 9, 10'!G18:G18)),"","Неверно!")</f>
        <v/>
      </c>
      <c r="B104" s="428" t="s">
        <v>818</v>
      </c>
      <c r="C104" s="426" t="s">
        <v>830</v>
      </c>
      <c r="D104" s="426" t="s">
        <v>820</v>
      </c>
      <c r="E104" s="426" t="str">
        <f>CONCATENATE(SUM('Разделы 9, 10'!G12:G12),"&gt;=",SUM('Разделы 9, 10'!G18:G18))</f>
        <v>1&gt;=0</v>
      </c>
      <c r="F104" s="407"/>
    </row>
    <row r="105" spans="1:6" s="242" customFormat="1" x14ac:dyDescent="0.2">
      <c r="A105" s="433" t="str">
        <f>IF((SUM('Разделы 9, 10'!H12:H12)&gt;=SUM('Разделы 9, 10'!H18:H18)),"","Неверно!")</f>
        <v/>
      </c>
      <c r="B105" s="428" t="s">
        <v>818</v>
      </c>
      <c r="C105" s="426" t="s">
        <v>831</v>
      </c>
      <c r="D105" s="426" t="s">
        <v>820</v>
      </c>
      <c r="E105" s="426" t="str">
        <f>CONCATENATE(SUM('Разделы 9, 10'!H12:H12),"&gt;=",SUM('Разделы 9, 10'!H18:H18))</f>
        <v>1&gt;=0</v>
      </c>
      <c r="F105" s="407"/>
    </row>
    <row r="106" spans="1:6" s="242" customFormat="1" x14ac:dyDescent="0.2">
      <c r="A106" s="433" t="str">
        <f>IF((SUM('Разделы 9, 10'!I12:I12)&gt;=SUM('Разделы 9, 10'!I18:I18)),"","Неверно!")</f>
        <v/>
      </c>
      <c r="B106" s="428" t="s">
        <v>818</v>
      </c>
      <c r="C106" s="426" t="s">
        <v>832</v>
      </c>
      <c r="D106" s="426" t="s">
        <v>820</v>
      </c>
      <c r="E106" s="426" t="str">
        <f>CONCATENATE(SUM('Разделы 9, 10'!I12:I12),"&gt;=",SUM('Разделы 9, 10'!I18:I18))</f>
        <v>0&gt;=0</v>
      </c>
      <c r="F106" s="407"/>
    </row>
    <row r="107" spans="1:6" s="242" customFormat="1" x14ac:dyDescent="0.2">
      <c r="A107" s="433" t="str">
        <f>IF((SUM('Разделы 9, 10'!J12:J12)&gt;=SUM('Разделы 9, 10'!J18:J18)),"","Неверно!")</f>
        <v/>
      </c>
      <c r="B107" s="428" t="s">
        <v>818</v>
      </c>
      <c r="C107" s="426" t="s">
        <v>833</v>
      </c>
      <c r="D107" s="426" t="s">
        <v>820</v>
      </c>
      <c r="E107" s="426" t="str">
        <f>CONCATENATE(SUM('Разделы 9, 10'!J12:J12),"&gt;=",SUM('Разделы 9, 10'!J18:J18))</f>
        <v>1&gt;=0</v>
      </c>
      <c r="F107" s="407"/>
    </row>
    <row r="108" spans="1:6" s="242" customFormat="1" x14ac:dyDescent="0.2">
      <c r="A108" s="433" t="str">
        <f>IF((SUM('Разделы 9, 10'!K12:K12)&gt;=SUM('Разделы 9, 10'!K18:K18)),"","Неверно!")</f>
        <v/>
      </c>
      <c r="B108" s="428" t="s">
        <v>818</v>
      </c>
      <c r="C108" s="426" t="s">
        <v>834</v>
      </c>
      <c r="D108" s="426" t="s">
        <v>820</v>
      </c>
      <c r="E108" s="426" t="str">
        <f>CONCATENATE(SUM('Разделы 9, 10'!K12:K12),"&gt;=",SUM('Разделы 9, 10'!K18:K18))</f>
        <v>0&gt;=0</v>
      </c>
      <c r="F108" s="407"/>
    </row>
    <row r="109" spans="1:6" s="242" customFormat="1" x14ac:dyDescent="0.2">
      <c r="A109" s="433" t="str">
        <f>IF((SUM('Разделы 9, 10'!L12:L12)&gt;=SUM('Разделы 9, 10'!L18:L18)),"","Неверно!")</f>
        <v/>
      </c>
      <c r="B109" s="428" t="s">
        <v>818</v>
      </c>
      <c r="C109" s="426" t="s">
        <v>835</v>
      </c>
      <c r="D109" s="426" t="s">
        <v>820</v>
      </c>
      <c r="E109" s="426" t="str">
        <f>CONCATENATE(SUM('Разделы 9, 10'!L12:L12),"&gt;=",SUM('Разделы 9, 10'!L18:L18))</f>
        <v>2&gt;=0</v>
      </c>
      <c r="F109" s="407"/>
    </row>
    <row r="110" spans="1:6" s="242" customFormat="1" x14ac:dyDescent="0.2">
      <c r="A110" s="433" t="str">
        <f>IF((SUM('Разделы 9, 10'!L12:L12)&gt;=SUM('Разделы 9, 10'!M12:M12)),"","Неверно!")</f>
        <v/>
      </c>
      <c r="B110" s="428" t="s">
        <v>836</v>
      </c>
      <c r="C110" s="426" t="s">
        <v>837</v>
      </c>
      <c r="D110" s="426" t="s">
        <v>838</v>
      </c>
      <c r="E110" s="426" t="str">
        <f>CONCATENATE(SUM('Разделы 9, 10'!L12:L12),"&gt;=",SUM('Разделы 9, 10'!M12:M12))</f>
        <v>2&gt;=1</v>
      </c>
      <c r="F110" s="407"/>
    </row>
    <row r="111" spans="1:6" s="242" customFormat="1" x14ac:dyDescent="0.2">
      <c r="A111" s="433" t="str">
        <f>IF((SUM('Разделы 9, 10'!L13:L13)&gt;=SUM('Разделы 9, 10'!M13:M13)),"","Неверно!")</f>
        <v/>
      </c>
      <c r="B111" s="428" t="s">
        <v>836</v>
      </c>
      <c r="C111" s="426" t="s">
        <v>839</v>
      </c>
      <c r="D111" s="426" t="s">
        <v>838</v>
      </c>
      <c r="E111" s="426" t="str">
        <f>CONCATENATE(SUM('Разделы 9, 10'!L13:L13),"&gt;=",SUM('Разделы 9, 10'!M13:M13))</f>
        <v>1&gt;=1</v>
      </c>
      <c r="F111" s="407"/>
    </row>
    <row r="112" spans="1:6" s="242" customFormat="1" x14ac:dyDescent="0.2">
      <c r="A112" s="433" t="str">
        <f>IF((SUM('Разделы 9, 10'!L14:L14)&gt;=SUM('Разделы 9, 10'!M14:M14)),"","Неверно!")</f>
        <v/>
      </c>
      <c r="B112" s="428" t="s">
        <v>836</v>
      </c>
      <c r="C112" s="426" t="s">
        <v>840</v>
      </c>
      <c r="D112" s="426" t="s">
        <v>838</v>
      </c>
      <c r="E112" s="426" t="str">
        <f>CONCATENATE(SUM('Разделы 9, 10'!L14:L14),"&gt;=",SUM('Разделы 9, 10'!M14:M14))</f>
        <v>0&gt;=0</v>
      </c>
      <c r="F112" s="407"/>
    </row>
    <row r="113" spans="1:6" s="242" customFormat="1" x14ac:dyDescent="0.2">
      <c r="A113" s="433" t="str">
        <f>IF((SUM('Разделы 9, 10'!L15:L15)&gt;=SUM('Разделы 9, 10'!M15:M15)),"","Неверно!")</f>
        <v/>
      </c>
      <c r="B113" s="428" t="s">
        <v>836</v>
      </c>
      <c r="C113" s="426" t="s">
        <v>841</v>
      </c>
      <c r="D113" s="426" t="s">
        <v>838</v>
      </c>
      <c r="E113" s="426" t="str">
        <f>CONCATENATE(SUM('Разделы 9, 10'!L15:L15),"&gt;=",SUM('Разделы 9, 10'!M15:M15))</f>
        <v>1&gt;=0</v>
      </c>
      <c r="F113" s="407"/>
    </row>
    <row r="114" spans="1:6" s="242" customFormat="1" x14ac:dyDescent="0.2">
      <c r="A114" s="433" t="str">
        <f>IF((SUM('Разделы 9, 10'!L16:L16)&gt;=SUM('Разделы 9, 10'!M16:M16)),"","Неверно!")</f>
        <v/>
      </c>
      <c r="B114" s="428" t="s">
        <v>836</v>
      </c>
      <c r="C114" s="426" t="s">
        <v>842</v>
      </c>
      <c r="D114" s="426" t="s">
        <v>838</v>
      </c>
      <c r="E114" s="426" t="str">
        <f>CONCATENATE(SUM('Разделы 9, 10'!L16:L16),"&gt;=",SUM('Разделы 9, 10'!M16:M16))</f>
        <v>0&gt;=0</v>
      </c>
      <c r="F114" s="407"/>
    </row>
    <row r="115" spans="1:6" s="242" customFormat="1" x14ac:dyDescent="0.2">
      <c r="A115" s="433" t="str">
        <f>IF((SUM('Разделы 9, 10'!L17:L17)&gt;=SUM('Разделы 9, 10'!M17:M17)),"","Неверно!")</f>
        <v/>
      </c>
      <c r="B115" s="428" t="s">
        <v>836</v>
      </c>
      <c r="C115" s="426" t="s">
        <v>843</v>
      </c>
      <c r="D115" s="426" t="s">
        <v>838</v>
      </c>
      <c r="E115" s="426" t="str">
        <f>CONCATENATE(SUM('Разделы 9, 10'!L17:L17),"&gt;=",SUM('Разделы 9, 10'!M17:M17))</f>
        <v>0&gt;=0</v>
      </c>
      <c r="F115" s="407"/>
    </row>
    <row r="116" spans="1:6" s="242" customFormat="1" x14ac:dyDescent="0.2">
      <c r="A116" s="433" t="str">
        <f>IF((SUM('Разделы 9, 10'!L18:L18)&gt;=SUM('Разделы 9, 10'!M18:M18)),"","Неверно!")</f>
        <v/>
      </c>
      <c r="B116" s="428" t="s">
        <v>836</v>
      </c>
      <c r="C116" s="426" t="s">
        <v>844</v>
      </c>
      <c r="D116" s="426" t="s">
        <v>838</v>
      </c>
      <c r="E116" s="426" t="str">
        <f>CONCATENATE(SUM('Разделы 9, 10'!L18:L18),"&gt;=",SUM('Разделы 9, 10'!M18:M18))</f>
        <v>0&gt;=0</v>
      </c>
      <c r="F116" s="407"/>
    </row>
    <row r="117" spans="1:6" s="242" customFormat="1" x14ac:dyDescent="0.2">
      <c r="A117" s="433" t="str">
        <f>IF((SUM('Разделы 9, 10'!L19:L19)&gt;=SUM('Разделы 9, 10'!M19:M19)),"","Неверно!")</f>
        <v/>
      </c>
      <c r="B117" s="428" t="s">
        <v>836</v>
      </c>
      <c r="C117" s="426" t="s">
        <v>845</v>
      </c>
      <c r="D117" s="426" t="s">
        <v>838</v>
      </c>
      <c r="E117" s="426" t="str">
        <f>CONCATENATE(SUM('Разделы 9, 10'!L19:L19),"&gt;=",SUM('Разделы 9, 10'!M19:M19))</f>
        <v>0&gt;=0</v>
      </c>
      <c r="F117" s="407"/>
    </row>
    <row r="118" spans="1:6" s="242" customFormat="1" x14ac:dyDescent="0.2">
      <c r="A118" s="433" t="str">
        <f>IF((SUM('Разделы 9, 10'!L20:L20)&gt;=SUM('Разделы 9, 10'!M20:M20)),"","Неверно!")</f>
        <v/>
      </c>
      <c r="B118" s="428" t="s">
        <v>836</v>
      </c>
      <c r="C118" s="426" t="s">
        <v>846</v>
      </c>
      <c r="D118" s="426" t="s">
        <v>838</v>
      </c>
      <c r="E118" s="426" t="str">
        <f>CONCATENATE(SUM('Разделы 9, 10'!L20:L20),"&gt;=",SUM('Разделы 9, 10'!M20:M20))</f>
        <v>0&gt;=0</v>
      </c>
      <c r="F118" s="407"/>
    </row>
    <row r="119" spans="1:6" s="242" customFormat="1" x14ac:dyDescent="0.2">
      <c r="A119" s="433" t="str">
        <f>IF((SUM('Разделы 9, 10'!D31:D31)&gt;=SUM('Разделы 9, 10'!D37:D37)),"","Неверно!")</f>
        <v/>
      </c>
      <c r="B119" s="428" t="s">
        <v>847</v>
      </c>
      <c r="C119" s="426" t="s">
        <v>848</v>
      </c>
      <c r="D119" s="426" t="s">
        <v>849</v>
      </c>
      <c r="E119" s="426" t="str">
        <f>CONCATENATE(SUM('Разделы 9, 10'!D31:D31),"&gt;=",SUM('Разделы 9, 10'!D37:D37))</f>
        <v>81&gt;=0</v>
      </c>
      <c r="F119" s="407"/>
    </row>
    <row r="120" spans="1:6" s="242" customFormat="1" x14ac:dyDescent="0.2">
      <c r="A120" s="433" t="str">
        <f>IF((SUM('Разделы 9, 10'!M31:M31)&gt;=SUM('Разделы 9, 10'!M37:M37)),"","Неверно!")</f>
        <v/>
      </c>
      <c r="B120" s="428" t="s">
        <v>847</v>
      </c>
      <c r="C120" s="426" t="s">
        <v>850</v>
      </c>
      <c r="D120" s="426" t="s">
        <v>849</v>
      </c>
      <c r="E120" s="426" t="str">
        <f>CONCATENATE(SUM('Разделы 9, 10'!M31:M31),"&gt;=",SUM('Разделы 9, 10'!M37:M37))</f>
        <v>1&gt;=0</v>
      </c>
      <c r="F120" s="407"/>
    </row>
    <row r="121" spans="1:6" s="242" customFormat="1" x14ac:dyDescent="0.2">
      <c r="A121" s="433" t="str">
        <f>IF((SUM('Разделы 9, 10'!N31:N31)&gt;=SUM('Разделы 9, 10'!N37:N37)),"","Неверно!")</f>
        <v/>
      </c>
      <c r="B121" s="428" t="s">
        <v>847</v>
      </c>
      <c r="C121" s="426" t="s">
        <v>851</v>
      </c>
      <c r="D121" s="426" t="s">
        <v>849</v>
      </c>
      <c r="E121" s="426" t="str">
        <f>CONCATENATE(SUM('Разделы 9, 10'!N31:N31),"&gt;=",SUM('Разделы 9, 10'!N37:N37))</f>
        <v>1&gt;=0</v>
      </c>
      <c r="F121" s="407"/>
    </row>
    <row r="122" spans="1:6" s="242" customFormat="1" x14ac:dyDescent="0.2">
      <c r="A122" s="433" t="str">
        <f>IF((SUM('Разделы 9, 10'!O31:O31)&gt;=SUM('Разделы 9, 10'!O37:O37)),"","Неверно!")</f>
        <v/>
      </c>
      <c r="B122" s="428" t="s">
        <v>847</v>
      </c>
      <c r="C122" s="426" t="s">
        <v>852</v>
      </c>
      <c r="D122" s="426" t="s">
        <v>849</v>
      </c>
      <c r="E122" s="426" t="str">
        <f>CONCATENATE(SUM('Разделы 9, 10'!O31:O31),"&gt;=",SUM('Разделы 9, 10'!O37:O37))</f>
        <v>19&gt;=0</v>
      </c>
      <c r="F122" s="407"/>
    </row>
    <row r="123" spans="1:6" s="242" customFormat="1" x14ac:dyDescent="0.2">
      <c r="A123" s="433" t="str">
        <f>IF((SUM('Разделы 9, 10'!P31:P31)&gt;=SUM('Разделы 9, 10'!P37:P37)),"","Неверно!")</f>
        <v/>
      </c>
      <c r="B123" s="428" t="s">
        <v>847</v>
      </c>
      <c r="C123" s="426" t="s">
        <v>853</v>
      </c>
      <c r="D123" s="426" t="s">
        <v>849</v>
      </c>
      <c r="E123" s="426" t="str">
        <f>CONCATENATE(SUM('Разделы 9, 10'!P31:P31),"&gt;=",SUM('Разделы 9, 10'!P37:P37))</f>
        <v>15&gt;=0</v>
      </c>
      <c r="F123" s="407"/>
    </row>
    <row r="124" spans="1:6" s="242" customFormat="1" x14ac:dyDescent="0.2">
      <c r="A124" s="433" t="str">
        <f>IF((SUM('Разделы 9, 10'!Q31:Q31)&gt;=SUM('Разделы 9, 10'!Q37:Q37)),"","Неверно!")</f>
        <v/>
      </c>
      <c r="B124" s="428" t="s">
        <v>847</v>
      </c>
      <c r="C124" s="426" t="s">
        <v>854</v>
      </c>
      <c r="D124" s="426" t="s">
        <v>849</v>
      </c>
      <c r="E124" s="426" t="str">
        <f>CONCATENATE(SUM('Разделы 9, 10'!Q31:Q31),"&gt;=",SUM('Разделы 9, 10'!Q37:Q37))</f>
        <v>3&gt;=0</v>
      </c>
      <c r="F124" s="407"/>
    </row>
    <row r="125" spans="1:6" s="242" customFormat="1" x14ac:dyDescent="0.2">
      <c r="A125" s="433" t="str">
        <f>IF((SUM('Разделы 9, 10'!E31:E31)&gt;=SUM('Разделы 9, 10'!E37:E37)),"","Неверно!")</f>
        <v/>
      </c>
      <c r="B125" s="428" t="s">
        <v>847</v>
      </c>
      <c r="C125" s="426" t="s">
        <v>855</v>
      </c>
      <c r="D125" s="426" t="s">
        <v>849</v>
      </c>
      <c r="E125" s="426" t="str">
        <f>CONCATENATE(SUM('Разделы 9, 10'!E31:E31),"&gt;=",SUM('Разделы 9, 10'!E37:E37))</f>
        <v>75&gt;=0</v>
      </c>
      <c r="F125" s="407"/>
    </row>
    <row r="126" spans="1:6" s="242" customFormat="1" x14ac:dyDescent="0.2">
      <c r="A126" s="433" t="str">
        <f>IF((SUM('Разделы 9, 10'!F31:F31)&gt;=SUM('Разделы 9, 10'!F37:F37)),"","Неверно!")</f>
        <v/>
      </c>
      <c r="B126" s="428" t="s">
        <v>847</v>
      </c>
      <c r="C126" s="426" t="s">
        <v>856</v>
      </c>
      <c r="D126" s="426" t="s">
        <v>849</v>
      </c>
      <c r="E126" s="426" t="str">
        <f>CONCATENATE(SUM('Разделы 9, 10'!F31:F31),"&gt;=",SUM('Разделы 9, 10'!F37:F37))</f>
        <v>20&gt;=0</v>
      </c>
      <c r="F126" s="407"/>
    </row>
    <row r="127" spans="1:6" s="242" customFormat="1" x14ac:dyDescent="0.2">
      <c r="A127" s="433" t="str">
        <f>IF((SUM('Разделы 9, 10'!G31:G31)&gt;=SUM('Разделы 9, 10'!G37:G37)),"","Неверно!")</f>
        <v/>
      </c>
      <c r="B127" s="428" t="s">
        <v>847</v>
      </c>
      <c r="C127" s="426" t="s">
        <v>857</v>
      </c>
      <c r="D127" s="426" t="s">
        <v>849</v>
      </c>
      <c r="E127" s="426" t="str">
        <f>CONCATENATE(SUM('Разделы 9, 10'!G31:G31),"&gt;=",SUM('Разделы 9, 10'!G37:G37))</f>
        <v>6&gt;=0</v>
      </c>
      <c r="F127" s="407"/>
    </row>
    <row r="128" spans="1:6" s="242" customFormat="1" x14ac:dyDescent="0.2">
      <c r="A128" s="433" t="str">
        <f>IF((SUM('Разделы 9, 10'!H31:H31)&gt;=SUM('Разделы 9, 10'!H37:H37)),"","Неверно!")</f>
        <v/>
      </c>
      <c r="B128" s="428" t="s">
        <v>847</v>
      </c>
      <c r="C128" s="426" t="s">
        <v>858</v>
      </c>
      <c r="D128" s="426" t="s">
        <v>849</v>
      </c>
      <c r="E128" s="426" t="str">
        <f>CONCATENATE(SUM('Разделы 9, 10'!H31:H31),"&gt;=",SUM('Разделы 9, 10'!H37:H37))</f>
        <v>0&gt;=0</v>
      </c>
      <c r="F128" s="407"/>
    </row>
    <row r="129" spans="1:6" s="242" customFormat="1" x14ac:dyDescent="0.2">
      <c r="A129" s="433" t="str">
        <f>IF((SUM('Разделы 9, 10'!I31:I31)&gt;=SUM('Разделы 9, 10'!I37:I37)),"","Неверно!")</f>
        <v/>
      </c>
      <c r="B129" s="428" t="s">
        <v>847</v>
      </c>
      <c r="C129" s="426" t="s">
        <v>859</v>
      </c>
      <c r="D129" s="426" t="s">
        <v>849</v>
      </c>
      <c r="E129" s="426" t="str">
        <f>CONCATENATE(SUM('Разделы 9, 10'!I31:I31),"&gt;=",SUM('Разделы 9, 10'!I37:I37))</f>
        <v>0&gt;=0</v>
      </c>
      <c r="F129" s="407"/>
    </row>
    <row r="130" spans="1:6" s="242" customFormat="1" x14ac:dyDescent="0.2">
      <c r="A130" s="433" t="str">
        <f>IF((SUM('Разделы 9, 10'!J31:J31)&gt;=SUM('Разделы 9, 10'!J37:J37)),"","Неверно!")</f>
        <v/>
      </c>
      <c r="B130" s="428" t="s">
        <v>847</v>
      </c>
      <c r="C130" s="426" t="s">
        <v>860</v>
      </c>
      <c r="D130" s="426" t="s">
        <v>849</v>
      </c>
      <c r="E130" s="426" t="str">
        <f>CONCATENATE(SUM('Разделы 9, 10'!J31:J31),"&gt;=",SUM('Разделы 9, 10'!J37:J37))</f>
        <v>3&gt;=0</v>
      </c>
      <c r="F130" s="407"/>
    </row>
    <row r="131" spans="1:6" s="242" customFormat="1" x14ac:dyDescent="0.2">
      <c r="A131" s="433" t="str">
        <f>IF((SUM('Разделы 9, 10'!K31:K31)&gt;=SUM('Разделы 9, 10'!K37:K37)),"","Неверно!")</f>
        <v/>
      </c>
      <c r="B131" s="428" t="s">
        <v>847</v>
      </c>
      <c r="C131" s="426" t="s">
        <v>861</v>
      </c>
      <c r="D131" s="426" t="s">
        <v>849</v>
      </c>
      <c r="E131" s="426" t="str">
        <f>CONCATENATE(SUM('Разделы 9, 10'!K31:K31),"&gt;=",SUM('Разделы 9, 10'!K37:K37))</f>
        <v>2&gt;=0</v>
      </c>
      <c r="F131" s="407"/>
    </row>
    <row r="132" spans="1:6" s="242" customFormat="1" x14ac:dyDescent="0.2">
      <c r="A132" s="433" t="str">
        <f>IF((SUM('Разделы 9, 10'!L31:L31)&gt;=SUM('Разделы 9, 10'!L37:L37)),"","Неверно!")</f>
        <v/>
      </c>
      <c r="B132" s="428" t="s">
        <v>847</v>
      </c>
      <c r="C132" s="426" t="s">
        <v>862</v>
      </c>
      <c r="D132" s="426" t="s">
        <v>849</v>
      </c>
      <c r="E132" s="426" t="str">
        <f>CONCATENATE(SUM('Разделы 9, 10'!L31:L31),"&gt;=",SUM('Разделы 9, 10'!L37:L37))</f>
        <v>2&gt;=0</v>
      </c>
      <c r="F132" s="407"/>
    </row>
    <row r="133" spans="1:6" s="242" customFormat="1" x14ac:dyDescent="0.2">
      <c r="A133" s="433" t="str">
        <f>IF((SUM('Разделы 9, 10'!D12:D12)&gt;=SUM('Разделы 9, 10'!H12:H12)),"","Неверно!")</f>
        <v/>
      </c>
      <c r="B133" s="428" t="s">
        <v>863</v>
      </c>
      <c r="C133" s="426" t="s">
        <v>864</v>
      </c>
      <c r="D133" s="426" t="s">
        <v>865</v>
      </c>
      <c r="E133" s="426" t="str">
        <f>CONCATENATE(SUM('Разделы 9, 10'!D12:D12),"&gt;=",SUM('Разделы 9, 10'!H12:H12))</f>
        <v>48&gt;=1</v>
      </c>
      <c r="F133" s="407"/>
    </row>
    <row r="134" spans="1:6" s="242" customFormat="1" x14ac:dyDescent="0.2">
      <c r="A134" s="433" t="str">
        <f>IF((SUM('Разделы 9, 10'!D13:D13)&gt;=SUM('Разделы 9, 10'!H13:H13)),"","Неверно!")</f>
        <v/>
      </c>
      <c r="B134" s="428" t="s">
        <v>863</v>
      </c>
      <c r="C134" s="426" t="s">
        <v>866</v>
      </c>
      <c r="D134" s="426" t="s">
        <v>865</v>
      </c>
      <c r="E134" s="426" t="str">
        <f>CONCATENATE(SUM('Разделы 9, 10'!D13:D13),"&gt;=",SUM('Разделы 9, 10'!H13:H13))</f>
        <v>12&gt;=0</v>
      </c>
      <c r="F134" s="407"/>
    </row>
    <row r="135" spans="1:6" s="242" customFormat="1" x14ac:dyDescent="0.2">
      <c r="A135" s="433" t="str">
        <f>IF((SUM('Разделы 9, 10'!D14:D14)&gt;=SUM('Разделы 9, 10'!H14:H14)),"","Неверно!")</f>
        <v/>
      </c>
      <c r="B135" s="428" t="s">
        <v>863</v>
      </c>
      <c r="C135" s="426" t="s">
        <v>867</v>
      </c>
      <c r="D135" s="426" t="s">
        <v>865</v>
      </c>
      <c r="E135" s="426" t="str">
        <f>CONCATENATE(SUM('Разделы 9, 10'!D14:D14),"&gt;=",SUM('Разделы 9, 10'!H14:H14))</f>
        <v>24&gt;=1</v>
      </c>
      <c r="F135" s="407"/>
    </row>
    <row r="136" spans="1:6" s="242" customFormat="1" x14ac:dyDescent="0.2">
      <c r="A136" s="433" t="str">
        <f>IF((SUM('Разделы 9, 10'!D15:D15)&gt;=SUM('Разделы 9, 10'!H15:H15)),"","Неверно!")</f>
        <v/>
      </c>
      <c r="B136" s="428" t="s">
        <v>863</v>
      </c>
      <c r="C136" s="426" t="s">
        <v>868</v>
      </c>
      <c r="D136" s="426" t="s">
        <v>865</v>
      </c>
      <c r="E136" s="426" t="str">
        <f>CONCATENATE(SUM('Разделы 9, 10'!D15:D15),"&gt;=",SUM('Разделы 9, 10'!H15:H15))</f>
        <v>10&gt;=0</v>
      </c>
      <c r="F136" s="407"/>
    </row>
    <row r="137" spans="1:6" s="242" customFormat="1" x14ac:dyDescent="0.2">
      <c r="A137" s="433" t="str">
        <f>IF((SUM('Разделы 9, 10'!D16:D16)&gt;=SUM('Разделы 9, 10'!H16:H16)),"","Неверно!")</f>
        <v/>
      </c>
      <c r="B137" s="428" t="s">
        <v>863</v>
      </c>
      <c r="C137" s="426" t="s">
        <v>869</v>
      </c>
      <c r="D137" s="426" t="s">
        <v>865</v>
      </c>
      <c r="E137" s="426" t="str">
        <f>CONCATENATE(SUM('Разделы 9, 10'!D16:D16),"&gt;=",SUM('Разделы 9, 10'!H16:H16))</f>
        <v>2&gt;=0</v>
      </c>
      <c r="F137" s="407"/>
    </row>
    <row r="138" spans="1:6" s="242" customFormat="1" x14ac:dyDescent="0.2">
      <c r="A138" s="433" t="str">
        <f>IF((SUM('Разделы 9, 10'!D17:D17)&gt;=SUM('Разделы 9, 10'!H17:H17)),"","Неверно!")</f>
        <v/>
      </c>
      <c r="B138" s="428" t="s">
        <v>863</v>
      </c>
      <c r="C138" s="426" t="s">
        <v>870</v>
      </c>
      <c r="D138" s="426" t="s">
        <v>865</v>
      </c>
      <c r="E138" s="426" t="str">
        <f>CONCATENATE(SUM('Разделы 9, 10'!D17:D17),"&gt;=",SUM('Разделы 9, 10'!H17:H17))</f>
        <v>9&gt;=0</v>
      </c>
      <c r="F138" s="407"/>
    </row>
    <row r="139" spans="1:6" s="242" customFormat="1" x14ac:dyDescent="0.2">
      <c r="A139" s="433" t="str">
        <f>IF((SUM('Разделы 9, 10'!D18:D18)&gt;=SUM('Разделы 9, 10'!H18:H18)),"","Неверно!")</f>
        <v/>
      </c>
      <c r="B139" s="428" t="s">
        <v>863</v>
      </c>
      <c r="C139" s="426" t="s">
        <v>871</v>
      </c>
      <c r="D139" s="426" t="s">
        <v>865</v>
      </c>
      <c r="E139" s="426" t="str">
        <f>CONCATENATE(SUM('Разделы 9, 10'!D18:D18),"&gt;=",SUM('Разделы 9, 10'!H18:H18))</f>
        <v>0&gt;=0</v>
      </c>
      <c r="F139" s="407"/>
    </row>
    <row r="140" spans="1:6" s="242" customFormat="1" x14ac:dyDescent="0.2">
      <c r="A140" s="433" t="str">
        <f>IF((SUM('Разделы 9, 10'!D19:D19)&gt;=SUM('Разделы 9, 10'!H19:H19)),"","Неверно!")</f>
        <v/>
      </c>
      <c r="B140" s="428" t="s">
        <v>863</v>
      </c>
      <c r="C140" s="426" t="s">
        <v>872</v>
      </c>
      <c r="D140" s="426" t="s">
        <v>865</v>
      </c>
      <c r="E140" s="426" t="str">
        <f>CONCATENATE(SUM('Разделы 9, 10'!D19:D19),"&gt;=",SUM('Разделы 9, 10'!H19:H19))</f>
        <v>0&gt;=0</v>
      </c>
      <c r="F140" s="407"/>
    </row>
    <row r="141" spans="1:6" s="242" customFormat="1" x14ac:dyDescent="0.2">
      <c r="A141" s="433" t="str">
        <f>IF((SUM('Разделы 9, 10'!D20:D20)&gt;=SUM('Разделы 9, 10'!H20:H20)),"","Неверно!")</f>
        <v/>
      </c>
      <c r="B141" s="428" t="s">
        <v>863</v>
      </c>
      <c r="C141" s="426" t="s">
        <v>873</v>
      </c>
      <c r="D141" s="426" t="s">
        <v>865</v>
      </c>
      <c r="E141" s="426" t="str">
        <f>CONCATENATE(SUM('Разделы 9, 10'!D20:D20),"&gt;=",SUM('Разделы 9, 10'!H20:H20))</f>
        <v>0&gt;=0</v>
      </c>
      <c r="F141" s="407"/>
    </row>
    <row r="142" spans="1:6" s="242" customFormat="1" x14ac:dyDescent="0.2">
      <c r="A142" s="433" t="str">
        <f>IF((SUM('Разделы 9, 10'!P12:P12)=SUM('Раздел 4'!K32:K32)),"","Неверно!")</f>
        <v/>
      </c>
      <c r="B142" s="428" t="s">
        <v>874</v>
      </c>
      <c r="C142" s="426" t="s">
        <v>875</v>
      </c>
      <c r="D142" s="426" t="s">
        <v>876</v>
      </c>
      <c r="E142" s="426" t="str">
        <f>CONCATENATE(SUM('Разделы 9, 10'!P12:P12),"=",SUM('Раздел 4'!K32:K32))</f>
        <v>6=6</v>
      </c>
      <c r="F142" s="407"/>
    </row>
    <row r="143" spans="1:6" s="242" customFormat="1" x14ac:dyDescent="0.2">
      <c r="A143" s="433" t="str">
        <f>IF((SUM('Разделы 9, 10'!D12:D12)&gt;=SUM('Разделы 9, 10'!I12:I12)),"","Неверно!")</f>
        <v/>
      </c>
      <c r="B143" s="428" t="s">
        <v>877</v>
      </c>
      <c r="C143" s="426" t="s">
        <v>878</v>
      </c>
      <c r="D143" s="426" t="s">
        <v>879</v>
      </c>
      <c r="E143" s="426" t="str">
        <f>CONCATENATE(SUM('Разделы 9, 10'!D12:D12),"&gt;=",SUM('Разделы 9, 10'!I12:I12))</f>
        <v>48&gt;=0</v>
      </c>
      <c r="F143" s="407"/>
    </row>
    <row r="144" spans="1:6" s="242" customFormat="1" x14ac:dyDescent="0.2">
      <c r="A144" s="433" t="str">
        <f>IF((SUM('Разделы 9, 10'!D13:D13)&gt;=SUM('Разделы 9, 10'!I13:I13)),"","Неверно!")</f>
        <v/>
      </c>
      <c r="B144" s="428" t="s">
        <v>877</v>
      </c>
      <c r="C144" s="426" t="s">
        <v>880</v>
      </c>
      <c r="D144" s="426" t="s">
        <v>879</v>
      </c>
      <c r="E144" s="426" t="str">
        <f>CONCATENATE(SUM('Разделы 9, 10'!D13:D13),"&gt;=",SUM('Разделы 9, 10'!I13:I13))</f>
        <v>12&gt;=0</v>
      </c>
      <c r="F144" s="407"/>
    </row>
    <row r="145" spans="1:6" s="242" customFormat="1" x14ac:dyDescent="0.2">
      <c r="A145" s="433" t="str">
        <f>IF((SUM('Разделы 9, 10'!D14:D14)&gt;=SUM('Разделы 9, 10'!I14:I14)),"","Неверно!")</f>
        <v/>
      </c>
      <c r="B145" s="428" t="s">
        <v>877</v>
      </c>
      <c r="C145" s="426" t="s">
        <v>881</v>
      </c>
      <c r="D145" s="426" t="s">
        <v>879</v>
      </c>
      <c r="E145" s="426" t="str">
        <f>CONCATENATE(SUM('Разделы 9, 10'!D14:D14),"&gt;=",SUM('Разделы 9, 10'!I14:I14))</f>
        <v>24&gt;=0</v>
      </c>
      <c r="F145" s="407"/>
    </row>
    <row r="146" spans="1:6" s="242" customFormat="1" x14ac:dyDescent="0.2">
      <c r="A146" s="433" t="str">
        <f>IF((SUM('Разделы 9, 10'!D15:D15)&gt;=SUM('Разделы 9, 10'!I15:I15)),"","Неверно!")</f>
        <v/>
      </c>
      <c r="B146" s="428" t="s">
        <v>877</v>
      </c>
      <c r="C146" s="426" t="s">
        <v>882</v>
      </c>
      <c r="D146" s="426" t="s">
        <v>879</v>
      </c>
      <c r="E146" s="426" t="str">
        <f>CONCATENATE(SUM('Разделы 9, 10'!D15:D15),"&gt;=",SUM('Разделы 9, 10'!I15:I15))</f>
        <v>10&gt;=0</v>
      </c>
      <c r="F146" s="407"/>
    </row>
    <row r="147" spans="1:6" s="242" customFormat="1" x14ac:dyDescent="0.2">
      <c r="A147" s="433" t="str">
        <f>IF((SUM('Разделы 9, 10'!D16:D16)&gt;=SUM('Разделы 9, 10'!I16:I16)),"","Неверно!")</f>
        <v/>
      </c>
      <c r="B147" s="428" t="s">
        <v>877</v>
      </c>
      <c r="C147" s="426" t="s">
        <v>883</v>
      </c>
      <c r="D147" s="426" t="s">
        <v>879</v>
      </c>
      <c r="E147" s="426" t="str">
        <f>CONCATENATE(SUM('Разделы 9, 10'!D16:D16),"&gt;=",SUM('Разделы 9, 10'!I16:I16))</f>
        <v>2&gt;=0</v>
      </c>
      <c r="F147" s="407"/>
    </row>
    <row r="148" spans="1:6" s="242" customFormat="1" x14ac:dyDescent="0.2">
      <c r="A148" s="433" t="str">
        <f>IF((SUM('Разделы 9, 10'!D17:D17)&gt;=SUM('Разделы 9, 10'!I17:I17)),"","Неверно!")</f>
        <v/>
      </c>
      <c r="B148" s="428" t="s">
        <v>877</v>
      </c>
      <c r="C148" s="426" t="s">
        <v>884</v>
      </c>
      <c r="D148" s="426" t="s">
        <v>879</v>
      </c>
      <c r="E148" s="426" t="str">
        <f>CONCATENATE(SUM('Разделы 9, 10'!D17:D17),"&gt;=",SUM('Разделы 9, 10'!I17:I17))</f>
        <v>9&gt;=0</v>
      </c>
      <c r="F148" s="407"/>
    </row>
    <row r="149" spans="1:6" s="242" customFormat="1" x14ac:dyDescent="0.2">
      <c r="A149" s="433" t="str">
        <f>IF((SUM('Разделы 9, 10'!D18:D18)&gt;=SUM('Разделы 9, 10'!I18:I18)),"","Неверно!")</f>
        <v/>
      </c>
      <c r="B149" s="428" t="s">
        <v>877</v>
      </c>
      <c r="C149" s="426" t="s">
        <v>885</v>
      </c>
      <c r="D149" s="426" t="s">
        <v>879</v>
      </c>
      <c r="E149" s="426" t="str">
        <f>CONCATENATE(SUM('Разделы 9, 10'!D18:D18),"&gt;=",SUM('Разделы 9, 10'!I18:I18))</f>
        <v>0&gt;=0</v>
      </c>
      <c r="F149" s="407"/>
    </row>
    <row r="150" spans="1:6" s="242" customFormat="1" x14ac:dyDescent="0.2">
      <c r="A150" s="433" t="str">
        <f>IF((SUM('Разделы 9, 10'!D19:D19)&gt;=SUM('Разделы 9, 10'!I19:I19)),"","Неверно!")</f>
        <v/>
      </c>
      <c r="B150" s="428" t="s">
        <v>877</v>
      </c>
      <c r="C150" s="426" t="s">
        <v>886</v>
      </c>
      <c r="D150" s="426" t="s">
        <v>879</v>
      </c>
      <c r="E150" s="426" t="str">
        <f>CONCATENATE(SUM('Разделы 9, 10'!D19:D19),"&gt;=",SUM('Разделы 9, 10'!I19:I19))</f>
        <v>0&gt;=0</v>
      </c>
      <c r="F150" s="407"/>
    </row>
    <row r="151" spans="1:6" s="242" customFormat="1" x14ac:dyDescent="0.2">
      <c r="A151" s="433" t="str">
        <f>IF((SUM('Разделы 9, 10'!D20:D20)&gt;=SUM('Разделы 9, 10'!I20:I20)),"","Неверно!")</f>
        <v/>
      </c>
      <c r="B151" s="428" t="s">
        <v>877</v>
      </c>
      <c r="C151" s="426" t="s">
        <v>887</v>
      </c>
      <c r="D151" s="426" t="s">
        <v>879</v>
      </c>
      <c r="E151" s="426" t="str">
        <f>CONCATENATE(SUM('Разделы 9, 10'!D20:D20),"&gt;=",SUM('Разделы 9, 10'!I20:I20))</f>
        <v>0&gt;=0</v>
      </c>
      <c r="F151" s="407"/>
    </row>
    <row r="152" spans="1:6" s="242" customFormat="1" x14ac:dyDescent="0.2">
      <c r="A152" s="433" t="str">
        <f>IF((SUM('Разделы 9, 10'!E12:E12)&gt;=SUM('Разделы 9, 10'!P12:P12)),"","Неверно!")</f>
        <v/>
      </c>
      <c r="B152" s="428" t="s">
        <v>888</v>
      </c>
      <c r="C152" s="426" t="s">
        <v>889</v>
      </c>
      <c r="D152" s="426" t="s">
        <v>890</v>
      </c>
      <c r="E152" s="426" t="str">
        <f>CONCATENATE(SUM('Разделы 9, 10'!E12:E12),"&gt;=",SUM('Разделы 9, 10'!P12:P12))</f>
        <v>47&gt;=6</v>
      </c>
      <c r="F152" s="407"/>
    </row>
    <row r="153" spans="1:6" s="242" customFormat="1" x14ac:dyDescent="0.2">
      <c r="A153" s="433" t="str">
        <f>IF((SUM('Разделы 9, 10'!E13:E13)&gt;=SUM('Разделы 9, 10'!P13:P13)),"","Неверно!")</f>
        <v/>
      </c>
      <c r="B153" s="428" t="s">
        <v>888</v>
      </c>
      <c r="C153" s="426" t="s">
        <v>891</v>
      </c>
      <c r="D153" s="426" t="s">
        <v>890</v>
      </c>
      <c r="E153" s="426" t="str">
        <f>CONCATENATE(SUM('Разделы 9, 10'!E13:E13),"&gt;=",SUM('Разделы 9, 10'!P13:P13))</f>
        <v>12&gt;=1</v>
      </c>
      <c r="F153" s="407"/>
    </row>
    <row r="154" spans="1:6" s="242" customFormat="1" x14ac:dyDescent="0.2">
      <c r="A154" s="433" t="str">
        <f>IF((SUM('Разделы 9, 10'!E14:E14)&gt;=SUM('Разделы 9, 10'!P14:P14)),"","Неверно!")</f>
        <v/>
      </c>
      <c r="B154" s="428" t="s">
        <v>888</v>
      </c>
      <c r="C154" s="426" t="s">
        <v>892</v>
      </c>
      <c r="D154" s="426" t="s">
        <v>890</v>
      </c>
      <c r="E154" s="426" t="str">
        <f>CONCATENATE(SUM('Разделы 9, 10'!E14:E14),"&gt;=",SUM('Разделы 9, 10'!P14:P14))</f>
        <v>24&gt;=5</v>
      </c>
      <c r="F154" s="407"/>
    </row>
    <row r="155" spans="1:6" s="242" customFormat="1" x14ac:dyDescent="0.2">
      <c r="A155" s="433" t="str">
        <f>IF((SUM('Разделы 9, 10'!E15:E15)&gt;=SUM('Разделы 9, 10'!P15:P15)),"","Неверно!")</f>
        <v/>
      </c>
      <c r="B155" s="428" t="s">
        <v>888</v>
      </c>
      <c r="C155" s="426" t="s">
        <v>893</v>
      </c>
      <c r="D155" s="426" t="s">
        <v>890</v>
      </c>
      <c r="E155" s="426" t="str">
        <f>CONCATENATE(SUM('Разделы 9, 10'!E15:E15),"&gt;=",SUM('Разделы 9, 10'!P15:P15))</f>
        <v>9&gt;=0</v>
      </c>
      <c r="F155" s="407"/>
    </row>
    <row r="156" spans="1:6" s="242" customFormat="1" x14ac:dyDescent="0.2">
      <c r="A156" s="433" t="str">
        <f>IF((SUM('Разделы 9, 10'!E16:E16)&gt;=SUM('Разделы 9, 10'!P16:P16)),"","Неверно!")</f>
        <v/>
      </c>
      <c r="B156" s="428" t="s">
        <v>888</v>
      </c>
      <c r="C156" s="426" t="s">
        <v>894</v>
      </c>
      <c r="D156" s="426" t="s">
        <v>890</v>
      </c>
      <c r="E156" s="426" t="str">
        <f>CONCATENATE(SUM('Разделы 9, 10'!E16:E16),"&gt;=",SUM('Разделы 9, 10'!P16:P16))</f>
        <v>2&gt;=0</v>
      </c>
      <c r="F156" s="407"/>
    </row>
    <row r="157" spans="1:6" s="242" customFormat="1" x14ac:dyDescent="0.2">
      <c r="A157" s="433" t="str">
        <f>IF((SUM('Разделы 9, 10'!E17:E17)&gt;=SUM('Разделы 9, 10'!P17:P17)),"","Неверно!")</f>
        <v/>
      </c>
      <c r="B157" s="428" t="s">
        <v>888</v>
      </c>
      <c r="C157" s="426" t="s">
        <v>895</v>
      </c>
      <c r="D157" s="426" t="s">
        <v>890</v>
      </c>
      <c r="E157" s="426" t="str">
        <f>CONCATENATE(SUM('Разделы 9, 10'!E17:E17),"&gt;=",SUM('Разделы 9, 10'!P17:P17))</f>
        <v>9&gt;=2</v>
      </c>
      <c r="F157" s="407"/>
    </row>
    <row r="158" spans="1:6" s="242" customFormat="1" x14ac:dyDescent="0.2">
      <c r="A158" s="433" t="str">
        <f>IF((SUM('Разделы 9, 10'!E18:E18)&gt;=SUM('Разделы 9, 10'!P18:P18)),"","Неверно!")</f>
        <v/>
      </c>
      <c r="B158" s="428" t="s">
        <v>888</v>
      </c>
      <c r="C158" s="426" t="s">
        <v>896</v>
      </c>
      <c r="D158" s="426" t="s">
        <v>890</v>
      </c>
      <c r="E158" s="426" t="str">
        <f>CONCATENATE(SUM('Разделы 9, 10'!E18:E18),"&gt;=",SUM('Разделы 9, 10'!P18:P18))</f>
        <v>0&gt;=0</v>
      </c>
      <c r="F158" s="407"/>
    </row>
    <row r="159" spans="1:6" s="242" customFormat="1" x14ac:dyDescent="0.2">
      <c r="A159" s="433" t="str">
        <f>IF((SUM('Разделы 9, 10'!E19:E19)&gt;=SUM('Разделы 9, 10'!P19:P19)),"","Неверно!")</f>
        <v/>
      </c>
      <c r="B159" s="428" t="s">
        <v>888</v>
      </c>
      <c r="C159" s="426" t="s">
        <v>897</v>
      </c>
      <c r="D159" s="426" t="s">
        <v>890</v>
      </c>
      <c r="E159" s="426" t="str">
        <f>CONCATENATE(SUM('Разделы 9, 10'!E19:E19),"&gt;=",SUM('Разделы 9, 10'!P19:P19))</f>
        <v>0&gt;=0</v>
      </c>
      <c r="F159" s="407"/>
    </row>
    <row r="160" spans="1:6" s="242" customFormat="1" x14ac:dyDescent="0.2">
      <c r="A160" s="433" t="str">
        <f>IF((SUM('Разделы 9, 10'!E20:E20)&gt;=SUM('Разделы 9, 10'!P20:P20)),"","Неверно!")</f>
        <v/>
      </c>
      <c r="B160" s="428" t="s">
        <v>888</v>
      </c>
      <c r="C160" s="426" t="s">
        <v>898</v>
      </c>
      <c r="D160" s="426" t="s">
        <v>890</v>
      </c>
      <c r="E160" s="426" t="str">
        <f>CONCATENATE(SUM('Разделы 9, 10'!E20:E20),"&gt;=",SUM('Разделы 9, 10'!P20:P20))</f>
        <v>0&gt;=0</v>
      </c>
      <c r="F160" s="407"/>
    </row>
    <row r="161" spans="1:6" s="242" customFormat="1" x14ac:dyDescent="0.2">
      <c r="A161" s="433" t="str">
        <f>IF((SUM('Разделы 9, 10'!D12:D12)&gt;=SUM('Разделы 9, 10'!D20:D20)),"","Неверно!")</f>
        <v/>
      </c>
      <c r="B161" s="428" t="s">
        <v>899</v>
      </c>
      <c r="C161" s="426" t="s">
        <v>900</v>
      </c>
      <c r="D161" s="426" t="s">
        <v>901</v>
      </c>
      <c r="E161" s="426" t="str">
        <f>CONCATENATE(SUM('Разделы 9, 10'!D12:D12),"&gt;=",SUM('Разделы 9, 10'!D20:D20))</f>
        <v>48&gt;=0</v>
      </c>
      <c r="F161" s="407"/>
    </row>
    <row r="162" spans="1:6" s="242" customFormat="1" x14ac:dyDescent="0.2">
      <c r="A162" s="433" t="str">
        <f>IF((SUM('Разделы 9, 10'!M12:M12)&gt;=SUM('Разделы 9, 10'!M20:M20)),"","Неверно!")</f>
        <v/>
      </c>
      <c r="B162" s="428" t="s">
        <v>899</v>
      </c>
      <c r="C162" s="426" t="s">
        <v>902</v>
      </c>
      <c r="D162" s="426" t="s">
        <v>901</v>
      </c>
      <c r="E162" s="426" t="str">
        <f>CONCATENATE(SUM('Разделы 9, 10'!M12:M12),"&gt;=",SUM('Разделы 9, 10'!M20:M20))</f>
        <v>1&gt;=0</v>
      </c>
      <c r="F162" s="407"/>
    </row>
    <row r="163" spans="1:6" s="242" customFormat="1" x14ac:dyDescent="0.2">
      <c r="A163" s="433" t="str">
        <f>IF((SUM('Разделы 9, 10'!N12:N12)&gt;=SUM('Разделы 9, 10'!N20:N20)),"","Неверно!")</f>
        <v/>
      </c>
      <c r="B163" s="428" t="s">
        <v>899</v>
      </c>
      <c r="C163" s="426" t="s">
        <v>903</v>
      </c>
      <c r="D163" s="426" t="s">
        <v>901</v>
      </c>
      <c r="E163" s="426" t="str">
        <f>CONCATENATE(SUM('Разделы 9, 10'!N12:N12),"&gt;=",SUM('Разделы 9, 10'!N20:N20))</f>
        <v>1&gt;=0</v>
      </c>
      <c r="F163" s="407"/>
    </row>
    <row r="164" spans="1:6" s="242" customFormat="1" x14ac:dyDescent="0.2">
      <c r="A164" s="433" t="str">
        <f>IF((SUM('Разделы 9, 10'!O12:O12)&gt;=SUM('Разделы 9, 10'!O20:O20)),"","Неверно!")</f>
        <v/>
      </c>
      <c r="B164" s="428" t="s">
        <v>899</v>
      </c>
      <c r="C164" s="426" t="s">
        <v>904</v>
      </c>
      <c r="D164" s="426" t="s">
        <v>901</v>
      </c>
      <c r="E164" s="426" t="str">
        <f>CONCATENATE(SUM('Разделы 9, 10'!O12:O12),"&gt;=",SUM('Разделы 9, 10'!O20:O20))</f>
        <v>6&gt;=0</v>
      </c>
      <c r="F164" s="407"/>
    </row>
    <row r="165" spans="1:6" s="242" customFormat="1" x14ac:dyDescent="0.2">
      <c r="A165" s="433" t="str">
        <f>IF((SUM('Разделы 9, 10'!P12:P12)&gt;=SUM('Разделы 9, 10'!P20:P20)),"","Неверно!")</f>
        <v/>
      </c>
      <c r="B165" s="428" t="s">
        <v>899</v>
      </c>
      <c r="C165" s="426" t="s">
        <v>905</v>
      </c>
      <c r="D165" s="426" t="s">
        <v>901</v>
      </c>
      <c r="E165" s="426" t="str">
        <f>CONCATENATE(SUM('Разделы 9, 10'!P12:P12),"&gt;=",SUM('Разделы 9, 10'!P20:P20))</f>
        <v>6&gt;=0</v>
      </c>
      <c r="F165" s="407"/>
    </row>
    <row r="166" spans="1:6" s="242" customFormat="1" x14ac:dyDescent="0.2">
      <c r="A166" s="433" t="str">
        <f>IF((SUM('Разделы 9, 10'!Q12:Q12)&gt;=SUM('Разделы 9, 10'!Q20:Q20)),"","Неверно!")</f>
        <v/>
      </c>
      <c r="B166" s="428" t="s">
        <v>899</v>
      </c>
      <c r="C166" s="426" t="s">
        <v>906</v>
      </c>
      <c r="D166" s="426" t="s">
        <v>901</v>
      </c>
      <c r="E166" s="426" t="str">
        <f>CONCATENATE(SUM('Разделы 9, 10'!Q12:Q12),"&gt;=",SUM('Разделы 9, 10'!Q20:Q20))</f>
        <v>3&gt;=0</v>
      </c>
      <c r="F166" s="407"/>
    </row>
    <row r="167" spans="1:6" s="242" customFormat="1" x14ac:dyDescent="0.2">
      <c r="A167" s="433" t="str">
        <f>IF((SUM('Разделы 9, 10'!R12:R12)&gt;=SUM('Разделы 9, 10'!R20:R20)),"","Неверно!")</f>
        <v/>
      </c>
      <c r="B167" s="428" t="s">
        <v>899</v>
      </c>
      <c r="C167" s="426" t="s">
        <v>907</v>
      </c>
      <c r="D167" s="426" t="s">
        <v>901</v>
      </c>
      <c r="E167" s="426" t="str">
        <f>CONCATENATE(SUM('Разделы 9, 10'!R12:R12),"&gt;=",SUM('Разделы 9, 10'!R20:R20))</f>
        <v>0&gt;=0</v>
      </c>
      <c r="F167" s="407"/>
    </row>
    <row r="168" spans="1:6" s="242" customFormat="1" x14ac:dyDescent="0.2">
      <c r="A168" s="433" t="str">
        <f>IF((SUM('Разделы 9, 10'!S12:S12)&gt;=SUM('Разделы 9, 10'!S20:S20)),"","Неверно!")</f>
        <v/>
      </c>
      <c r="B168" s="428" t="s">
        <v>899</v>
      </c>
      <c r="C168" s="426" t="s">
        <v>908</v>
      </c>
      <c r="D168" s="426" t="s">
        <v>901</v>
      </c>
      <c r="E168" s="426" t="str">
        <f>CONCATENATE(SUM('Разделы 9, 10'!S12:S12),"&gt;=",SUM('Разделы 9, 10'!S20:S20))</f>
        <v>0&gt;=0</v>
      </c>
      <c r="F168" s="407"/>
    </row>
    <row r="169" spans="1:6" s="242" customFormat="1" x14ac:dyDescent="0.2">
      <c r="A169" s="433" t="str">
        <f>IF((SUM('Разделы 9, 10'!E12:E12)&gt;=SUM('Разделы 9, 10'!E20:E20)),"","Неверно!")</f>
        <v/>
      </c>
      <c r="B169" s="428" t="s">
        <v>899</v>
      </c>
      <c r="C169" s="426" t="s">
        <v>909</v>
      </c>
      <c r="D169" s="426" t="s">
        <v>901</v>
      </c>
      <c r="E169" s="426" t="str">
        <f>CONCATENATE(SUM('Разделы 9, 10'!E12:E12),"&gt;=",SUM('Разделы 9, 10'!E20:E20))</f>
        <v>47&gt;=0</v>
      </c>
      <c r="F169" s="407"/>
    </row>
    <row r="170" spans="1:6" s="242" customFormat="1" x14ac:dyDescent="0.2">
      <c r="A170" s="433" t="str">
        <f>IF((SUM('Разделы 9, 10'!F12:F12)&gt;=SUM('Разделы 9, 10'!F20:F20)),"","Неверно!")</f>
        <v/>
      </c>
      <c r="B170" s="428" t="s">
        <v>899</v>
      </c>
      <c r="C170" s="426" t="s">
        <v>910</v>
      </c>
      <c r="D170" s="426" t="s">
        <v>901</v>
      </c>
      <c r="E170" s="426" t="str">
        <f>CONCATENATE(SUM('Разделы 9, 10'!F12:F12),"&gt;=",SUM('Разделы 9, 10'!F20:F20))</f>
        <v>16&gt;=0</v>
      </c>
      <c r="F170" s="407"/>
    </row>
    <row r="171" spans="1:6" s="242" customFormat="1" x14ac:dyDescent="0.2">
      <c r="A171" s="433" t="str">
        <f>IF((SUM('Разделы 9, 10'!G12:G12)&gt;=SUM('Разделы 9, 10'!G20:G20)),"","Неверно!")</f>
        <v/>
      </c>
      <c r="B171" s="428" t="s">
        <v>899</v>
      </c>
      <c r="C171" s="426" t="s">
        <v>911</v>
      </c>
      <c r="D171" s="426" t="s">
        <v>901</v>
      </c>
      <c r="E171" s="426" t="str">
        <f>CONCATENATE(SUM('Разделы 9, 10'!G12:G12),"&gt;=",SUM('Разделы 9, 10'!G20:G20))</f>
        <v>1&gt;=0</v>
      </c>
      <c r="F171" s="407"/>
    </row>
    <row r="172" spans="1:6" s="242" customFormat="1" x14ac:dyDescent="0.2">
      <c r="A172" s="433" t="str">
        <f>IF((SUM('Разделы 9, 10'!H12:H12)&gt;=SUM('Разделы 9, 10'!H20:H20)),"","Неверно!")</f>
        <v/>
      </c>
      <c r="B172" s="428" t="s">
        <v>899</v>
      </c>
      <c r="C172" s="426" t="s">
        <v>912</v>
      </c>
      <c r="D172" s="426" t="s">
        <v>901</v>
      </c>
      <c r="E172" s="426" t="str">
        <f>CONCATENATE(SUM('Разделы 9, 10'!H12:H12),"&gt;=",SUM('Разделы 9, 10'!H20:H20))</f>
        <v>1&gt;=0</v>
      </c>
      <c r="F172" s="407"/>
    </row>
    <row r="173" spans="1:6" s="242" customFormat="1" x14ac:dyDescent="0.2">
      <c r="A173" s="433" t="str">
        <f>IF((SUM('Разделы 9, 10'!I12:I12)&gt;=SUM('Разделы 9, 10'!I20:I20)),"","Неверно!")</f>
        <v/>
      </c>
      <c r="B173" s="428" t="s">
        <v>899</v>
      </c>
      <c r="C173" s="426" t="s">
        <v>913</v>
      </c>
      <c r="D173" s="426" t="s">
        <v>901</v>
      </c>
      <c r="E173" s="426" t="str">
        <f>CONCATENATE(SUM('Разделы 9, 10'!I12:I12),"&gt;=",SUM('Разделы 9, 10'!I20:I20))</f>
        <v>0&gt;=0</v>
      </c>
      <c r="F173" s="407"/>
    </row>
    <row r="174" spans="1:6" s="242" customFormat="1" x14ac:dyDescent="0.2">
      <c r="A174" s="433" t="str">
        <f>IF((SUM('Разделы 9, 10'!J12:J12)&gt;=SUM('Разделы 9, 10'!J20:J20)),"","Неверно!")</f>
        <v/>
      </c>
      <c r="B174" s="428" t="s">
        <v>899</v>
      </c>
      <c r="C174" s="426" t="s">
        <v>914</v>
      </c>
      <c r="D174" s="426" t="s">
        <v>901</v>
      </c>
      <c r="E174" s="426" t="str">
        <f>CONCATENATE(SUM('Разделы 9, 10'!J12:J12),"&gt;=",SUM('Разделы 9, 10'!J20:J20))</f>
        <v>1&gt;=0</v>
      </c>
      <c r="F174" s="407"/>
    </row>
    <row r="175" spans="1:6" s="242" customFormat="1" x14ac:dyDescent="0.2">
      <c r="A175" s="433" t="str">
        <f>IF((SUM('Разделы 9, 10'!K12:K12)&gt;=SUM('Разделы 9, 10'!K20:K20)),"","Неверно!")</f>
        <v/>
      </c>
      <c r="B175" s="428" t="s">
        <v>899</v>
      </c>
      <c r="C175" s="426" t="s">
        <v>915</v>
      </c>
      <c r="D175" s="426" t="s">
        <v>901</v>
      </c>
      <c r="E175" s="426" t="str">
        <f>CONCATENATE(SUM('Разделы 9, 10'!K12:K12),"&gt;=",SUM('Разделы 9, 10'!K20:K20))</f>
        <v>0&gt;=0</v>
      </c>
      <c r="F175" s="407"/>
    </row>
    <row r="176" spans="1:6" s="242" customFormat="1" x14ac:dyDescent="0.2">
      <c r="A176" s="433" t="str">
        <f>IF((SUM('Разделы 9, 10'!L12:L12)&gt;=SUM('Разделы 9, 10'!L20:L20)),"","Неверно!")</f>
        <v/>
      </c>
      <c r="B176" s="428" t="s">
        <v>899</v>
      </c>
      <c r="C176" s="426" t="s">
        <v>916</v>
      </c>
      <c r="D176" s="426" t="s">
        <v>901</v>
      </c>
      <c r="E176" s="426" t="str">
        <f>CONCATENATE(SUM('Разделы 9, 10'!L12:L12),"&gt;=",SUM('Разделы 9, 10'!L20:L20))</f>
        <v>2&gt;=0</v>
      </c>
      <c r="F176" s="407"/>
    </row>
    <row r="177" spans="1:6" s="242" customFormat="1" x14ac:dyDescent="0.2">
      <c r="A177" s="433" t="str">
        <f>IF((SUM('Разделы 9, 10'!L31:L31)&gt;=SUM('Разделы 9, 10'!M31:M31)),"","Неверно!")</f>
        <v/>
      </c>
      <c r="B177" s="428" t="s">
        <v>917</v>
      </c>
      <c r="C177" s="426" t="s">
        <v>918</v>
      </c>
      <c r="D177" s="426" t="s">
        <v>919</v>
      </c>
      <c r="E177" s="426" t="str">
        <f>CONCATENATE(SUM('Разделы 9, 10'!L31:L31),"&gt;=",SUM('Разделы 9, 10'!M31:M31))</f>
        <v>2&gt;=1</v>
      </c>
      <c r="F177" s="407"/>
    </row>
    <row r="178" spans="1:6" s="242" customFormat="1" x14ac:dyDescent="0.2">
      <c r="A178" s="433" t="str">
        <f>IF((SUM('Разделы 9, 10'!L32:L32)&gt;=SUM('Разделы 9, 10'!M32:M32)),"","Неверно!")</f>
        <v/>
      </c>
      <c r="B178" s="428" t="s">
        <v>917</v>
      </c>
      <c r="C178" s="426" t="s">
        <v>920</v>
      </c>
      <c r="D178" s="426" t="s">
        <v>919</v>
      </c>
      <c r="E178" s="426" t="str">
        <f>CONCATENATE(SUM('Разделы 9, 10'!L32:L32),"&gt;=",SUM('Разделы 9, 10'!M32:M32))</f>
        <v>2&gt;=1</v>
      </c>
      <c r="F178" s="407"/>
    </row>
    <row r="179" spans="1:6" s="242" customFormat="1" x14ac:dyDescent="0.2">
      <c r="A179" s="433" t="str">
        <f>IF((SUM('Разделы 9, 10'!L33:L33)&gt;=SUM('Разделы 9, 10'!M33:M33)),"","Неверно!")</f>
        <v/>
      </c>
      <c r="B179" s="428" t="s">
        <v>917</v>
      </c>
      <c r="C179" s="426" t="s">
        <v>921</v>
      </c>
      <c r="D179" s="426" t="s">
        <v>919</v>
      </c>
      <c r="E179" s="426" t="str">
        <f>CONCATENATE(SUM('Разделы 9, 10'!L33:L33),"&gt;=",SUM('Разделы 9, 10'!M33:M33))</f>
        <v>0&gt;=0</v>
      </c>
      <c r="F179" s="407"/>
    </row>
    <row r="180" spans="1:6" s="242" customFormat="1" x14ac:dyDescent="0.2">
      <c r="A180" s="433" t="str">
        <f>IF((SUM('Разделы 9, 10'!L34:L34)&gt;=SUM('Разделы 9, 10'!M34:M34)),"","Неверно!")</f>
        <v/>
      </c>
      <c r="B180" s="428" t="s">
        <v>917</v>
      </c>
      <c r="C180" s="426" t="s">
        <v>922</v>
      </c>
      <c r="D180" s="426" t="s">
        <v>919</v>
      </c>
      <c r="E180" s="426" t="str">
        <f>CONCATENATE(SUM('Разделы 9, 10'!L34:L34),"&gt;=",SUM('Разделы 9, 10'!M34:M34))</f>
        <v>0&gt;=0</v>
      </c>
      <c r="F180" s="407"/>
    </row>
    <row r="181" spans="1:6" s="242" customFormat="1" x14ac:dyDescent="0.2">
      <c r="A181" s="433" t="str">
        <f>IF((SUM('Разделы 9, 10'!L35:L35)&gt;=SUM('Разделы 9, 10'!M35:M35)),"","Неверно!")</f>
        <v/>
      </c>
      <c r="B181" s="428" t="s">
        <v>917</v>
      </c>
      <c r="C181" s="426" t="s">
        <v>923</v>
      </c>
      <c r="D181" s="426" t="s">
        <v>919</v>
      </c>
      <c r="E181" s="426" t="str">
        <f>CONCATENATE(SUM('Разделы 9, 10'!L35:L35),"&gt;=",SUM('Разделы 9, 10'!M35:M35))</f>
        <v>0&gt;=0</v>
      </c>
      <c r="F181" s="407"/>
    </row>
    <row r="182" spans="1:6" s="242" customFormat="1" x14ac:dyDescent="0.2">
      <c r="A182" s="433" t="str">
        <f>IF((SUM('Разделы 9, 10'!L36:L36)&gt;=SUM('Разделы 9, 10'!M36:M36)),"","Неверно!")</f>
        <v/>
      </c>
      <c r="B182" s="428" t="s">
        <v>917</v>
      </c>
      <c r="C182" s="426" t="s">
        <v>924</v>
      </c>
      <c r="D182" s="426" t="s">
        <v>919</v>
      </c>
      <c r="E182" s="426" t="str">
        <f>CONCATENATE(SUM('Разделы 9, 10'!L36:L36),"&gt;=",SUM('Разделы 9, 10'!M36:M36))</f>
        <v>0&gt;=0</v>
      </c>
      <c r="F182" s="407"/>
    </row>
    <row r="183" spans="1:6" s="242" customFormat="1" x14ac:dyDescent="0.2">
      <c r="A183" s="433" t="str">
        <f>IF((SUM('Разделы 9, 10'!L37:L37)&gt;=SUM('Разделы 9, 10'!M37:M37)),"","Неверно!")</f>
        <v/>
      </c>
      <c r="B183" s="428" t="s">
        <v>917</v>
      </c>
      <c r="C183" s="426" t="s">
        <v>925</v>
      </c>
      <c r="D183" s="426" t="s">
        <v>919</v>
      </c>
      <c r="E183" s="426" t="str">
        <f>CONCATENATE(SUM('Разделы 9, 10'!L37:L37),"&gt;=",SUM('Разделы 9, 10'!M37:M37))</f>
        <v>0&gt;=0</v>
      </c>
      <c r="F183" s="407"/>
    </row>
    <row r="184" spans="1:6" s="242" customFormat="1" x14ac:dyDescent="0.2">
      <c r="A184" s="433" t="str">
        <f>IF((SUM('Разделы 9, 10'!L38:L38)&gt;=SUM('Разделы 9, 10'!M38:M38)),"","Неверно!")</f>
        <v/>
      </c>
      <c r="B184" s="428" t="s">
        <v>917</v>
      </c>
      <c r="C184" s="426" t="s">
        <v>926</v>
      </c>
      <c r="D184" s="426" t="s">
        <v>919</v>
      </c>
      <c r="E184" s="426" t="str">
        <f>CONCATENATE(SUM('Разделы 9, 10'!L38:L38),"&gt;=",SUM('Разделы 9, 10'!M38:M38))</f>
        <v>0&gt;=0</v>
      </c>
      <c r="F184" s="407"/>
    </row>
    <row r="185" spans="1:6" s="242" customFormat="1" x14ac:dyDescent="0.2">
      <c r="A185" s="433" t="str">
        <f>IF((SUM('Разделы 9, 10'!M12:M12)&gt;=SUM('Разделы 9, 10'!N12:N12)),"","Неверно!")</f>
        <v/>
      </c>
      <c r="B185" s="428" t="s">
        <v>927</v>
      </c>
      <c r="C185" s="426" t="s">
        <v>928</v>
      </c>
      <c r="D185" s="426" t="s">
        <v>929</v>
      </c>
      <c r="E185" s="426" t="str">
        <f>CONCATENATE(SUM('Разделы 9, 10'!M12:M12),"&gt;=",SUM('Разделы 9, 10'!N12:N12))</f>
        <v>1&gt;=1</v>
      </c>
      <c r="F185" s="407"/>
    </row>
    <row r="186" spans="1:6" s="242" customFormat="1" x14ac:dyDescent="0.2">
      <c r="A186" s="433" t="str">
        <f>IF((SUM('Разделы 9, 10'!M13:M13)&gt;=SUM('Разделы 9, 10'!N13:N13)),"","Неверно!")</f>
        <v/>
      </c>
      <c r="B186" s="428" t="s">
        <v>927</v>
      </c>
      <c r="C186" s="426" t="s">
        <v>930</v>
      </c>
      <c r="D186" s="426" t="s">
        <v>929</v>
      </c>
      <c r="E186" s="426" t="str">
        <f>CONCATENATE(SUM('Разделы 9, 10'!M13:M13),"&gt;=",SUM('Разделы 9, 10'!N13:N13))</f>
        <v>1&gt;=1</v>
      </c>
      <c r="F186" s="407"/>
    </row>
    <row r="187" spans="1:6" s="242" customFormat="1" x14ac:dyDescent="0.2">
      <c r="A187" s="433" t="str">
        <f>IF((SUM('Разделы 9, 10'!M14:M14)&gt;=SUM('Разделы 9, 10'!N14:N14)),"","Неверно!")</f>
        <v/>
      </c>
      <c r="B187" s="428" t="s">
        <v>927</v>
      </c>
      <c r="C187" s="426" t="s">
        <v>931</v>
      </c>
      <c r="D187" s="426" t="s">
        <v>929</v>
      </c>
      <c r="E187" s="426" t="str">
        <f>CONCATENATE(SUM('Разделы 9, 10'!M14:M14),"&gt;=",SUM('Разделы 9, 10'!N14:N14))</f>
        <v>0&gt;=0</v>
      </c>
      <c r="F187" s="407"/>
    </row>
    <row r="188" spans="1:6" s="242" customFormat="1" x14ac:dyDescent="0.2">
      <c r="A188" s="433" t="str">
        <f>IF((SUM('Разделы 9, 10'!M15:M15)&gt;=SUM('Разделы 9, 10'!N15:N15)),"","Неверно!")</f>
        <v/>
      </c>
      <c r="B188" s="428" t="s">
        <v>927</v>
      </c>
      <c r="C188" s="426" t="s">
        <v>932</v>
      </c>
      <c r="D188" s="426" t="s">
        <v>929</v>
      </c>
      <c r="E188" s="426" t="str">
        <f>CONCATENATE(SUM('Разделы 9, 10'!M15:M15),"&gt;=",SUM('Разделы 9, 10'!N15:N15))</f>
        <v>0&gt;=0</v>
      </c>
      <c r="F188" s="407"/>
    </row>
    <row r="189" spans="1:6" s="242" customFormat="1" x14ac:dyDescent="0.2">
      <c r="A189" s="433" t="str">
        <f>IF((SUM('Разделы 9, 10'!M16:M16)&gt;=SUM('Разделы 9, 10'!N16:N16)),"","Неверно!")</f>
        <v/>
      </c>
      <c r="B189" s="428" t="s">
        <v>927</v>
      </c>
      <c r="C189" s="426" t="s">
        <v>933</v>
      </c>
      <c r="D189" s="426" t="s">
        <v>929</v>
      </c>
      <c r="E189" s="426" t="str">
        <f>CONCATENATE(SUM('Разделы 9, 10'!M16:M16),"&gt;=",SUM('Разделы 9, 10'!N16:N16))</f>
        <v>0&gt;=0</v>
      </c>
      <c r="F189" s="407"/>
    </row>
    <row r="190" spans="1:6" s="242" customFormat="1" x14ac:dyDescent="0.2">
      <c r="A190" s="433" t="str">
        <f>IF((SUM('Разделы 9, 10'!M17:M17)&gt;=SUM('Разделы 9, 10'!N17:N17)),"","Неверно!")</f>
        <v/>
      </c>
      <c r="B190" s="428" t="s">
        <v>927</v>
      </c>
      <c r="C190" s="426" t="s">
        <v>934</v>
      </c>
      <c r="D190" s="426" t="s">
        <v>929</v>
      </c>
      <c r="E190" s="426" t="str">
        <f>CONCATENATE(SUM('Разделы 9, 10'!M17:M17),"&gt;=",SUM('Разделы 9, 10'!N17:N17))</f>
        <v>0&gt;=0</v>
      </c>
      <c r="F190" s="407"/>
    </row>
    <row r="191" spans="1:6" s="242" customFormat="1" x14ac:dyDescent="0.2">
      <c r="A191" s="433" t="str">
        <f>IF((SUM('Разделы 9, 10'!M18:M18)&gt;=SUM('Разделы 9, 10'!N18:N18)),"","Неверно!")</f>
        <v/>
      </c>
      <c r="B191" s="428" t="s">
        <v>927</v>
      </c>
      <c r="C191" s="426" t="s">
        <v>935</v>
      </c>
      <c r="D191" s="426" t="s">
        <v>929</v>
      </c>
      <c r="E191" s="426" t="str">
        <f>CONCATENATE(SUM('Разделы 9, 10'!M18:M18),"&gt;=",SUM('Разделы 9, 10'!N18:N18))</f>
        <v>0&gt;=0</v>
      </c>
      <c r="F191" s="407"/>
    </row>
    <row r="192" spans="1:6" s="242" customFormat="1" x14ac:dyDescent="0.2">
      <c r="A192" s="433" t="str">
        <f>IF((SUM('Разделы 9, 10'!M19:M19)&gt;=SUM('Разделы 9, 10'!N19:N19)),"","Неверно!")</f>
        <v/>
      </c>
      <c r="B192" s="428" t="s">
        <v>927</v>
      </c>
      <c r="C192" s="426" t="s">
        <v>936</v>
      </c>
      <c r="D192" s="426" t="s">
        <v>929</v>
      </c>
      <c r="E192" s="426" t="str">
        <f>CONCATENATE(SUM('Разделы 9, 10'!M19:M19),"&gt;=",SUM('Разделы 9, 10'!N19:N19))</f>
        <v>0&gt;=0</v>
      </c>
      <c r="F192" s="407"/>
    </row>
    <row r="193" spans="1:6" s="242" customFormat="1" x14ac:dyDescent="0.2">
      <c r="A193" s="433" t="str">
        <f>IF((SUM('Разделы 9, 10'!M20:M20)&gt;=SUM('Разделы 9, 10'!N20:N20)),"","Неверно!")</f>
        <v/>
      </c>
      <c r="B193" s="428" t="s">
        <v>927</v>
      </c>
      <c r="C193" s="426" t="s">
        <v>937</v>
      </c>
      <c r="D193" s="426" t="s">
        <v>929</v>
      </c>
      <c r="E193" s="426" t="str">
        <f>CONCATENATE(SUM('Разделы 9, 10'!M20:M20),"&gt;=",SUM('Разделы 9, 10'!N20:N20))</f>
        <v>0&gt;=0</v>
      </c>
      <c r="F193" s="407"/>
    </row>
    <row r="194" spans="1:6" s="242" customFormat="1" x14ac:dyDescent="0.2">
      <c r="A194" s="433" t="str">
        <f>IF((SUM('Разделы 9, 10'!E12:E12)&gt;=SUM('Разделы 9, 10'!R12:R12)),"","Неверно!")</f>
        <v/>
      </c>
      <c r="B194" s="428" t="s">
        <v>938</v>
      </c>
      <c r="C194" s="426" t="s">
        <v>939</v>
      </c>
      <c r="D194" s="426" t="s">
        <v>940</v>
      </c>
      <c r="E194" s="426" t="str">
        <f>CONCATENATE(SUM('Разделы 9, 10'!E12:E12),"&gt;=",SUM('Разделы 9, 10'!R12:R12))</f>
        <v>47&gt;=0</v>
      </c>
      <c r="F194" s="407"/>
    </row>
    <row r="195" spans="1:6" s="242" customFormat="1" x14ac:dyDescent="0.2">
      <c r="A195" s="433" t="str">
        <f>IF((SUM('Разделы 9, 10'!E13:E13)&gt;=SUM('Разделы 9, 10'!R13:R13)),"","Неверно!")</f>
        <v/>
      </c>
      <c r="B195" s="428" t="s">
        <v>938</v>
      </c>
      <c r="C195" s="426" t="s">
        <v>941</v>
      </c>
      <c r="D195" s="426" t="s">
        <v>940</v>
      </c>
      <c r="E195" s="426" t="str">
        <f>CONCATENATE(SUM('Разделы 9, 10'!E13:E13),"&gt;=",SUM('Разделы 9, 10'!R13:R13))</f>
        <v>12&gt;=0</v>
      </c>
      <c r="F195" s="407"/>
    </row>
    <row r="196" spans="1:6" s="242" customFormat="1" x14ac:dyDescent="0.2">
      <c r="A196" s="433" t="str">
        <f>IF((SUM('Разделы 9, 10'!E14:E14)&gt;=SUM('Разделы 9, 10'!R14:R14)),"","Неверно!")</f>
        <v/>
      </c>
      <c r="B196" s="428" t="s">
        <v>938</v>
      </c>
      <c r="C196" s="426" t="s">
        <v>942</v>
      </c>
      <c r="D196" s="426" t="s">
        <v>940</v>
      </c>
      <c r="E196" s="426" t="str">
        <f>CONCATENATE(SUM('Разделы 9, 10'!E14:E14),"&gt;=",SUM('Разделы 9, 10'!R14:R14))</f>
        <v>24&gt;=0</v>
      </c>
      <c r="F196" s="407"/>
    </row>
    <row r="197" spans="1:6" s="242" customFormat="1" x14ac:dyDescent="0.2">
      <c r="A197" s="433" t="str">
        <f>IF((SUM('Разделы 9, 10'!E15:E15)&gt;=SUM('Разделы 9, 10'!R15:R15)),"","Неверно!")</f>
        <v/>
      </c>
      <c r="B197" s="428" t="s">
        <v>938</v>
      </c>
      <c r="C197" s="426" t="s">
        <v>943</v>
      </c>
      <c r="D197" s="426" t="s">
        <v>940</v>
      </c>
      <c r="E197" s="426" t="str">
        <f>CONCATENATE(SUM('Разделы 9, 10'!E15:E15),"&gt;=",SUM('Разделы 9, 10'!R15:R15))</f>
        <v>9&gt;=0</v>
      </c>
      <c r="F197" s="407"/>
    </row>
    <row r="198" spans="1:6" s="242" customFormat="1" x14ac:dyDescent="0.2">
      <c r="A198" s="433" t="str">
        <f>IF((SUM('Разделы 9, 10'!E16:E16)&gt;=SUM('Разделы 9, 10'!R16:R16)),"","Неверно!")</f>
        <v/>
      </c>
      <c r="B198" s="428" t="s">
        <v>938</v>
      </c>
      <c r="C198" s="426" t="s">
        <v>944</v>
      </c>
      <c r="D198" s="426" t="s">
        <v>940</v>
      </c>
      <c r="E198" s="426" t="str">
        <f>CONCATENATE(SUM('Разделы 9, 10'!E16:E16),"&gt;=",SUM('Разделы 9, 10'!R16:R16))</f>
        <v>2&gt;=0</v>
      </c>
      <c r="F198" s="407"/>
    </row>
    <row r="199" spans="1:6" s="242" customFormat="1" x14ac:dyDescent="0.2">
      <c r="A199" s="433" t="str">
        <f>IF((SUM('Разделы 9, 10'!E17:E17)&gt;=SUM('Разделы 9, 10'!R17:R17)),"","Неверно!")</f>
        <v/>
      </c>
      <c r="B199" s="428" t="s">
        <v>938</v>
      </c>
      <c r="C199" s="426" t="s">
        <v>945</v>
      </c>
      <c r="D199" s="426" t="s">
        <v>940</v>
      </c>
      <c r="E199" s="426" t="str">
        <f>CONCATENATE(SUM('Разделы 9, 10'!E17:E17),"&gt;=",SUM('Разделы 9, 10'!R17:R17))</f>
        <v>9&gt;=0</v>
      </c>
      <c r="F199" s="407"/>
    </row>
    <row r="200" spans="1:6" s="242" customFormat="1" x14ac:dyDescent="0.2">
      <c r="A200" s="433" t="str">
        <f>IF((SUM('Разделы 9, 10'!E18:E18)&gt;=SUM('Разделы 9, 10'!R18:R18)),"","Неверно!")</f>
        <v/>
      </c>
      <c r="B200" s="428" t="s">
        <v>938</v>
      </c>
      <c r="C200" s="426" t="s">
        <v>946</v>
      </c>
      <c r="D200" s="426" t="s">
        <v>940</v>
      </c>
      <c r="E200" s="426" t="str">
        <f>CONCATENATE(SUM('Разделы 9, 10'!E18:E18),"&gt;=",SUM('Разделы 9, 10'!R18:R18))</f>
        <v>0&gt;=0</v>
      </c>
      <c r="F200" s="407"/>
    </row>
    <row r="201" spans="1:6" s="242" customFormat="1" x14ac:dyDescent="0.2">
      <c r="A201" s="433" t="str">
        <f>IF((SUM('Разделы 9, 10'!E19:E19)&gt;=SUM('Разделы 9, 10'!R19:R19)),"","Неверно!")</f>
        <v/>
      </c>
      <c r="B201" s="428" t="s">
        <v>938</v>
      </c>
      <c r="C201" s="426" t="s">
        <v>947</v>
      </c>
      <c r="D201" s="426" t="s">
        <v>940</v>
      </c>
      <c r="E201" s="426" t="str">
        <f>CONCATENATE(SUM('Разделы 9, 10'!E19:E19),"&gt;=",SUM('Разделы 9, 10'!R19:R19))</f>
        <v>0&gt;=0</v>
      </c>
      <c r="F201" s="407"/>
    </row>
    <row r="202" spans="1:6" s="242" customFormat="1" x14ac:dyDescent="0.2">
      <c r="A202" s="433" t="str">
        <f>IF((SUM('Разделы 9, 10'!E20:E20)&gt;=SUM('Разделы 9, 10'!R20:R20)),"","Неверно!")</f>
        <v/>
      </c>
      <c r="B202" s="428" t="s">
        <v>938</v>
      </c>
      <c r="C202" s="426" t="s">
        <v>948</v>
      </c>
      <c r="D202" s="426" t="s">
        <v>940</v>
      </c>
      <c r="E202" s="426" t="str">
        <f>CONCATENATE(SUM('Разделы 9, 10'!E20:E20),"&gt;=",SUM('Разделы 9, 10'!R20:R20))</f>
        <v>0&gt;=0</v>
      </c>
      <c r="F202" s="407"/>
    </row>
    <row r="203" spans="1:6" s="242" customFormat="1" x14ac:dyDescent="0.2">
      <c r="A203" s="433" t="str">
        <f>IF((SUM('Разделы 9, 10'!D31:D31)=SUM('Разделы 9, 10'!D32:D35)),"","Неверно!")</f>
        <v/>
      </c>
      <c r="B203" s="428" t="s">
        <v>949</v>
      </c>
      <c r="C203" s="426" t="s">
        <v>950</v>
      </c>
      <c r="D203" s="426" t="s">
        <v>951</v>
      </c>
      <c r="E203" s="426" t="str">
        <f>CONCATENATE(SUM('Разделы 9, 10'!D31:D31),"=",SUM('Разделы 9, 10'!D32:D35))</f>
        <v>81=81</v>
      </c>
      <c r="F203" s="407"/>
    </row>
    <row r="204" spans="1:6" s="242" customFormat="1" x14ac:dyDescent="0.2">
      <c r="A204" s="433" t="str">
        <f>IF((SUM('Разделы 9, 10'!M31:M31)=SUM('Разделы 9, 10'!M32:M35)),"","Неверно!")</f>
        <v/>
      </c>
      <c r="B204" s="428" t="s">
        <v>949</v>
      </c>
      <c r="C204" s="426" t="s">
        <v>952</v>
      </c>
      <c r="D204" s="426" t="s">
        <v>951</v>
      </c>
      <c r="E204" s="426" t="str">
        <f>CONCATENATE(SUM('Разделы 9, 10'!M31:M31),"=",SUM('Разделы 9, 10'!M32:M35))</f>
        <v>1=1</v>
      </c>
      <c r="F204" s="407"/>
    </row>
    <row r="205" spans="1:6" s="242" customFormat="1" x14ac:dyDescent="0.2">
      <c r="A205" s="433" t="str">
        <f>IF((SUM('Разделы 9, 10'!N31:N31)=SUM('Разделы 9, 10'!N32:N35)),"","Неверно!")</f>
        <v/>
      </c>
      <c r="B205" s="428" t="s">
        <v>949</v>
      </c>
      <c r="C205" s="426" t="s">
        <v>953</v>
      </c>
      <c r="D205" s="426" t="s">
        <v>951</v>
      </c>
      <c r="E205" s="426" t="str">
        <f>CONCATENATE(SUM('Разделы 9, 10'!N31:N31),"=",SUM('Разделы 9, 10'!N32:N35))</f>
        <v>1=1</v>
      </c>
      <c r="F205" s="407"/>
    </row>
    <row r="206" spans="1:6" s="242" customFormat="1" x14ac:dyDescent="0.2">
      <c r="A206" s="433" t="str">
        <f>IF((SUM('Разделы 9, 10'!O31:O31)=SUM('Разделы 9, 10'!O32:O35)),"","Неверно!")</f>
        <v/>
      </c>
      <c r="B206" s="428" t="s">
        <v>949</v>
      </c>
      <c r="C206" s="426" t="s">
        <v>954</v>
      </c>
      <c r="D206" s="426" t="s">
        <v>951</v>
      </c>
      <c r="E206" s="426" t="str">
        <f>CONCATENATE(SUM('Разделы 9, 10'!O31:O31),"=",SUM('Разделы 9, 10'!O32:O35))</f>
        <v>19=19</v>
      </c>
      <c r="F206" s="407"/>
    </row>
    <row r="207" spans="1:6" s="242" customFormat="1" x14ac:dyDescent="0.2">
      <c r="A207" s="433" t="str">
        <f>IF((SUM('Разделы 9, 10'!P31:P31)=SUM('Разделы 9, 10'!P32:P35)),"","Неверно!")</f>
        <v/>
      </c>
      <c r="B207" s="428" t="s">
        <v>949</v>
      </c>
      <c r="C207" s="426" t="s">
        <v>955</v>
      </c>
      <c r="D207" s="426" t="s">
        <v>951</v>
      </c>
      <c r="E207" s="426" t="str">
        <f>CONCATENATE(SUM('Разделы 9, 10'!P31:P31),"=",SUM('Разделы 9, 10'!P32:P35))</f>
        <v>15=15</v>
      </c>
      <c r="F207" s="407"/>
    </row>
    <row r="208" spans="1:6" s="242" customFormat="1" x14ac:dyDescent="0.2">
      <c r="A208" s="433" t="str">
        <f>IF((SUM('Разделы 9, 10'!Q31:Q31)=SUM('Разделы 9, 10'!Q32:Q35)),"","Неверно!")</f>
        <v/>
      </c>
      <c r="B208" s="428" t="s">
        <v>949</v>
      </c>
      <c r="C208" s="426" t="s">
        <v>956</v>
      </c>
      <c r="D208" s="426" t="s">
        <v>951</v>
      </c>
      <c r="E208" s="426" t="str">
        <f>CONCATENATE(SUM('Разделы 9, 10'!Q31:Q31),"=",SUM('Разделы 9, 10'!Q32:Q35))</f>
        <v>3=3</v>
      </c>
      <c r="F208" s="407"/>
    </row>
    <row r="209" spans="1:6" s="242" customFormat="1" x14ac:dyDescent="0.2">
      <c r="A209" s="433" t="str">
        <f>IF((SUM('Разделы 9, 10'!E31:E31)=SUM('Разделы 9, 10'!E32:E35)),"","Неверно!")</f>
        <v/>
      </c>
      <c r="B209" s="428" t="s">
        <v>949</v>
      </c>
      <c r="C209" s="426" t="s">
        <v>957</v>
      </c>
      <c r="D209" s="426" t="s">
        <v>951</v>
      </c>
      <c r="E209" s="426" t="str">
        <f>CONCATENATE(SUM('Разделы 9, 10'!E31:E31),"=",SUM('Разделы 9, 10'!E32:E35))</f>
        <v>75=75</v>
      </c>
      <c r="F209" s="407"/>
    </row>
    <row r="210" spans="1:6" s="242" customFormat="1" x14ac:dyDescent="0.2">
      <c r="A210" s="433" t="str">
        <f>IF((SUM('Разделы 9, 10'!F31:F31)=SUM('Разделы 9, 10'!F32:F35)),"","Неверно!")</f>
        <v/>
      </c>
      <c r="B210" s="428" t="s">
        <v>949</v>
      </c>
      <c r="C210" s="426" t="s">
        <v>958</v>
      </c>
      <c r="D210" s="426" t="s">
        <v>951</v>
      </c>
      <c r="E210" s="426" t="str">
        <f>CONCATENATE(SUM('Разделы 9, 10'!F31:F31),"=",SUM('Разделы 9, 10'!F32:F35))</f>
        <v>20=20</v>
      </c>
      <c r="F210" s="407"/>
    </row>
    <row r="211" spans="1:6" s="242" customFormat="1" x14ac:dyDescent="0.2">
      <c r="A211" s="433" t="str">
        <f>IF((SUM('Разделы 9, 10'!G31:G31)=SUM('Разделы 9, 10'!G32:G35)),"","Неверно!")</f>
        <v/>
      </c>
      <c r="B211" s="428" t="s">
        <v>949</v>
      </c>
      <c r="C211" s="426" t="s">
        <v>959</v>
      </c>
      <c r="D211" s="426" t="s">
        <v>951</v>
      </c>
      <c r="E211" s="426" t="str">
        <f>CONCATENATE(SUM('Разделы 9, 10'!G31:G31),"=",SUM('Разделы 9, 10'!G32:G35))</f>
        <v>6=6</v>
      </c>
      <c r="F211" s="407"/>
    </row>
    <row r="212" spans="1:6" s="242" customFormat="1" x14ac:dyDescent="0.2">
      <c r="A212" s="433" t="str">
        <f>IF((SUM('Разделы 9, 10'!H31:H31)=SUM('Разделы 9, 10'!H32:H35)),"","Неверно!")</f>
        <v/>
      </c>
      <c r="B212" s="428" t="s">
        <v>949</v>
      </c>
      <c r="C212" s="426" t="s">
        <v>960</v>
      </c>
      <c r="D212" s="426" t="s">
        <v>951</v>
      </c>
      <c r="E212" s="426" t="str">
        <f>CONCATENATE(SUM('Разделы 9, 10'!H31:H31),"=",SUM('Разделы 9, 10'!H32:H35))</f>
        <v>0=0</v>
      </c>
      <c r="F212" s="407"/>
    </row>
    <row r="213" spans="1:6" s="242" customFormat="1" x14ac:dyDescent="0.2">
      <c r="A213" s="433" t="str">
        <f>IF((SUM('Разделы 9, 10'!I31:I31)=SUM('Разделы 9, 10'!I32:I35)),"","Неверно!")</f>
        <v/>
      </c>
      <c r="B213" s="428" t="s">
        <v>949</v>
      </c>
      <c r="C213" s="426" t="s">
        <v>961</v>
      </c>
      <c r="D213" s="426" t="s">
        <v>951</v>
      </c>
      <c r="E213" s="426" t="str">
        <f>CONCATENATE(SUM('Разделы 9, 10'!I31:I31),"=",SUM('Разделы 9, 10'!I32:I35))</f>
        <v>0=0</v>
      </c>
      <c r="F213" s="407"/>
    </row>
    <row r="214" spans="1:6" s="242" customFormat="1" x14ac:dyDescent="0.2">
      <c r="A214" s="433" t="str">
        <f>IF((SUM('Разделы 9, 10'!J31:J31)=SUM('Разделы 9, 10'!J32:J35)),"","Неверно!")</f>
        <v/>
      </c>
      <c r="B214" s="428" t="s">
        <v>949</v>
      </c>
      <c r="C214" s="426" t="s">
        <v>962</v>
      </c>
      <c r="D214" s="426" t="s">
        <v>951</v>
      </c>
      <c r="E214" s="426" t="str">
        <f>CONCATENATE(SUM('Разделы 9, 10'!J31:J31),"=",SUM('Разделы 9, 10'!J32:J35))</f>
        <v>3=3</v>
      </c>
      <c r="F214" s="407"/>
    </row>
    <row r="215" spans="1:6" s="242" customFormat="1" x14ac:dyDescent="0.2">
      <c r="A215" s="433" t="str">
        <f>IF((SUM('Разделы 9, 10'!K31:K31)=SUM('Разделы 9, 10'!K32:K35)),"","Неверно!")</f>
        <v/>
      </c>
      <c r="B215" s="428" t="s">
        <v>949</v>
      </c>
      <c r="C215" s="426" t="s">
        <v>963</v>
      </c>
      <c r="D215" s="426" t="s">
        <v>951</v>
      </c>
      <c r="E215" s="426" t="str">
        <f>CONCATENATE(SUM('Разделы 9, 10'!K31:K31),"=",SUM('Разделы 9, 10'!K32:K35))</f>
        <v>2=2</v>
      </c>
      <c r="F215" s="407"/>
    </row>
    <row r="216" spans="1:6" s="242" customFormat="1" x14ac:dyDescent="0.2">
      <c r="A216" s="433" t="str">
        <f>IF((SUM('Разделы 9, 10'!L31:L31)=SUM('Разделы 9, 10'!L32:L35)),"","Неверно!")</f>
        <v/>
      </c>
      <c r="B216" s="428" t="s">
        <v>949</v>
      </c>
      <c r="C216" s="426" t="s">
        <v>964</v>
      </c>
      <c r="D216" s="426" t="s">
        <v>951</v>
      </c>
      <c r="E216" s="426" t="str">
        <f>CONCATENATE(SUM('Разделы 9, 10'!L31:L31),"=",SUM('Разделы 9, 10'!L32:L35))</f>
        <v>2=2</v>
      </c>
      <c r="F216" s="407"/>
    </row>
    <row r="217" spans="1:6" s="242" customFormat="1" x14ac:dyDescent="0.2">
      <c r="A217" s="433" t="str">
        <f>IF((SUM('Разделы 9, 10'!D12:D12)&gt;=SUM('Разделы 9, 10'!L12:L12)),"","Неверно!")</f>
        <v/>
      </c>
      <c r="B217" s="428" t="s">
        <v>965</v>
      </c>
      <c r="C217" s="426" t="s">
        <v>966</v>
      </c>
      <c r="D217" s="426" t="s">
        <v>967</v>
      </c>
      <c r="E217" s="426" t="str">
        <f>CONCATENATE(SUM('Разделы 9, 10'!D12:D12),"&gt;=",SUM('Разделы 9, 10'!L12:L12))</f>
        <v>48&gt;=2</v>
      </c>
      <c r="F217" s="407"/>
    </row>
    <row r="218" spans="1:6" s="242" customFormat="1" x14ac:dyDescent="0.2">
      <c r="A218" s="433" t="str">
        <f>IF((SUM('Разделы 9, 10'!D13:D13)&gt;=SUM('Разделы 9, 10'!L13:L13)),"","Неверно!")</f>
        <v/>
      </c>
      <c r="B218" s="428" t="s">
        <v>965</v>
      </c>
      <c r="C218" s="426" t="s">
        <v>968</v>
      </c>
      <c r="D218" s="426" t="s">
        <v>967</v>
      </c>
      <c r="E218" s="426" t="str">
        <f>CONCATENATE(SUM('Разделы 9, 10'!D13:D13),"&gt;=",SUM('Разделы 9, 10'!L13:L13))</f>
        <v>12&gt;=1</v>
      </c>
      <c r="F218" s="407"/>
    </row>
    <row r="219" spans="1:6" s="242" customFormat="1" x14ac:dyDescent="0.2">
      <c r="A219" s="433" t="str">
        <f>IF((SUM('Разделы 9, 10'!D14:D14)&gt;=SUM('Разделы 9, 10'!L14:L14)),"","Неверно!")</f>
        <v/>
      </c>
      <c r="B219" s="428" t="s">
        <v>965</v>
      </c>
      <c r="C219" s="426" t="s">
        <v>969</v>
      </c>
      <c r="D219" s="426" t="s">
        <v>967</v>
      </c>
      <c r="E219" s="426" t="str">
        <f>CONCATENATE(SUM('Разделы 9, 10'!D14:D14),"&gt;=",SUM('Разделы 9, 10'!L14:L14))</f>
        <v>24&gt;=0</v>
      </c>
      <c r="F219" s="407"/>
    </row>
    <row r="220" spans="1:6" s="242" customFormat="1" x14ac:dyDescent="0.2">
      <c r="A220" s="433" t="str">
        <f>IF((SUM('Разделы 9, 10'!D15:D15)&gt;=SUM('Разделы 9, 10'!L15:L15)),"","Неверно!")</f>
        <v/>
      </c>
      <c r="B220" s="428" t="s">
        <v>965</v>
      </c>
      <c r="C220" s="426" t="s">
        <v>970</v>
      </c>
      <c r="D220" s="426" t="s">
        <v>967</v>
      </c>
      <c r="E220" s="426" t="str">
        <f>CONCATENATE(SUM('Разделы 9, 10'!D15:D15),"&gt;=",SUM('Разделы 9, 10'!L15:L15))</f>
        <v>10&gt;=1</v>
      </c>
      <c r="F220" s="407"/>
    </row>
    <row r="221" spans="1:6" s="242" customFormat="1" x14ac:dyDescent="0.2">
      <c r="A221" s="433" t="str">
        <f>IF((SUM('Разделы 9, 10'!D16:D16)&gt;=SUM('Разделы 9, 10'!L16:L16)),"","Неверно!")</f>
        <v/>
      </c>
      <c r="B221" s="428" t="s">
        <v>965</v>
      </c>
      <c r="C221" s="426" t="s">
        <v>971</v>
      </c>
      <c r="D221" s="426" t="s">
        <v>967</v>
      </c>
      <c r="E221" s="426" t="str">
        <f>CONCATENATE(SUM('Разделы 9, 10'!D16:D16),"&gt;=",SUM('Разделы 9, 10'!L16:L16))</f>
        <v>2&gt;=0</v>
      </c>
      <c r="F221" s="407"/>
    </row>
    <row r="222" spans="1:6" s="242" customFormat="1" x14ac:dyDescent="0.2">
      <c r="A222" s="433" t="str">
        <f>IF((SUM('Разделы 9, 10'!D17:D17)&gt;=SUM('Разделы 9, 10'!L17:L17)),"","Неверно!")</f>
        <v/>
      </c>
      <c r="B222" s="428" t="s">
        <v>965</v>
      </c>
      <c r="C222" s="426" t="s">
        <v>972</v>
      </c>
      <c r="D222" s="426" t="s">
        <v>967</v>
      </c>
      <c r="E222" s="426" t="str">
        <f>CONCATENATE(SUM('Разделы 9, 10'!D17:D17),"&gt;=",SUM('Разделы 9, 10'!L17:L17))</f>
        <v>9&gt;=0</v>
      </c>
      <c r="F222" s="407"/>
    </row>
    <row r="223" spans="1:6" s="242" customFormat="1" x14ac:dyDescent="0.2">
      <c r="A223" s="433" t="str">
        <f>IF((SUM('Разделы 9, 10'!D18:D18)&gt;=SUM('Разделы 9, 10'!L18:L18)),"","Неверно!")</f>
        <v/>
      </c>
      <c r="B223" s="428" t="s">
        <v>965</v>
      </c>
      <c r="C223" s="426" t="s">
        <v>973</v>
      </c>
      <c r="D223" s="426" t="s">
        <v>967</v>
      </c>
      <c r="E223" s="426" t="str">
        <f>CONCATENATE(SUM('Разделы 9, 10'!D18:D18),"&gt;=",SUM('Разделы 9, 10'!L18:L18))</f>
        <v>0&gt;=0</v>
      </c>
      <c r="F223" s="407"/>
    </row>
    <row r="224" spans="1:6" s="242" customFormat="1" x14ac:dyDescent="0.2">
      <c r="A224" s="433" t="str">
        <f>IF((SUM('Разделы 9, 10'!D19:D19)&gt;=SUM('Разделы 9, 10'!L19:L19)),"","Неверно!")</f>
        <v/>
      </c>
      <c r="B224" s="428" t="s">
        <v>965</v>
      </c>
      <c r="C224" s="426" t="s">
        <v>974</v>
      </c>
      <c r="D224" s="426" t="s">
        <v>967</v>
      </c>
      <c r="E224" s="426" t="str">
        <f>CONCATENATE(SUM('Разделы 9, 10'!D19:D19),"&gt;=",SUM('Разделы 9, 10'!L19:L19))</f>
        <v>0&gt;=0</v>
      </c>
      <c r="F224" s="407"/>
    </row>
    <row r="225" spans="1:6" s="242" customFormat="1" x14ac:dyDescent="0.2">
      <c r="A225" s="433" t="str">
        <f>IF((SUM('Разделы 9, 10'!D20:D20)&gt;=SUM('Разделы 9, 10'!L20:L20)),"","Неверно!")</f>
        <v/>
      </c>
      <c r="B225" s="428" t="s">
        <v>965</v>
      </c>
      <c r="C225" s="426" t="s">
        <v>975</v>
      </c>
      <c r="D225" s="426" t="s">
        <v>967</v>
      </c>
      <c r="E225" s="426" t="str">
        <f>CONCATENATE(SUM('Разделы 9, 10'!D20:D20),"&gt;=",SUM('Разделы 9, 10'!L20:L20))</f>
        <v>0&gt;=0</v>
      </c>
      <c r="F225" s="407"/>
    </row>
    <row r="226" spans="1:6" s="242" customFormat="1" x14ac:dyDescent="0.2">
      <c r="A226" s="433" t="str">
        <f>IF((SUM('Разделы 9, 10'!D31:D31)&gt;=SUM('Разделы 9, 10'!L31:L31)),"","Неверно!")</f>
        <v/>
      </c>
      <c r="B226" s="428" t="s">
        <v>976</v>
      </c>
      <c r="C226" s="426" t="s">
        <v>977</v>
      </c>
      <c r="D226" s="426" t="s">
        <v>978</v>
      </c>
      <c r="E226" s="426" t="str">
        <f>CONCATENATE(SUM('Разделы 9, 10'!D31:D31),"&gt;=",SUM('Разделы 9, 10'!L31:L31))</f>
        <v>81&gt;=2</v>
      </c>
      <c r="F226" s="407"/>
    </row>
    <row r="227" spans="1:6" s="242" customFormat="1" x14ac:dyDescent="0.2">
      <c r="A227" s="433" t="str">
        <f>IF((SUM('Разделы 9, 10'!D32:D32)&gt;=SUM('Разделы 9, 10'!L32:L32)),"","Неверно!")</f>
        <v/>
      </c>
      <c r="B227" s="428" t="s">
        <v>976</v>
      </c>
      <c r="C227" s="426" t="s">
        <v>979</v>
      </c>
      <c r="D227" s="426" t="s">
        <v>978</v>
      </c>
      <c r="E227" s="426" t="str">
        <f>CONCATENATE(SUM('Разделы 9, 10'!D32:D32),"&gt;=",SUM('Разделы 9, 10'!L32:L32))</f>
        <v>48&gt;=2</v>
      </c>
      <c r="F227" s="407"/>
    </row>
    <row r="228" spans="1:6" s="242" customFormat="1" x14ac:dyDescent="0.2">
      <c r="A228" s="433" t="str">
        <f>IF((SUM('Разделы 9, 10'!D33:D33)&gt;=SUM('Разделы 9, 10'!L33:L33)),"","Неверно!")</f>
        <v/>
      </c>
      <c r="B228" s="428" t="s">
        <v>976</v>
      </c>
      <c r="C228" s="426" t="s">
        <v>980</v>
      </c>
      <c r="D228" s="426" t="s">
        <v>978</v>
      </c>
      <c r="E228" s="426" t="str">
        <f>CONCATENATE(SUM('Разделы 9, 10'!D33:D33),"&gt;=",SUM('Разделы 9, 10'!L33:L33))</f>
        <v>31&gt;=0</v>
      </c>
      <c r="F228" s="407"/>
    </row>
    <row r="229" spans="1:6" s="242" customFormat="1" x14ac:dyDescent="0.2">
      <c r="A229" s="433" t="str">
        <f>IF((SUM('Разделы 9, 10'!D34:D34)&gt;=SUM('Разделы 9, 10'!L34:L34)),"","Неверно!")</f>
        <v/>
      </c>
      <c r="B229" s="428" t="s">
        <v>976</v>
      </c>
      <c r="C229" s="426" t="s">
        <v>981</v>
      </c>
      <c r="D229" s="426" t="s">
        <v>978</v>
      </c>
      <c r="E229" s="426" t="str">
        <f>CONCATENATE(SUM('Разделы 9, 10'!D34:D34),"&gt;=",SUM('Разделы 9, 10'!L34:L34))</f>
        <v>1&gt;=0</v>
      </c>
      <c r="F229" s="407"/>
    </row>
    <row r="230" spans="1:6" s="242" customFormat="1" x14ac:dyDescent="0.2">
      <c r="A230" s="433" t="str">
        <f>IF((SUM('Разделы 9, 10'!D35:D35)&gt;=SUM('Разделы 9, 10'!L35:L35)),"","Неверно!")</f>
        <v/>
      </c>
      <c r="B230" s="428" t="s">
        <v>976</v>
      </c>
      <c r="C230" s="426" t="s">
        <v>982</v>
      </c>
      <c r="D230" s="426" t="s">
        <v>978</v>
      </c>
      <c r="E230" s="426" t="str">
        <f>CONCATENATE(SUM('Разделы 9, 10'!D35:D35),"&gt;=",SUM('Разделы 9, 10'!L35:L35))</f>
        <v>1&gt;=0</v>
      </c>
      <c r="F230" s="407"/>
    </row>
    <row r="231" spans="1:6" s="242" customFormat="1" x14ac:dyDescent="0.2">
      <c r="A231" s="433" t="str">
        <f>IF((SUM('Разделы 9, 10'!D36:D36)&gt;=SUM('Разделы 9, 10'!L36:L36)),"","Неверно!")</f>
        <v/>
      </c>
      <c r="B231" s="428" t="s">
        <v>976</v>
      </c>
      <c r="C231" s="426" t="s">
        <v>983</v>
      </c>
      <c r="D231" s="426" t="s">
        <v>978</v>
      </c>
      <c r="E231" s="426" t="str">
        <f>CONCATENATE(SUM('Разделы 9, 10'!D36:D36),"&gt;=",SUM('Разделы 9, 10'!L36:L36))</f>
        <v>1&gt;=0</v>
      </c>
      <c r="F231" s="407"/>
    </row>
    <row r="232" spans="1:6" s="242" customFormat="1" x14ac:dyDescent="0.2">
      <c r="A232" s="433" t="str">
        <f>IF((SUM('Разделы 9, 10'!D37:D37)&gt;=SUM('Разделы 9, 10'!L37:L37)),"","Неверно!")</f>
        <v/>
      </c>
      <c r="B232" s="428" t="s">
        <v>976</v>
      </c>
      <c r="C232" s="426" t="s">
        <v>984</v>
      </c>
      <c r="D232" s="426" t="s">
        <v>978</v>
      </c>
      <c r="E232" s="426" t="str">
        <f>CONCATENATE(SUM('Разделы 9, 10'!D37:D37),"&gt;=",SUM('Разделы 9, 10'!L37:L37))</f>
        <v>0&gt;=0</v>
      </c>
      <c r="F232" s="407"/>
    </row>
    <row r="233" spans="1:6" s="242" customFormat="1" x14ac:dyDescent="0.2">
      <c r="A233" s="433" t="str">
        <f>IF((SUM('Разделы 9, 10'!D38:D38)&gt;=SUM('Разделы 9, 10'!L38:L38)),"","Неверно!")</f>
        <v/>
      </c>
      <c r="B233" s="428" t="s">
        <v>976</v>
      </c>
      <c r="C233" s="426" t="s">
        <v>985</v>
      </c>
      <c r="D233" s="426" t="s">
        <v>978</v>
      </c>
      <c r="E233" s="426" t="str">
        <f>CONCATENATE(SUM('Разделы 9, 10'!D38:D38),"&gt;=",SUM('Разделы 9, 10'!L38:L38))</f>
        <v>0&gt;=0</v>
      </c>
      <c r="F233" s="407"/>
    </row>
    <row r="234" spans="1:6" s="242" customFormat="1" x14ac:dyDescent="0.2">
      <c r="A234" s="433" t="str">
        <f>IF((SUM('Разделы 9, 10'!D12:D12)&gt;=SUM('Разделы 9, 10'!E12:E12)),"","Неверно!")</f>
        <v/>
      </c>
      <c r="B234" s="428" t="s">
        <v>986</v>
      </c>
      <c r="C234" s="426" t="s">
        <v>987</v>
      </c>
      <c r="D234" s="426" t="s">
        <v>988</v>
      </c>
      <c r="E234" s="426" t="str">
        <f>CONCATENATE(SUM('Разделы 9, 10'!D12:D12),"&gt;=",SUM('Разделы 9, 10'!E12:E12))</f>
        <v>48&gt;=47</v>
      </c>
      <c r="F234" s="407"/>
    </row>
    <row r="235" spans="1:6" s="242" customFormat="1" x14ac:dyDescent="0.2">
      <c r="A235" s="433" t="str">
        <f>IF((SUM('Разделы 9, 10'!D13:D13)&gt;=SUM('Разделы 9, 10'!E13:E13)),"","Неверно!")</f>
        <v/>
      </c>
      <c r="B235" s="428" t="s">
        <v>986</v>
      </c>
      <c r="C235" s="426" t="s">
        <v>989</v>
      </c>
      <c r="D235" s="426" t="s">
        <v>988</v>
      </c>
      <c r="E235" s="426" t="str">
        <f>CONCATENATE(SUM('Разделы 9, 10'!D13:D13),"&gt;=",SUM('Разделы 9, 10'!E13:E13))</f>
        <v>12&gt;=12</v>
      </c>
      <c r="F235" s="407"/>
    </row>
    <row r="236" spans="1:6" s="242" customFormat="1" x14ac:dyDescent="0.2">
      <c r="A236" s="433" t="str">
        <f>IF((SUM('Разделы 9, 10'!D14:D14)&gt;=SUM('Разделы 9, 10'!E14:E14)),"","Неверно!")</f>
        <v/>
      </c>
      <c r="B236" s="428" t="s">
        <v>986</v>
      </c>
      <c r="C236" s="426" t="s">
        <v>990</v>
      </c>
      <c r="D236" s="426" t="s">
        <v>988</v>
      </c>
      <c r="E236" s="426" t="str">
        <f>CONCATENATE(SUM('Разделы 9, 10'!D14:D14),"&gt;=",SUM('Разделы 9, 10'!E14:E14))</f>
        <v>24&gt;=24</v>
      </c>
      <c r="F236" s="407"/>
    </row>
    <row r="237" spans="1:6" s="242" customFormat="1" x14ac:dyDescent="0.2">
      <c r="A237" s="433" t="str">
        <f>IF((SUM('Разделы 9, 10'!D15:D15)&gt;=SUM('Разделы 9, 10'!E15:E15)),"","Неверно!")</f>
        <v/>
      </c>
      <c r="B237" s="428" t="s">
        <v>986</v>
      </c>
      <c r="C237" s="426" t="s">
        <v>991</v>
      </c>
      <c r="D237" s="426" t="s">
        <v>988</v>
      </c>
      <c r="E237" s="426" t="str">
        <f>CONCATENATE(SUM('Разделы 9, 10'!D15:D15),"&gt;=",SUM('Разделы 9, 10'!E15:E15))</f>
        <v>10&gt;=9</v>
      </c>
      <c r="F237" s="407"/>
    </row>
    <row r="238" spans="1:6" s="242" customFormat="1" x14ac:dyDescent="0.2">
      <c r="A238" s="433" t="str">
        <f>IF((SUM('Разделы 9, 10'!D16:D16)&gt;=SUM('Разделы 9, 10'!E16:E16)),"","Неверно!")</f>
        <v/>
      </c>
      <c r="B238" s="428" t="s">
        <v>986</v>
      </c>
      <c r="C238" s="426" t="s">
        <v>992</v>
      </c>
      <c r="D238" s="426" t="s">
        <v>988</v>
      </c>
      <c r="E238" s="426" t="str">
        <f>CONCATENATE(SUM('Разделы 9, 10'!D16:D16),"&gt;=",SUM('Разделы 9, 10'!E16:E16))</f>
        <v>2&gt;=2</v>
      </c>
      <c r="F238" s="407"/>
    </row>
    <row r="239" spans="1:6" s="242" customFormat="1" x14ac:dyDescent="0.2">
      <c r="A239" s="433" t="str">
        <f>IF((SUM('Разделы 9, 10'!D17:D17)&gt;=SUM('Разделы 9, 10'!E17:E17)),"","Неверно!")</f>
        <v/>
      </c>
      <c r="B239" s="428" t="s">
        <v>986</v>
      </c>
      <c r="C239" s="426" t="s">
        <v>993</v>
      </c>
      <c r="D239" s="426" t="s">
        <v>988</v>
      </c>
      <c r="E239" s="426" t="str">
        <f>CONCATENATE(SUM('Разделы 9, 10'!D17:D17),"&gt;=",SUM('Разделы 9, 10'!E17:E17))</f>
        <v>9&gt;=9</v>
      </c>
      <c r="F239" s="407"/>
    </row>
    <row r="240" spans="1:6" s="242" customFormat="1" x14ac:dyDescent="0.2">
      <c r="A240" s="433" t="str">
        <f>IF((SUM('Разделы 9, 10'!D18:D18)&gt;=SUM('Разделы 9, 10'!E18:E18)),"","Неверно!")</f>
        <v/>
      </c>
      <c r="B240" s="428" t="s">
        <v>986</v>
      </c>
      <c r="C240" s="426" t="s">
        <v>994</v>
      </c>
      <c r="D240" s="426" t="s">
        <v>988</v>
      </c>
      <c r="E240" s="426" t="str">
        <f>CONCATENATE(SUM('Разделы 9, 10'!D18:D18),"&gt;=",SUM('Разделы 9, 10'!E18:E18))</f>
        <v>0&gt;=0</v>
      </c>
      <c r="F240" s="407"/>
    </row>
    <row r="241" spans="1:6" s="242" customFormat="1" x14ac:dyDescent="0.2">
      <c r="A241" s="433" t="str">
        <f>IF((SUM('Разделы 9, 10'!D19:D19)&gt;=SUM('Разделы 9, 10'!E19:E19)),"","Неверно!")</f>
        <v/>
      </c>
      <c r="B241" s="428" t="s">
        <v>986</v>
      </c>
      <c r="C241" s="426" t="s">
        <v>995</v>
      </c>
      <c r="D241" s="426" t="s">
        <v>988</v>
      </c>
      <c r="E241" s="426" t="str">
        <f>CONCATENATE(SUM('Разделы 9, 10'!D19:D19),"&gt;=",SUM('Разделы 9, 10'!E19:E19))</f>
        <v>0&gt;=0</v>
      </c>
      <c r="F241" s="407"/>
    </row>
    <row r="242" spans="1:6" s="242" customFormat="1" x14ac:dyDescent="0.2">
      <c r="A242" s="433" t="str">
        <f>IF((SUM('Разделы 9, 10'!D20:D20)&gt;=SUM('Разделы 9, 10'!E20:E20)),"","Неверно!")</f>
        <v/>
      </c>
      <c r="B242" s="428" t="s">
        <v>986</v>
      </c>
      <c r="C242" s="426" t="s">
        <v>996</v>
      </c>
      <c r="D242" s="426" t="s">
        <v>988</v>
      </c>
      <c r="E242" s="426" t="str">
        <f>CONCATENATE(SUM('Разделы 9, 10'!D20:D20),"&gt;=",SUM('Разделы 9, 10'!E20:E20))</f>
        <v>0&gt;=0</v>
      </c>
      <c r="F242" s="407"/>
    </row>
    <row r="243" spans="1:6" s="242" customFormat="1" x14ac:dyDescent="0.2">
      <c r="A243" s="433" t="str">
        <f>IF((SUM('Разделы 9, 10'!D31:D31)&gt;=SUM('Разделы 9, 10'!M31:M31)),"","Неверно!")</f>
        <v/>
      </c>
      <c r="B243" s="428" t="s">
        <v>997</v>
      </c>
      <c r="C243" s="426" t="s">
        <v>998</v>
      </c>
      <c r="D243" s="426" t="s">
        <v>999</v>
      </c>
      <c r="E243" s="426" t="str">
        <f>CONCATENATE(SUM('Разделы 9, 10'!D31:D31),"&gt;=",SUM('Разделы 9, 10'!M31:M31))</f>
        <v>81&gt;=1</v>
      </c>
      <c r="F243" s="407"/>
    </row>
    <row r="244" spans="1:6" s="242" customFormat="1" x14ac:dyDescent="0.2">
      <c r="A244" s="433" t="str">
        <f>IF((SUM('Разделы 9, 10'!D32:D32)&gt;=SUM('Разделы 9, 10'!M32:M32)),"","Неверно!")</f>
        <v/>
      </c>
      <c r="B244" s="428" t="s">
        <v>997</v>
      </c>
      <c r="C244" s="426" t="s">
        <v>1000</v>
      </c>
      <c r="D244" s="426" t="s">
        <v>999</v>
      </c>
      <c r="E244" s="426" t="str">
        <f>CONCATENATE(SUM('Разделы 9, 10'!D32:D32),"&gt;=",SUM('Разделы 9, 10'!M32:M32))</f>
        <v>48&gt;=1</v>
      </c>
      <c r="F244" s="407"/>
    </row>
    <row r="245" spans="1:6" s="242" customFormat="1" x14ac:dyDescent="0.2">
      <c r="A245" s="433" t="str">
        <f>IF((SUM('Разделы 9, 10'!D33:D33)&gt;=SUM('Разделы 9, 10'!M33:M33)),"","Неверно!")</f>
        <v/>
      </c>
      <c r="B245" s="428" t="s">
        <v>997</v>
      </c>
      <c r="C245" s="426" t="s">
        <v>1001</v>
      </c>
      <c r="D245" s="426" t="s">
        <v>999</v>
      </c>
      <c r="E245" s="426" t="str">
        <f>CONCATENATE(SUM('Разделы 9, 10'!D33:D33),"&gt;=",SUM('Разделы 9, 10'!M33:M33))</f>
        <v>31&gt;=0</v>
      </c>
      <c r="F245" s="407"/>
    </row>
    <row r="246" spans="1:6" s="242" customFormat="1" x14ac:dyDescent="0.2">
      <c r="A246" s="433" t="str">
        <f>IF((SUM('Разделы 9, 10'!D34:D34)&gt;=SUM('Разделы 9, 10'!M34:M34)),"","Неверно!")</f>
        <v/>
      </c>
      <c r="B246" s="428" t="s">
        <v>997</v>
      </c>
      <c r="C246" s="426" t="s">
        <v>1002</v>
      </c>
      <c r="D246" s="426" t="s">
        <v>999</v>
      </c>
      <c r="E246" s="426" t="str">
        <f>CONCATENATE(SUM('Разделы 9, 10'!D34:D34),"&gt;=",SUM('Разделы 9, 10'!M34:M34))</f>
        <v>1&gt;=0</v>
      </c>
      <c r="F246" s="407"/>
    </row>
    <row r="247" spans="1:6" s="242" customFormat="1" x14ac:dyDescent="0.2">
      <c r="A247" s="433" t="str">
        <f>IF((SUM('Разделы 9, 10'!D35:D35)&gt;=SUM('Разделы 9, 10'!M35:M35)),"","Неверно!")</f>
        <v/>
      </c>
      <c r="B247" s="428" t="s">
        <v>997</v>
      </c>
      <c r="C247" s="426" t="s">
        <v>1003</v>
      </c>
      <c r="D247" s="426" t="s">
        <v>999</v>
      </c>
      <c r="E247" s="426" t="str">
        <f>CONCATENATE(SUM('Разделы 9, 10'!D35:D35),"&gt;=",SUM('Разделы 9, 10'!M35:M35))</f>
        <v>1&gt;=0</v>
      </c>
      <c r="F247" s="407"/>
    </row>
    <row r="248" spans="1:6" s="242" customFormat="1" x14ac:dyDescent="0.2">
      <c r="A248" s="433" t="str">
        <f>IF((SUM('Разделы 9, 10'!D36:D36)&gt;=SUM('Разделы 9, 10'!M36:M36)),"","Неверно!")</f>
        <v/>
      </c>
      <c r="B248" s="428" t="s">
        <v>997</v>
      </c>
      <c r="C248" s="426" t="s">
        <v>1004</v>
      </c>
      <c r="D248" s="426" t="s">
        <v>999</v>
      </c>
      <c r="E248" s="426" t="str">
        <f>CONCATENATE(SUM('Разделы 9, 10'!D36:D36),"&gt;=",SUM('Разделы 9, 10'!M36:M36))</f>
        <v>1&gt;=0</v>
      </c>
      <c r="F248" s="407"/>
    </row>
    <row r="249" spans="1:6" s="242" customFormat="1" x14ac:dyDescent="0.2">
      <c r="A249" s="433" t="str">
        <f>IF((SUM('Разделы 9, 10'!D37:D37)&gt;=SUM('Разделы 9, 10'!M37:M37)),"","Неверно!")</f>
        <v/>
      </c>
      <c r="B249" s="428" t="s">
        <v>997</v>
      </c>
      <c r="C249" s="426" t="s">
        <v>1005</v>
      </c>
      <c r="D249" s="426" t="s">
        <v>999</v>
      </c>
      <c r="E249" s="426" t="str">
        <f>CONCATENATE(SUM('Разделы 9, 10'!D37:D37),"&gt;=",SUM('Разделы 9, 10'!M37:M37))</f>
        <v>0&gt;=0</v>
      </c>
      <c r="F249" s="407"/>
    </row>
    <row r="250" spans="1:6" s="242" customFormat="1" x14ac:dyDescent="0.2">
      <c r="A250" s="433" t="str">
        <f>IF((SUM('Разделы 9, 10'!D38:D38)&gt;=SUM('Разделы 9, 10'!M38:M38)),"","Неверно!")</f>
        <v/>
      </c>
      <c r="B250" s="428" t="s">
        <v>997</v>
      </c>
      <c r="C250" s="426" t="s">
        <v>1006</v>
      </c>
      <c r="D250" s="426" t="s">
        <v>999</v>
      </c>
      <c r="E250" s="426" t="str">
        <f>CONCATENATE(SUM('Разделы 9, 10'!D38:D38),"&gt;=",SUM('Разделы 9, 10'!M38:M38))</f>
        <v>0&gt;=0</v>
      </c>
      <c r="F250" s="407"/>
    </row>
    <row r="251" spans="1:6" s="242" customFormat="1" x14ac:dyDescent="0.2">
      <c r="A251" s="433" t="str">
        <f>IF((SUM('Раздел 1'!K60:K60)=0),"","Неверно!")</f>
        <v/>
      </c>
      <c r="B251" s="428" t="s">
        <v>1007</v>
      </c>
      <c r="C251" s="426" t="s">
        <v>1008</v>
      </c>
      <c r="D251" s="426" t="s">
        <v>1009</v>
      </c>
      <c r="E251" s="426" t="str">
        <f>CONCATENATE(SUM('Раздел 1'!K60:K60),"=",0)</f>
        <v>0=0</v>
      </c>
      <c r="F251" s="407"/>
    </row>
    <row r="252" spans="1:6" s="242" customFormat="1" x14ac:dyDescent="0.2">
      <c r="A252" s="433" t="str">
        <f>IF((SUM('Раздел 1'!U51:U51)=0),"","Неверно!")</f>
        <v/>
      </c>
      <c r="B252" s="428" t="s">
        <v>1010</v>
      </c>
      <c r="C252" s="426" t="s">
        <v>1011</v>
      </c>
      <c r="D252" s="426" t="s">
        <v>1012</v>
      </c>
      <c r="E252" s="426" t="str">
        <f>CONCATENATE(SUM('Раздел 1'!U51:U51),"=",0)</f>
        <v>0=0</v>
      </c>
      <c r="F252" s="407"/>
    </row>
    <row r="253" spans="1:6" s="242" customFormat="1" x14ac:dyDescent="0.2">
      <c r="A253" s="433" t="str">
        <f>IF((SUM('Раздел 1'!AA60:AA60)=0),"","Неверно!")</f>
        <v/>
      </c>
      <c r="B253" s="428" t="s">
        <v>1013</v>
      </c>
      <c r="C253" s="426" t="s">
        <v>1014</v>
      </c>
      <c r="D253" s="426" t="s">
        <v>1015</v>
      </c>
      <c r="E253" s="426" t="str">
        <f>CONCATENATE(SUM('Раздел 1'!AA60:AA60),"=",0)</f>
        <v>0=0</v>
      </c>
      <c r="F253" s="407"/>
    </row>
    <row r="254" spans="1:6" s="242" customFormat="1" x14ac:dyDescent="0.2">
      <c r="A254" s="433" t="str">
        <f>IF((SUM('Раздел 1'!AB60:AB60)=0),"","Неверно!")</f>
        <v/>
      </c>
      <c r="B254" s="428" t="s">
        <v>1013</v>
      </c>
      <c r="C254" s="426" t="s">
        <v>1016</v>
      </c>
      <c r="D254" s="426" t="s">
        <v>1015</v>
      </c>
      <c r="E254" s="426" t="str">
        <f>CONCATENATE(SUM('Раздел 1'!AB60:AB60),"=",0)</f>
        <v>0=0</v>
      </c>
      <c r="F254" s="407"/>
    </row>
    <row r="255" spans="1:6" s="242" customFormat="1" x14ac:dyDescent="0.2">
      <c r="A255" s="433" t="str">
        <f>IF((SUM('Раздел 1'!AC60:AC60)=0),"","Неверно!")</f>
        <v/>
      </c>
      <c r="B255" s="428" t="s">
        <v>1013</v>
      </c>
      <c r="C255" s="426" t="s">
        <v>1017</v>
      </c>
      <c r="D255" s="426" t="s">
        <v>1015</v>
      </c>
      <c r="E255" s="426" t="str">
        <f>CONCATENATE(SUM('Раздел 1'!AC60:AC60),"=",0)</f>
        <v>0=0</v>
      </c>
      <c r="F255" s="407"/>
    </row>
    <row r="256" spans="1:6" s="242" customFormat="1" x14ac:dyDescent="0.2">
      <c r="A256" s="433" t="str">
        <f>IF((SUM('Раздел 1'!AD60:AD60)=0),"","Неверно!")</f>
        <v/>
      </c>
      <c r="B256" s="428" t="s">
        <v>1013</v>
      </c>
      <c r="C256" s="426" t="s">
        <v>1018</v>
      </c>
      <c r="D256" s="426" t="s">
        <v>1015</v>
      </c>
      <c r="E256" s="426" t="str">
        <f>CONCATENATE(SUM('Раздел 1'!AD60:AD60),"=",0)</f>
        <v>0=0</v>
      </c>
      <c r="F256" s="407"/>
    </row>
    <row r="257" spans="1:6" s="242" customFormat="1" x14ac:dyDescent="0.2">
      <c r="A257" s="433" t="str">
        <f>IF((SUM('Раздел 3'!E9:E9)=0),"","Неверно!")</f>
        <v/>
      </c>
      <c r="B257" s="428" t="s">
        <v>1019</v>
      </c>
      <c r="C257" s="426" t="s">
        <v>1020</v>
      </c>
      <c r="D257" s="426" t="s">
        <v>1021</v>
      </c>
      <c r="E257" s="426" t="str">
        <f>CONCATENATE(SUM('Раздел 3'!E9:E9),"=",0)</f>
        <v>0=0</v>
      </c>
      <c r="F257" s="407"/>
    </row>
    <row r="258" spans="1:6" s="242" customFormat="1" x14ac:dyDescent="0.2">
      <c r="A258" s="433" t="str">
        <f>IF((SUM('Раздел 4'!K58:K58)=0),"","Неверно!")</f>
        <v/>
      </c>
      <c r="B258" s="428" t="s">
        <v>1022</v>
      </c>
      <c r="C258" s="426" t="s">
        <v>1023</v>
      </c>
      <c r="D258" s="426" t="s">
        <v>1024</v>
      </c>
      <c r="E258" s="426" t="str">
        <f>CONCATENATE(SUM('Раздел 4'!K58:K58),"=",0)</f>
        <v>0=0</v>
      </c>
      <c r="F258" s="407"/>
    </row>
    <row r="259" spans="1:6" s="242" customFormat="1" x14ac:dyDescent="0.2">
      <c r="A259" s="433" t="str">
        <f>IF((SUM('Раздел 4'!K59:K59)=0),"","Неверно!")</f>
        <v/>
      </c>
      <c r="B259" s="428" t="s">
        <v>1022</v>
      </c>
      <c r="C259" s="426" t="s">
        <v>1025</v>
      </c>
      <c r="D259" s="426" t="s">
        <v>1024</v>
      </c>
      <c r="E259" s="426" t="str">
        <f>CONCATENATE(SUM('Раздел 4'!K59:K59),"=",0)</f>
        <v>0=0</v>
      </c>
      <c r="F259" s="407"/>
    </row>
    <row r="260" spans="1:6" s="242" customFormat="1" x14ac:dyDescent="0.2">
      <c r="A260" s="433" t="str">
        <f>IF((SUM('Раздел 4'!K60:K60)=0),"","Неверно!")</f>
        <v/>
      </c>
      <c r="B260" s="428" t="s">
        <v>1022</v>
      </c>
      <c r="C260" s="426" t="s">
        <v>1026</v>
      </c>
      <c r="D260" s="426" t="s">
        <v>1024</v>
      </c>
      <c r="E260" s="426" t="str">
        <f>CONCATENATE(SUM('Раздел 4'!K60:K60),"=",0)</f>
        <v>0=0</v>
      </c>
      <c r="F260" s="407"/>
    </row>
    <row r="261" spans="1:6" s="242" customFormat="1" x14ac:dyDescent="0.2">
      <c r="A261" s="433" t="str">
        <f>IF((SUM('Раздел 4'!K61:K61)=0),"","Неверно!")</f>
        <v/>
      </c>
      <c r="B261" s="428" t="s">
        <v>1022</v>
      </c>
      <c r="C261" s="426" t="s">
        <v>1027</v>
      </c>
      <c r="D261" s="426" t="s">
        <v>1024</v>
      </c>
      <c r="E261" s="426" t="str">
        <f>CONCATENATE(SUM('Раздел 4'!K61:K61),"=",0)</f>
        <v>0=0</v>
      </c>
      <c r="F261" s="407"/>
    </row>
    <row r="262" spans="1:6" s="242" customFormat="1" x14ac:dyDescent="0.2">
      <c r="A262" s="433" t="str">
        <f>IF((SUM('Раздел 4'!K62:K62)=0),"","Неверно!")</f>
        <v/>
      </c>
      <c r="B262" s="428" t="s">
        <v>1022</v>
      </c>
      <c r="C262" s="426" t="s">
        <v>1028</v>
      </c>
      <c r="D262" s="426" t="s">
        <v>1024</v>
      </c>
      <c r="E262" s="426" t="str">
        <f>CONCATENATE(SUM('Раздел 4'!K62:K62),"=",0)</f>
        <v>0=0</v>
      </c>
      <c r="F262" s="407"/>
    </row>
    <row r="263" spans="1:6" s="242" customFormat="1" x14ac:dyDescent="0.2">
      <c r="A263" s="433" t="str">
        <f>IF((SUM('Раздел 1'!Y11:Y11)=0),"","Неверно!")</f>
        <v/>
      </c>
      <c r="B263" s="428" t="s">
        <v>1029</v>
      </c>
      <c r="C263" s="426" t="s">
        <v>1030</v>
      </c>
      <c r="D263" s="426" t="s">
        <v>1012</v>
      </c>
      <c r="E263" s="426" t="str">
        <f>CONCATENATE(SUM('Раздел 1'!Y11:Y11),"=",0)</f>
        <v>0=0</v>
      </c>
      <c r="F263" s="407"/>
    </row>
    <row r="264" spans="1:6" s="242" customFormat="1" x14ac:dyDescent="0.2">
      <c r="A264" s="433" t="str">
        <f>IF((SUM('Раздел 1'!Z11:Z11)=0),"","Неверно!")</f>
        <v/>
      </c>
      <c r="B264" s="428" t="s">
        <v>1029</v>
      </c>
      <c r="C264" s="426" t="s">
        <v>1031</v>
      </c>
      <c r="D264" s="426" t="s">
        <v>1012</v>
      </c>
      <c r="E264" s="426" t="str">
        <f>CONCATENATE(SUM('Раздел 1'!Z11:Z11),"=",0)</f>
        <v>0=0</v>
      </c>
      <c r="F264" s="407"/>
    </row>
    <row r="265" spans="1:6" s="242" customFormat="1" x14ac:dyDescent="0.2">
      <c r="A265" s="433" t="str">
        <f>IF((SUM('Раздел 1'!R51:R51)=0),"","Неверно!")</f>
        <v/>
      </c>
      <c r="B265" s="428" t="s">
        <v>1032</v>
      </c>
      <c r="C265" s="426" t="s">
        <v>1033</v>
      </c>
      <c r="D265" s="426" t="s">
        <v>1034</v>
      </c>
      <c r="E265" s="426" t="str">
        <f>CONCATENATE(SUM('Раздел 1'!R51:R51),"=",0)</f>
        <v>0=0</v>
      </c>
      <c r="F265" s="407"/>
    </row>
    <row r="266" spans="1:6" s="242" customFormat="1" x14ac:dyDescent="0.2">
      <c r="A266" s="433" t="str">
        <f>IF((SUM('Раздел 3'!E27:E27)=0),"","Неверно!")</f>
        <v/>
      </c>
      <c r="B266" s="428" t="s">
        <v>1035</v>
      </c>
      <c r="C266" s="426" t="s">
        <v>1036</v>
      </c>
      <c r="D266" s="426" t="s">
        <v>1037</v>
      </c>
      <c r="E266" s="426" t="str">
        <f>CONCATENATE(SUM('Раздел 3'!E27:E27),"=",0)</f>
        <v>0=0</v>
      </c>
      <c r="F266" s="407"/>
    </row>
    <row r="267" spans="1:6" s="242" customFormat="1" x14ac:dyDescent="0.2">
      <c r="A267" s="433" t="str">
        <f>IF((SUM('Раздел 3'!D21:D21)=0),"","Неверно!")</f>
        <v/>
      </c>
      <c r="B267" s="428" t="s">
        <v>1038</v>
      </c>
      <c r="C267" s="426" t="s">
        <v>1039</v>
      </c>
      <c r="D267" s="426" t="s">
        <v>1040</v>
      </c>
      <c r="E267" s="426" t="str">
        <f>CONCATENATE(SUM('Раздел 3'!D21:D21),"=",0)</f>
        <v>0=0</v>
      </c>
      <c r="F267" s="407"/>
    </row>
    <row r="268" spans="1:6" s="242" customFormat="1" x14ac:dyDescent="0.2">
      <c r="A268" s="433" t="str">
        <f>IF((SUM('Раздел 3'!E21:E21)=0),"","Неверно!")</f>
        <v/>
      </c>
      <c r="B268" s="428" t="s">
        <v>1038</v>
      </c>
      <c r="C268" s="426" t="s">
        <v>1041</v>
      </c>
      <c r="D268" s="426" t="s">
        <v>1040</v>
      </c>
      <c r="E268" s="426" t="str">
        <f>CONCATENATE(SUM('Раздел 3'!E21:E21),"=",0)</f>
        <v>0=0</v>
      </c>
      <c r="F268" s="407"/>
    </row>
    <row r="269" spans="1:6" s="242" customFormat="1" x14ac:dyDescent="0.2">
      <c r="A269" s="433" t="str">
        <f>IF((SUM('Раздел 1'!J51:J51)=0),"","Неверно!")</f>
        <v/>
      </c>
      <c r="B269" s="428" t="s">
        <v>1042</v>
      </c>
      <c r="C269" s="426" t="s">
        <v>1043</v>
      </c>
      <c r="D269" s="426" t="s">
        <v>1012</v>
      </c>
      <c r="E269" s="426" t="str">
        <f>CONCATENATE(SUM('Раздел 1'!J51:J51),"=",0)</f>
        <v>0=0</v>
      </c>
      <c r="F269" s="407"/>
    </row>
    <row r="270" spans="1:6" s="242" customFormat="1" x14ac:dyDescent="0.2">
      <c r="A270" s="433" t="str">
        <f>IF((SUM('Раздел 3'!D8:D8)=0),"","Неверно!")</f>
        <v/>
      </c>
      <c r="B270" s="428" t="s">
        <v>1044</v>
      </c>
      <c r="C270" s="426" t="s">
        <v>1045</v>
      </c>
      <c r="D270" s="426" t="s">
        <v>1046</v>
      </c>
      <c r="E270" s="426" t="str">
        <f>CONCATENATE(SUM('Раздел 3'!D8:D8),"=",0)</f>
        <v>0=0</v>
      </c>
      <c r="F270" s="407"/>
    </row>
    <row r="271" spans="1:6" s="242" customFormat="1" x14ac:dyDescent="0.2">
      <c r="A271" s="433" t="str">
        <f>IF((SUM('Раздел 3'!E8:E8)=0),"","Неверно!")</f>
        <v/>
      </c>
      <c r="B271" s="428" t="s">
        <v>1044</v>
      </c>
      <c r="C271" s="426" t="s">
        <v>1047</v>
      </c>
      <c r="D271" s="426" t="s">
        <v>1046</v>
      </c>
      <c r="E271" s="426" t="str">
        <f>CONCATENATE(SUM('Раздел 3'!E8:E8),"=",0)</f>
        <v>0=0</v>
      </c>
      <c r="F271" s="407"/>
    </row>
    <row r="272" spans="1:6" s="242" customFormat="1" x14ac:dyDescent="0.2">
      <c r="A272" s="433" t="str">
        <f>IF((SUM('Раздел 1'!AA44:AD44)=0),"","Неверно!")</f>
        <v/>
      </c>
      <c r="B272" s="428" t="s">
        <v>1048</v>
      </c>
      <c r="C272" s="426" t="s">
        <v>1049</v>
      </c>
      <c r="D272" s="426" t="s">
        <v>1012</v>
      </c>
      <c r="E272" s="426" t="str">
        <f>CONCATENATE(SUM('Раздел 1'!AA44:AD44),"=",0)</f>
        <v>0=0</v>
      </c>
      <c r="F272" s="407"/>
    </row>
    <row r="273" spans="1:6" s="242" customFormat="1" x14ac:dyDescent="0.2">
      <c r="A273" s="433" t="str">
        <f>IF((SUM('Раздел 1'!G59:G59)&lt;=SUM('Раздел 2'!E54:E54)),"","Неверно!")</f>
        <v/>
      </c>
      <c r="B273" s="428" t="s">
        <v>1050</v>
      </c>
      <c r="C273" s="426" t="s">
        <v>1051</v>
      </c>
      <c r="D273" s="426" t="s">
        <v>704</v>
      </c>
      <c r="E273" s="426" t="str">
        <f>CONCATENATE(SUM('Раздел 1'!G59:G59),"&lt;=",SUM('Раздел 2'!E54:E54))</f>
        <v>1&lt;=22</v>
      </c>
      <c r="F273" s="407"/>
    </row>
    <row r="274" spans="1:6" s="242" customFormat="1" x14ac:dyDescent="0.2">
      <c r="A274" s="433" t="str">
        <f>IF((SUM('Раздел 1'!AD58:AD58)=0),"","Неверно!")</f>
        <v/>
      </c>
      <c r="B274" s="428" t="s">
        <v>1053</v>
      </c>
      <c r="C274" s="426" t="s">
        <v>1054</v>
      </c>
      <c r="D274" s="426" t="s">
        <v>1055</v>
      </c>
      <c r="E274" s="426" t="str">
        <f>CONCATENATE(SUM('Раздел 1'!AD58:AD58),"=",0)</f>
        <v>0=0</v>
      </c>
      <c r="F274" s="407"/>
    </row>
    <row r="275" spans="1:6" s="242" customFormat="1" x14ac:dyDescent="0.2">
      <c r="A275" s="433" t="str">
        <f>IF((SUM('Раздел 4'!K82:K83)=0),"","Неверно!")</f>
        <v/>
      </c>
      <c r="B275" s="428" t="s">
        <v>1056</v>
      </c>
      <c r="C275" s="426" t="s">
        <v>1057</v>
      </c>
      <c r="D275" s="426" t="s">
        <v>1058</v>
      </c>
      <c r="E275" s="426" t="str">
        <f>CONCATENATE(SUM('Раздел 4'!K82:K83),"=",0)</f>
        <v>0=0</v>
      </c>
      <c r="F275" s="407"/>
    </row>
    <row r="276" spans="1:6" s="242" customFormat="1" x14ac:dyDescent="0.2">
      <c r="A276" s="433" t="str">
        <f>IF((SUM('Раздел 4'!E62:E62)=0),"","Неверно!")</f>
        <v/>
      </c>
      <c r="B276" s="428" t="s">
        <v>1059</v>
      </c>
      <c r="C276" s="426" t="s">
        <v>1060</v>
      </c>
      <c r="D276" s="426" t="s">
        <v>3392</v>
      </c>
      <c r="E276" s="426" t="str">
        <f>CONCATENATE(SUM('Раздел 4'!E62:E62),"=",0)</f>
        <v>0=0</v>
      </c>
      <c r="F276" s="407"/>
    </row>
    <row r="277" spans="1:6" s="242" customFormat="1" x14ac:dyDescent="0.2">
      <c r="A277" s="433" t="str">
        <f>IF((SUM('Раздел 4'!F62:F62)=0),"","Неверно!")</f>
        <v/>
      </c>
      <c r="B277" s="428" t="s">
        <v>1059</v>
      </c>
      <c r="C277" s="426" t="s">
        <v>1061</v>
      </c>
      <c r="D277" s="426" t="s">
        <v>3392</v>
      </c>
      <c r="E277" s="426" t="str">
        <f>CONCATENATE(SUM('Раздел 4'!F62:F62),"=",0)</f>
        <v>0=0</v>
      </c>
      <c r="F277" s="407"/>
    </row>
    <row r="278" spans="1:6" s="242" customFormat="1" x14ac:dyDescent="0.2">
      <c r="A278" s="433" t="str">
        <f>IF((SUM('Раздел 4'!G62:G62)=0),"","Неверно!")</f>
        <v/>
      </c>
      <c r="B278" s="428" t="s">
        <v>1059</v>
      </c>
      <c r="C278" s="426" t="s">
        <v>1062</v>
      </c>
      <c r="D278" s="426" t="s">
        <v>3392</v>
      </c>
      <c r="E278" s="426" t="str">
        <f>CONCATENATE(SUM('Раздел 4'!G62:G62),"=",0)</f>
        <v>0=0</v>
      </c>
      <c r="F278" s="407"/>
    </row>
    <row r="279" spans="1:6" s="242" customFormat="1" x14ac:dyDescent="0.2">
      <c r="A279" s="433" t="str">
        <f>IF((SUM('Раздел 4'!H62:H62)=0),"","Неверно!")</f>
        <v/>
      </c>
      <c r="B279" s="428" t="s">
        <v>1059</v>
      </c>
      <c r="C279" s="426" t="s">
        <v>1063</v>
      </c>
      <c r="D279" s="426" t="s">
        <v>3392</v>
      </c>
      <c r="E279" s="426" t="str">
        <f>CONCATENATE(SUM('Раздел 4'!H62:H62),"=",0)</f>
        <v>0=0</v>
      </c>
      <c r="F279" s="407"/>
    </row>
    <row r="280" spans="1:6" s="242" customFormat="1" x14ac:dyDescent="0.2">
      <c r="A280" s="433" t="str">
        <f>IF((SUM('Раздел 4'!I62:I62)=0),"","Неверно!")</f>
        <v/>
      </c>
      <c r="B280" s="428" t="s">
        <v>1059</v>
      </c>
      <c r="C280" s="426" t="s">
        <v>1064</v>
      </c>
      <c r="D280" s="426" t="s">
        <v>3392</v>
      </c>
      <c r="E280" s="426" t="str">
        <f>CONCATENATE(SUM('Раздел 4'!I62:I62),"=",0)</f>
        <v>0=0</v>
      </c>
      <c r="F280" s="407"/>
    </row>
    <row r="281" spans="1:6" s="242" customFormat="1" x14ac:dyDescent="0.2">
      <c r="A281" s="433" t="str">
        <f>IF((SUM('Раздел 4'!J62:J62)=0),"","Неверно!")</f>
        <v/>
      </c>
      <c r="B281" s="428" t="s">
        <v>1059</v>
      </c>
      <c r="C281" s="426" t="s">
        <v>1065</v>
      </c>
      <c r="D281" s="426" t="s">
        <v>3392</v>
      </c>
      <c r="E281" s="426" t="str">
        <f>CONCATENATE(SUM('Раздел 4'!J62:J62),"=",0)</f>
        <v>0=0</v>
      </c>
      <c r="F281" s="407"/>
    </row>
    <row r="282" spans="1:6" s="242" customFormat="1" x14ac:dyDescent="0.2">
      <c r="A282" s="433" t="str">
        <f>IF((SUM('Раздел 1'!U44:U44)=0),"","Неверно!")</f>
        <v/>
      </c>
      <c r="B282" s="428" t="s">
        <v>1066</v>
      </c>
      <c r="C282" s="426" t="s">
        <v>1067</v>
      </c>
      <c r="D282" s="426" t="s">
        <v>1068</v>
      </c>
      <c r="E282" s="426" t="str">
        <f>CONCATENATE(SUM('Раздел 1'!U44:U44),"=",0)</f>
        <v>0=0</v>
      </c>
      <c r="F282" s="407"/>
    </row>
    <row r="283" spans="1:6" s="242" customFormat="1" x14ac:dyDescent="0.2">
      <c r="A283" s="433" t="str">
        <f>IF((SUM('Раздел 1'!J44:J44)=0),"","Неверно!")</f>
        <v/>
      </c>
      <c r="B283" s="428" t="s">
        <v>1069</v>
      </c>
      <c r="C283" s="426" t="s">
        <v>1070</v>
      </c>
      <c r="D283" s="426" t="s">
        <v>1071</v>
      </c>
      <c r="E283" s="426" t="str">
        <f>CONCATENATE(SUM('Раздел 1'!J44:J44),"=",0)</f>
        <v>0=0</v>
      </c>
      <c r="F283" s="407"/>
    </row>
    <row r="284" spans="1:6" s="242" customFormat="1" x14ac:dyDescent="0.2">
      <c r="A284" s="433" t="str">
        <f>IF((SUM('Раздел 1'!J61:J61)=0),"","Неверно!")</f>
        <v/>
      </c>
      <c r="B284" s="428" t="s">
        <v>1072</v>
      </c>
      <c r="C284" s="426" t="s">
        <v>1073</v>
      </c>
      <c r="D284" s="426" t="s">
        <v>1074</v>
      </c>
      <c r="E284" s="426" t="str">
        <f>CONCATENATE(SUM('Раздел 1'!J61:J61),"=",0)</f>
        <v>0=0</v>
      </c>
      <c r="F284" s="407"/>
    </row>
    <row r="285" spans="1:6" s="242" customFormat="1" x14ac:dyDescent="0.2">
      <c r="A285" s="433" t="str">
        <f>IF((SUM('Раздел 3'!D49:E50)=0),"","Неверно!")</f>
        <v/>
      </c>
      <c r="B285" s="428" t="s">
        <v>1082</v>
      </c>
      <c r="C285" s="426" t="s">
        <v>1052</v>
      </c>
      <c r="D285" s="426" t="s">
        <v>705</v>
      </c>
      <c r="E285" s="426" t="str">
        <f>CONCATENATE(SUM('Раздел 3'!D49:E50),"=",0)</f>
        <v>0=0</v>
      </c>
      <c r="F285" s="407"/>
    </row>
    <row r="286" spans="1:6" s="242" customFormat="1" x14ac:dyDescent="0.2">
      <c r="A286" s="433" t="str">
        <f>IF((SUM('Раздел 4'!E9:E9)+SUM('Раздел 4'!F9:F9)=SUM('Раздел 4'!G9:G9)+SUM('Раздел 4'!N9:N9)),"","Неверно!")</f>
        <v/>
      </c>
      <c r="B286" s="428" t="s">
        <v>1083</v>
      </c>
      <c r="C286" s="426" t="s">
        <v>3423</v>
      </c>
      <c r="D286" s="426" t="s">
        <v>681</v>
      </c>
      <c r="E286" s="426" t="str">
        <f>CONCATENATE(SUM('Раздел 4'!E9:E9),"+",SUM('Раздел 4'!F9:F9),"=",SUM('Раздел 4'!G9:G9),"+",SUM('Раздел 4'!N9:N9))</f>
        <v>35+556=574+17</v>
      </c>
      <c r="F286" s="407"/>
    </row>
    <row r="287" spans="1:6" s="242" customFormat="1" x14ac:dyDescent="0.2">
      <c r="A287" s="433" t="str">
        <f>IF((SUM('Раздел 4'!E18:E18)+SUM('Раздел 4'!F18:F18)=SUM('Раздел 4'!G18:G18)+SUM('Раздел 4'!N18:N18)),"","Неверно!")</f>
        <v/>
      </c>
      <c r="B287" s="428" t="s">
        <v>1083</v>
      </c>
      <c r="C287" s="426" t="s">
        <v>3424</v>
      </c>
      <c r="D287" s="426" t="s">
        <v>681</v>
      </c>
      <c r="E287" s="426" t="str">
        <f>CONCATENATE(SUM('Раздел 4'!E18:E18),"+",SUM('Раздел 4'!F18:F18),"=",SUM('Раздел 4'!G18:G18),"+",SUM('Раздел 4'!N18:N18))</f>
        <v>0+8=8+0</v>
      </c>
      <c r="F287" s="407"/>
    </row>
    <row r="288" spans="1:6" s="242" customFormat="1" x14ac:dyDescent="0.2">
      <c r="A288" s="433" t="str">
        <f>IF((SUM('Раздел 4'!E19:E19)+SUM('Раздел 4'!F19:F19)=SUM('Раздел 4'!G19:G19)+SUM('Раздел 4'!N19:N19)),"","Неверно!")</f>
        <v/>
      </c>
      <c r="B288" s="428" t="s">
        <v>1083</v>
      </c>
      <c r="C288" s="426" t="s">
        <v>3425</v>
      </c>
      <c r="D288" s="426" t="s">
        <v>681</v>
      </c>
      <c r="E288" s="426" t="str">
        <f>CONCATENATE(SUM('Раздел 4'!E19:E19),"+",SUM('Раздел 4'!F19:F19),"=",SUM('Раздел 4'!G19:G19),"+",SUM('Раздел 4'!N19:N19))</f>
        <v>0+1=1+0</v>
      </c>
      <c r="F288" s="407"/>
    </row>
    <row r="289" spans="1:6" s="242" customFormat="1" x14ac:dyDescent="0.2">
      <c r="A289" s="433" t="str">
        <f>IF((SUM('Раздел 4'!E20:E20)+SUM('Раздел 4'!F20:F20)=SUM('Раздел 4'!G20:G20)+SUM('Раздел 4'!N20:N20)),"","Неверно!")</f>
        <v/>
      </c>
      <c r="B289" s="428" t="s">
        <v>1083</v>
      </c>
      <c r="C289" s="426" t="s">
        <v>3426</v>
      </c>
      <c r="D289" s="426" t="s">
        <v>681</v>
      </c>
      <c r="E289" s="426" t="str">
        <f>CONCATENATE(SUM('Раздел 4'!E20:E20),"+",SUM('Раздел 4'!F20:F20),"=",SUM('Раздел 4'!G20:G20),"+",SUM('Раздел 4'!N20:N20))</f>
        <v>0+0=0+0</v>
      </c>
      <c r="F289" s="407"/>
    </row>
    <row r="290" spans="1:6" s="242" customFormat="1" x14ac:dyDescent="0.2">
      <c r="A290" s="433" t="str">
        <f>IF((SUM('Раздел 4'!E21:E21)+SUM('Раздел 4'!F21:F21)=SUM('Раздел 4'!G21:G21)+SUM('Раздел 4'!N21:N21)),"","Неверно!")</f>
        <v/>
      </c>
      <c r="B290" s="428" t="s">
        <v>1083</v>
      </c>
      <c r="C290" s="426" t="s">
        <v>3427</v>
      </c>
      <c r="D290" s="426" t="s">
        <v>681</v>
      </c>
      <c r="E290" s="426" t="str">
        <f>CONCATENATE(SUM('Раздел 4'!E21:E21),"+",SUM('Раздел 4'!F21:F21),"=",SUM('Раздел 4'!G21:G21),"+",SUM('Раздел 4'!N21:N21))</f>
        <v>0+1=1+0</v>
      </c>
      <c r="F290" s="407"/>
    </row>
    <row r="291" spans="1:6" s="242" customFormat="1" x14ac:dyDescent="0.2">
      <c r="A291" s="433" t="str">
        <f>IF((SUM('Раздел 4'!E22:E22)+SUM('Раздел 4'!F22:F22)=SUM('Раздел 4'!G22:G22)+SUM('Раздел 4'!N22:N22)),"","Неверно!")</f>
        <v/>
      </c>
      <c r="B291" s="428" t="s">
        <v>1083</v>
      </c>
      <c r="C291" s="426" t="s">
        <v>3428</v>
      </c>
      <c r="D291" s="426" t="s">
        <v>681</v>
      </c>
      <c r="E291" s="426" t="str">
        <f>CONCATENATE(SUM('Раздел 4'!E22:E22),"+",SUM('Раздел 4'!F22:F22),"=",SUM('Раздел 4'!G22:G22),"+",SUM('Раздел 4'!N22:N22))</f>
        <v>0+10=9+1</v>
      </c>
      <c r="F291" s="407"/>
    </row>
    <row r="292" spans="1:6" s="242" customFormat="1" x14ac:dyDescent="0.2">
      <c r="A292" s="433" t="str">
        <f>IF((SUM('Раздел 4'!E23:E23)+SUM('Раздел 4'!F23:F23)=SUM('Раздел 4'!G23:G23)+SUM('Раздел 4'!N23:N23)),"","Неверно!")</f>
        <v/>
      </c>
      <c r="B292" s="428" t="s">
        <v>1083</v>
      </c>
      <c r="C292" s="426" t="s">
        <v>3429</v>
      </c>
      <c r="D292" s="426" t="s">
        <v>681</v>
      </c>
      <c r="E292" s="426" t="str">
        <f>CONCATENATE(SUM('Раздел 4'!E23:E23),"+",SUM('Раздел 4'!F23:F23),"=",SUM('Раздел 4'!G23:G23),"+",SUM('Раздел 4'!N23:N23))</f>
        <v>0+0=0+0</v>
      </c>
      <c r="F292" s="407"/>
    </row>
    <row r="293" spans="1:6" s="242" customFormat="1" x14ac:dyDescent="0.2">
      <c r="A293" s="433" t="str">
        <f>IF((SUM('Раздел 4'!E24:E24)+SUM('Раздел 4'!F24:F24)=SUM('Раздел 4'!G24:G24)+SUM('Раздел 4'!N24:N24)),"","Неверно!")</f>
        <v/>
      </c>
      <c r="B293" s="428" t="s">
        <v>1083</v>
      </c>
      <c r="C293" s="426" t="s">
        <v>3430</v>
      </c>
      <c r="D293" s="426" t="s">
        <v>681</v>
      </c>
      <c r="E293" s="426" t="str">
        <f>CONCATENATE(SUM('Раздел 4'!E24:E24),"+",SUM('Раздел 4'!F24:F24),"=",SUM('Раздел 4'!G24:G24),"+",SUM('Раздел 4'!N24:N24))</f>
        <v>0+0=0+0</v>
      </c>
      <c r="F293" s="407"/>
    </row>
    <row r="294" spans="1:6" s="242" customFormat="1" x14ac:dyDescent="0.2">
      <c r="A294" s="433" t="str">
        <f>IF((SUM('Раздел 4'!E25:E25)+SUM('Раздел 4'!F25:F25)=SUM('Раздел 4'!G25:G25)+SUM('Раздел 4'!N25:N25)),"","Неверно!")</f>
        <v/>
      </c>
      <c r="B294" s="428" t="s">
        <v>1083</v>
      </c>
      <c r="C294" s="426" t="s">
        <v>3431</v>
      </c>
      <c r="D294" s="426" t="s">
        <v>681</v>
      </c>
      <c r="E294" s="426" t="str">
        <f>CONCATENATE(SUM('Раздел 4'!E25:E25),"+",SUM('Раздел 4'!F25:F25),"=",SUM('Раздел 4'!G25:G25),"+",SUM('Раздел 4'!N25:N25))</f>
        <v>0+4=4+0</v>
      </c>
      <c r="F294" s="407"/>
    </row>
    <row r="295" spans="1:6" s="242" customFormat="1" x14ac:dyDescent="0.2">
      <c r="A295" s="433" t="str">
        <f>IF((SUM('Раздел 4'!E26:E26)+SUM('Раздел 4'!F26:F26)=SUM('Раздел 4'!G26:G26)+SUM('Раздел 4'!N26:N26)),"","Неверно!")</f>
        <v/>
      </c>
      <c r="B295" s="428" t="s">
        <v>1083</v>
      </c>
      <c r="C295" s="426" t="s">
        <v>3432</v>
      </c>
      <c r="D295" s="426" t="s">
        <v>681</v>
      </c>
      <c r="E295" s="426" t="str">
        <f>CONCATENATE(SUM('Раздел 4'!E26:E26),"+",SUM('Раздел 4'!F26:F26),"=",SUM('Раздел 4'!G26:G26),"+",SUM('Раздел 4'!N26:N26))</f>
        <v>0+0=0+0</v>
      </c>
      <c r="F295" s="407"/>
    </row>
    <row r="296" spans="1:6" s="242" customFormat="1" x14ac:dyDescent="0.2">
      <c r="A296" s="433" t="str">
        <f>IF((SUM('Раздел 4'!E27:E27)+SUM('Раздел 4'!F27:F27)=SUM('Раздел 4'!G27:G27)+SUM('Раздел 4'!N27:N27)),"","Неверно!")</f>
        <v/>
      </c>
      <c r="B296" s="428" t="s">
        <v>1083</v>
      </c>
      <c r="C296" s="426" t="s">
        <v>3433</v>
      </c>
      <c r="D296" s="426" t="s">
        <v>681</v>
      </c>
      <c r="E296" s="426" t="str">
        <f>CONCATENATE(SUM('Раздел 4'!E27:E27),"+",SUM('Раздел 4'!F27:F27),"=",SUM('Раздел 4'!G27:G27),"+",SUM('Раздел 4'!N27:N27))</f>
        <v>4+8=12+0</v>
      </c>
      <c r="F296" s="407"/>
    </row>
    <row r="297" spans="1:6" s="242" customFormat="1" x14ac:dyDescent="0.2">
      <c r="A297" s="433" t="str">
        <f>IF((SUM('Раздел 4'!E10:E10)+SUM('Раздел 4'!F10:F10)=SUM('Раздел 4'!G10:G10)+SUM('Раздел 4'!N10:N10)),"","Неверно!")</f>
        <v/>
      </c>
      <c r="B297" s="428" t="s">
        <v>1083</v>
      </c>
      <c r="C297" s="426" t="s">
        <v>3434</v>
      </c>
      <c r="D297" s="426" t="s">
        <v>681</v>
      </c>
      <c r="E297" s="426" t="str">
        <f>CONCATENATE(SUM('Раздел 4'!E10:E10),"+",SUM('Раздел 4'!F10:F10),"=",SUM('Раздел 4'!G10:G10),"+",SUM('Раздел 4'!N10:N10))</f>
        <v>13+22=35+0</v>
      </c>
      <c r="F297" s="407"/>
    </row>
    <row r="298" spans="1:6" s="242" customFormat="1" x14ac:dyDescent="0.2">
      <c r="A298" s="433" t="str">
        <f>IF((SUM('Раздел 4'!E28:E28)+SUM('Раздел 4'!F28:F28)=SUM('Раздел 4'!G28:G28)+SUM('Раздел 4'!N28:N28)),"","Неверно!")</f>
        <v/>
      </c>
      <c r="B298" s="428" t="s">
        <v>1083</v>
      </c>
      <c r="C298" s="426" t="s">
        <v>3435</v>
      </c>
      <c r="D298" s="426" t="s">
        <v>681</v>
      </c>
      <c r="E298" s="426" t="str">
        <f>CONCATENATE(SUM('Раздел 4'!E28:E28),"+",SUM('Раздел 4'!F28:F28),"=",SUM('Раздел 4'!G28:G28),"+",SUM('Раздел 4'!N28:N28))</f>
        <v>0+0=0+0</v>
      </c>
      <c r="F298" s="407"/>
    </row>
    <row r="299" spans="1:6" s="242" customFormat="1" x14ac:dyDescent="0.2">
      <c r="A299" s="433" t="str">
        <f>IF((SUM('Раздел 4'!E29:E29)+SUM('Раздел 4'!F29:F29)=SUM('Раздел 4'!G29:G29)+SUM('Раздел 4'!N29:N29)),"","Неверно!")</f>
        <v/>
      </c>
      <c r="B299" s="428" t="s">
        <v>1083</v>
      </c>
      <c r="C299" s="426" t="s">
        <v>3436</v>
      </c>
      <c r="D299" s="426" t="s">
        <v>681</v>
      </c>
      <c r="E299" s="426" t="str">
        <f>CONCATENATE(SUM('Раздел 4'!E29:E29),"+",SUM('Раздел 4'!F29:F29),"=",SUM('Раздел 4'!G29:G29),"+",SUM('Раздел 4'!N29:N29))</f>
        <v>0+2=2+0</v>
      </c>
      <c r="F299" s="407"/>
    </row>
    <row r="300" spans="1:6" s="242" customFormat="1" x14ac:dyDescent="0.2">
      <c r="A300" s="433" t="str">
        <f>IF((SUM('Раздел 4'!E30:E30)+SUM('Раздел 4'!F30:F30)=SUM('Раздел 4'!G30:G30)+SUM('Раздел 4'!N30:N30)),"","Неверно!")</f>
        <v/>
      </c>
      <c r="B300" s="428" t="s">
        <v>1083</v>
      </c>
      <c r="C300" s="426" t="s">
        <v>3437</v>
      </c>
      <c r="D300" s="426" t="s">
        <v>681</v>
      </c>
      <c r="E300" s="426" t="str">
        <f>CONCATENATE(SUM('Раздел 4'!E30:E30),"+",SUM('Раздел 4'!F30:F30),"=",SUM('Раздел 4'!G30:G30),"+",SUM('Раздел 4'!N30:N30))</f>
        <v>0+0=0+0</v>
      </c>
      <c r="F300" s="407"/>
    </row>
    <row r="301" spans="1:6" s="242" customFormat="1" x14ac:dyDescent="0.2">
      <c r="A301" s="433" t="str">
        <f>IF((SUM('Раздел 4'!E31:E31)+SUM('Раздел 4'!F31:F31)=SUM('Раздел 4'!G31:G31)+SUM('Раздел 4'!N31:N31)),"","Неверно!")</f>
        <v/>
      </c>
      <c r="B301" s="428" t="s">
        <v>1083</v>
      </c>
      <c r="C301" s="426" t="s">
        <v>3438</v>
      </c>
      <c r="D301" s="426" t="s">
        <v>681</v>
      </c>
      <c r="E301" s="426" t="str">
        <f>CONCATENATE(SUM('Раздел 4'!E31:E31),"+",SUM('Раздел 4'!F31:F31),"=",SUM('Раздел 4'!G31:G31),"+",SUM('Раздел 4'!N31:N31))</f>
        <v>0+0=0+0</v>
      </c>
      <c r="F301" s="407"/>
    </row>
    <row r="302" spans="1:6" s="242" customFormat="1" x14ac:dyDescent="0.2">
      <c r="A302" s="433" t="str">
        <f>IF((SUM('Раздел 4'!E32:E32)+SUM('Раздел 4'!F32:F32)=SUM('Раздел 4'!G32:G32)+SUM('Раздел 4'!N32:N32)),"","Неверно!")</f>
        <v/>
      </c>
      <c r="B302" s="428" t="s">
        <v>1083</v>
      </c>
      <c r="C302" s="426" t="s">
        <v>3439</v>
      </c>
      <c r="D302" s="426" t="s">
        <v>681</v>
      </c>
      <c r="E302" s="426" t="str">
        <f>CONCATENATE(SUM('Раздел 4'!E32:E32),"+",SUM('Раздел 4'!F32:F32),"=",SUM('Раздел 4'!G32:G32),"+",SUM('Раздел 4'!N32:N32))</f>
        <v>0+48=48+0</v>
      </c>
      <c r="F302" s="407"/>
    </row>
    <row r="303" spans="1:6" s="242" customFormat="1" x14ac:dyDescent="0.2">
      <c r="A303" s="433" t="str">
        <f>IF((SUM('Раздел 4'!E33:E33)+SUM('Раздел 4'!F33:F33)=SUM('Раздел 4'!G33:G33)+SUM('Раздел 4'!N33:N33)),"","Неверно!")</f>
        <v/>
      </c>
      <c r="B303" s="428" t="s">
        <v>1083</v>
      </c>
      <c r="C303" s="426" t="s">
        <v>3440</v>
      </c>
      <c r="D303" s="426" t="s">
        <v>681</v>
      </c>
      <c r="E303" s="426" t="str">
        <f>CONCATENATE(SUM('Раздел 4'!E33:E33),"+",SUM('Раздел 4'!F33:F33),"=",SUM('Раздел 4'!G33:G33),"+",SUM('Раздел 4'!N33:N33))</f>
        <v>0+4=4+0</v>
      </c>
      <c r="F303" s="407"/>
    </row>
    <row r="304" spans="1:6" s="242" customFormat="1" x14ac:dyDescent="0.2">
      <c r="A304" s="433" t="str">
        <f>IF((SUM('Раздел 4'!E34:E34)+SUM('Раздел 4'!F34:F34)=SUM('Раздел 4'!G34:G34)+SUM('Раздел 4'!N34:N34)),"","Неверно!")</f>
        <v/>
      </c>
      <c r="B304" s="428" t="s">
        <v>1083</v>
      </c>
      <c r="C304" s="426" t="s">
        <v>3441</v>
      </c>
      <c r="D304" s="426" t="s">
        <v>681</v>
      </c>
      <c r="E304" s="426" t="str">
        <f>CONCATENATE(SUM('Раздел 4'!E34:E34),"+",SUM('Раздел 4'!F34:F34),"=",SUM('Раздел 4'!G34:G34),"+",SUM('Раздел 4'!N34:N34))</f>
        <v>0+83=83+0</v>
      </c>
      <c r="F304" s="407"/>
    </row>
    <row r="305" spans="1:6" s="242" customFormat="1" x14ac:dyDescent="0.2">
      <c r="A305" s="433" t="str">
        <f>IF((SUM('Раздел 4'!E35:E35)+SUM('Раздел 4'!F35:F35)=SUM('Раздел 4'!G35:G35)+SUM('Раздел 4'!N35:N35)),"","Неверно!")</f>
        <v/>
      </c>
      <c r="B305" s="428" t="s">
        <v>1083</v>
      </c>
      <c r="C305" s="426" t="s">
        <v>3442</v>
      </c>
      <c r="D305" s="426" t="s">
        <v>681</v>
      </c>
      <c r="E305" s="426" t="str">
        <f>CONCATENATE(SUM('Раздел 4'!E35:E35),"+",SUM('Раздел 4'!F35:F35),"=",SUM('Раздел 4'!G35:G35),"+",SUM('Раздел 4'!N35:N35))</f>
        <v>0+0=0+0</v>
      </c>
      <c r="F305" s="407"/>
    </row>
    <row r="306" spans="1:6" s="242" customFormat="1" x14ac:dyDescent="0.2">
      <c r="A306" s="433" t="str">
        <f>IF((SUM('Раздел 4'!E36:E36)+SUM('Раздел 4'!F36:F36)=SUM('Раздел 4'!G36:G36)+SUM('Раздел 4'!N36:N36)),"","Неверно!")</f>
        <v/>
      </c>
      <c r="B306" s="428" t="s">
        <v>1083</v>
      </c>
      <c r="C306" s="426" t="s">
        <v>3443</v>
      </c>
      <c r="D306" s="426" t="s">
        <v>681</v>
      </c>
      <c r="E306" s="426" t="str">
        <f>CONCATENATE(SUM('Раздел 4'!E36:E36),"+",SUM('Раздел 4'!F36:F36),"=",SUM('Раздел 4'!G36:G36),"+",SUM('Раздел 4'!N36:N36))</f>
        <v>0+7=7+0</v>
      </c>
      <c r="F306" s="407"/>
    </row>
    <row r="307" spans="1:6" s="242" customFormat="1" x14ac:dyDescent="0.2">
      <c r="A307" s="433" t="str">
        <f>IF((SUM('Раздел 4'!E37:E37)+SUM('Раздел 4'!F37:F37)=SUM('Раздел 4'!G37:G37)+SUM('Раздел 4'!N37:N37)),"","Неверно!")</f>
        <v/>
      </c>
      <c r="B307" s="428" t="s">
        <v>1083</v>
      </c>
      <c r="C307" s="426" t="s">
        <v>3444</v>
      </c>
      <c r="D307" s="426" t="s">
        <v>681</v>
      </c>
      <c r="E307" s="426" t="str">
        <f>CONCATENATE(SUM('Раздел 4'!E37:E37),"+",SUM('Раздел 4'!F37:F37),"=",SUM('Раздел 4'!G37:G37),"+",SUM('Раздел 4'!N37:N37))</f>
        <v>0+2=2+0</v>
      </c>
      <c r="F307" s="407"/>
    </row>
    <row r="308" spans="1:6" s="242" customFormat="1" x14ac:dyDescent="0.2">
      <c r="A308" s="433" t="str">
        <f>IF((SUM('Раздел 4'!E11:E11)+SUM('Раздел 4'!F11:F11)=SUM('Раздел 4'!G11:G11)+SUM('Раздел 4'!N11:N11)),"","Неверно!")</f>
        <v/>
      </c>
      <c r="B308" s="428" t="s">
        <v>1083</v>
      </c>
      <c r="C308" s="426" t="s">
        <v>3445</v>
      </c>
      <c r="D308" s="426" t="s">
        <v>681</v>
      </c>
      <c r="E308" s="426" t="str">
        <f>CONCATENATE(SUM('Раздел 4'!E11:E11),"+",SUM('Раздел 4'!F11:F11),"=",SUM('Раздел 4'!G11:G11),"+",SUM('Раздел 4'!N11:N11))</f>
        <v>0+0=0+0</v>
      </c>
      <c r="F308" s="407"/>
    </row>
    <row r="309" spans="1:6" s="242" customFormat="1" x14ac:dyDescent="0.2">
      <c r="A309" s="433" t="str">
        <f>IF((SUM('Раздел 4'!E38:E38)+SUM('Раздел 4'!F38:F38)=SUM('Раздел 4'!G38:G38)+SUM('Раздел 4'!N38:N38)),"","Неверно!")</f>
        <v/>
      </c>
      <c r="B309" s="428" t="s">
        <v>1083</v>
      </c>
      <c r="C309" s="426" t="s">
        <v>3446</v>
      </c>
      <c r="D309" s="426" t="s">
        <v>681</v>
      </c>
      <c r="E309" s="426" t="str">
        <f>CONCATENATE(SUM('Раздел 4'!E38:E38),"+",SUM('Раздел 4'!F38:F38),"=",SUM('Раздел 4'!G38:G38),"+",SUM('Раздел 4'!N38:N38))</f>
        <v>0+0=0+0</v>
      </c>
      <c r="F309" s="407"/>
    </row>
    <row r="310" spans="1:6" s="242" customFormat="1" x14ac:dyDescent="0.2">
      <c r="A310" s="433" t="str">
        <f>IF((SUM('Раздел 4'!E39:E39)+SUM('Раздел 4'!F39:F39)=SUM('Раздел 4'!G39:G39)+SUM('Раздел 4'!N39:N39)),"","Неверно!")</f>
        <v/>
      </c>
      <c r="B310" s="428" t="s">
        <v>1083</v>
      </c>
      <c r="C310" s="426" t="s">
        <v>3447</v>
      </c>
      <c r="D310" s="426" t="s">
        <v>681</v>
      </c>
      <c r="E310" s="426" t="str">
        <f>CONCATENATE(SUM('Раздел 4'!E39:E39),"+",SUM('Раздел 4'!F39:F39),"=",SUM('Раздел 4'!G39:G39),"+",SUM('Раздел 4'!N39:N39))</f>
        <v>0+0=0+0</v>
      </c>
      <c r="F310" s="407"/>
    </row>
    <row r="311" spans="1:6" s="242" customFormat="1" x14ac:dyDescent="0.2">
      <c r="A311" s="433" t="str">
        <f>IF((SUM('Раздел 4'!E40:E40)+SUM('Раздел 4'!F40:F40)=SUM('Раздел 4'!G40:G40)+SUM('Раздел 4'!N40:N40)),"","Неверно!")</f>
        <v/>
      </c>
      <c r="B311" s="428" t="s">
        <v>1083</v>
      </c>
      <c r="C311" s="426" t="s">
        <v>3448</v>
      </c>
      <c r="D311" s="426" t="s">
        <v>681</v>
      </c>
      <c r="E311" s="426" t="str">
        <f>CONCATENATE(SUM('Раздел 4'!E40:E40),"+",SUM('Раздел 4'!F40:F40),"=",SUM('Раздел 4'!G40:G40),"+",SUM('Раздел 4'!N40:N40))</f>
        <v>0+16=16+0</v>
      </c>
      <c r="F311" s="407"/>
    </row>
    <row r="312" spans="1:6" s="242" customFormat="1" x14ac:dyDescent="0.2">
      <c r="A312" s="433" t="str">
        <f>IF((SUM('Раздел 4'!E41:E41)+SUM('Раздел 4'!F41:F41)=SUM('Раздел 4'!G41:G41)+SUM('Раздел 4'!N41:N41)),"","Неверно!")</f>
        <v/>
      </c>
      <c r="B312" s="428" t="s">
        <v>1083</v>
      </c>
      <c r="C312" s="426" t="s">
        <v>3449</v>
      </c>
      <c r="D312" s="426" t="s">
        <v>681</v>
      </c>
      <c r="E312" s="426" t="str">
        <f>CONCATENATE(SUM('Раздел 4'!E41:E41),"+",SUM('Раздел 4'!F41:F41),"=",SUM('Раздел 4'!G41:G41),"+",SUM('Раздел 4'!N41:N41))</f>
        <v>0+1=1+0</v>
      </c>
      <c r="F312" s="407"/>
    </row>
    <row r="313" spans="1:6" s="242" customFormat="1" x14ac:dyDescent="0.2">
      <c r="A313" s="433" t="str">
        <f>IF((SUM('Раздел 4'!E42:E42)+SUM('Раздел 4'!F42:F42)=SUM('Раздел 4'!G42:G42)+SUM('Раздел 4'!N42:N42)),"","Неверно!")</f>
        <v/>
      </c>
      <c r="B313" s="428" t="s">
        <v>1083</v>
      </c>
      <c r="C313" s="426" t="s">
        <v>3450</v>
      </c>
      <c r="D313" s="426" t="s">
        <v>681</v>
      </c>
      <c r="E313" s="426" t="str">
        <f>CONCATENATE(SUM('Раздел 4'!E42:E42),"+",SUM('Раздел 4'!F42:F42),"=",SUM('Раздел 4'!G42:G42),"+",SUM('Раздел 4'!N42:N42))</f>
        <v>0+0=0+0</v>
      </c>
      <c r="F313" s="407"/>
    </row>
    <row r="314" spans="1:6" s="242" customFormat="1" x14ac:dyDescent="0.2">
      <c r="A314" s="433" t="str">
        <f>IF((SUM('Раздел 4'!E43:E43)+SUM('Раздел 4'!F43:F43)=SUM('Раздел 4'!G43:G43)+SUM('Раздел 4'!N43:N43)),"","Неверно!")</f>
        <v/>
      </c>
      <c r="B314" s="428" t="s">
        <v>1083</v>
      </c>
      <c r="C314" s="426" t="s">
        <v>3451</v>
      </c>
      <c r="D314" s="426" t="s">
        <v>681</v>
      </c>
      <c r="E314" s="426" t="str">
        <f>CONCATENATE(SUM('Раздел 4'!E43:E43),"+",SUM('Раздел 4'!F43:F43),"=",SUM('Раздел 4'!G43:G43),"+",SUM('Раздел 4'!N43:N43))</f>
        <v>0+0=0+0</v>
      </c>
      <c r="F314" s="407"/>
    </row>
    <row r="315" spans="1:6" s="242" customFormat="1" x14ac:dyDescent="0.2">
      <c r="A315" s="433" t="str">
        <f>IF((SUM('Раздел 4'!E44:E44)+SUM('Раздел 4'!F44:F44)=SUM('Раздел 4'!G44:G44)+SUM('Раздел 4'!N44:N44)),"","Неверно!")</f>
        <v/>
      </c>
      <c r="B315" s="428" t="s">
        <v>1083</v>
      </c>
      <c r="C315" s="426" t="s">
        <v>3452</v>
      </c>
      <c r="D315" s="426" t="s">
        <v>681</v>
      </c>
      <c r="E315" s="426" t="str">
        <f>CONCATENATE(SUM('Раздел 4'!E44:E44),"+",SUM('Раздел 4'!F44:F44),"=",SUM('Раздел 4'!G44:G44),"+",SUM('Раздел 4'!N44:N44))</f>
        <v>0+0=0+0</v>
      </c>
      <c r="F315" s="407"/>
    </row>
    <row r="316" spans="1:6" s="242" customFormat="1" x14ac:dyDescent="0.2">
      <c r="A316" s="433" t="str">
        <f>IF((SUM('Раздел 4'!E45:E45)+SUM('Раздел 4'!F45:F45)=SUM('Раздел 4'!G45:G45)+SUM('Раздел 4'!N45:N45)),"","Неверно!")</f>
        <v/>
      </c>
      <c r="B316" s="428" t="s">
        <v>1083</v>
      </c>
      <c r="C316" s="426" t="s">
        <v>3453</v>
      </c>
      <c r="D316" s="426" t="s">
        <v>681</v>
      </c>
      <c r="E316" s="426" t="str">
        <f>CONCATENATE(SUM('Раздел 4'!E45:E45),"+",SUM('Раздел 4'!F45:F45),"=",SUM('Раздел 4'!G45:G45),"+",SUM('Раздел 4'!N45:N45))</f>
        <v>0+0=0+0</v>
      </c>
      <c r="F316" s="407"/>
    </row>
    <row r="317" spans="1:6" s="242" customFormat="1" x14ac:dyDescent="0.2">
      <c r="A317" s="433" t="str">
        <f>IF((SUM('Раздел 4'!E46:E46)+SUM('Раздел 4'!F46:F46)=SUM('Раздел 4'!G46:G46)+SUM('Раздел 4'!N46:N46)),"","Неверно!")</f>
        <v/>
      </c>
      <c r="B317" s="428" t="s">
        <v>1083</v>
      </c>
      <c r="C317" s="426" t="s">
        <v>3454</v>
      </c>
      <c r="D317" s="426" t="s">
        <v>681</v>
      </c>
      <c r="E317" s="426" t="str">
        <f>CONCATENATE(SUM('Раздел 4'!E46:E46),"+",SUM('Раздел 4'!F46:F46),"=",SUM('Раздел 4'!G46:G46),"+",SUM('Раздел 4'!N46:N46))</f>
        <v>0+0=0+0</v>
      </c>
      <c r="F317" s="407"/>
    </row>
    <row r="318" spans="1:6" s="242" customFormat="1" x14ac:dyDescent="0.2">
      <c r="A318" s="433" t="str">
        <f>IF((SUM('Раздел 4'!E47:E47)+SUM('Раздел 4'!F47:F47)=SUM('Раздел 4'!G47:G47)+SUM('Раздел 4'!N47:N47)),"","Неверно!")</f>
        <v/>
      </c>
      <c r="B318" s="428" t="s">
        <v>1083</v>
      </c>
      <c r="C318" s="426" t="s">
        <v>3455</v>
      </c>
      <c r="D318" s="426" t="s">
        <v>681</v>
      </c>
      <c r="E318" s="426" t="str">
        <f>CONCATENATE(SUM('Раздел 4'!E47:E47),"+",SUM('Раздел 4'!F47:F47),"=",SUM('Раздел 4'!G47:G47),"+",SUM('Раздел 4'!N47:N47))</f>
        <v>0+0=0+0</v>
      </c>
      <c r="F318" s="407"/>
    </row>
    <row r="319" spans="1:6" s="242" customFormat="1" x14ac:dyDescent="0.2">
      <c r="A319" s="433" t="str">
        <f>IF((SUM('Раздел 4'!E12:E12)+SUM('Раздел 4'!F12:F12)=SUM('Раздел 4'!G12:G12)+SUM('Раздел 4'!N12:N12)),"","Неверно!")</f>
        <v/>
      </c>
      <c r="B319" s="428" t="s">
        <v>1083</v>
      </c>
      <c r="C319" s="426" t="s">
        <v>3456</v>
      </c>
      <c r="D319" s="426" t="s">
        <v>681</v>
      </c>
      <c r="E319" s="426" t="str">
        <f>CONCATENATE(SUM('Раздел 4'!E12:E12),"+",SUM('Раздел 4'!F12:F12),"=",SUM('Раздел 4'!G12:G12),"+",SUM('Раздел 4'!N12:N12))</f>
        <v>10+152=154+8</v>
      </c>
      <c r="F319" s="407"/>
    </row>
    <row r="320" spans="1:6" s="242" customFormat="1" x14ac:dyDescent="0.2">
      <c r="A320" s="433" t="str">
        <f>IF((SUM('Раздел 4'!E48:E48)+SUM('Раздел 4'!F48:F48)=SUM('Раздел 4'!G48:G48)+SUM('Раздел 4'!N48:N48)),"","Неверно!")</f>
        <v/>
      </c>
      <c r="B320" s="428" t="s">
        <v>1083</v>
      </c>
      <c r="C320" s="426" t="s">
        <v>3457</v>
      </c>
      <c r="D320" s="426" t="s">
        <v>681</v>
      </c>
      <c r="E320" s="426" t="str">
        <f>CONCATENATE(SUM('Раздел 4'!E48:E48),"+",SUM('Раздел 4'!F48:F48),"=",SUM('Раздел 4'!G48:G48),"+",SUM('Раздел 4'!N48:N48))</f>
        <v>0+33=33+0</v>
      </c>
      <c r="F320" s="407"/>
    </row>
    <row r="321" spans="1:6" s="242" customFormat="1" x14ac:dyDescent="0.2">
      <c r="A321" s="433" t="str">
        <f>IF((SUM('Раздел 4'!E49:E49)+SUM('Раздел 4'!F49:F49)=SUM('Раздел 4'!G49:G49)+SUM('Раздел 4'!N49:N49)),"","Неверно!")</f>
        <v/>
      </c>
      <c r="B321" s="428" t="s">
        <v>1083</v>
      </c>
      <c r="C321" s="426" t="s">
        <v>3458</v>
      </c>
      <c r="D321" s="426" t="s">
        <v>681</v>
      </c>
      <c r="E321" s="426" t="str">
        <f>CONCATENATE(SUM('Раздел 4'!E49:E49),"+",SUM('Раздел 4'!F49:F49),"=",SUM('Раздел 4'!G49:G49),"+",SUM('Раздел 4'!N49:N49))</f>
        <v>0+0=0+0</v>
      </c>
      <c r="F321" s="407"/>
    </row>
    <row r="322" spans="1:6" s="242" customFormat="1" x14ac:dyDescent="0.2">
      <c r="A322" s="433" t="str">
        <f>IF((SUM('Раздел 4'!E50:E50)+SUM('Раздел 4'!F50:F50)=SUM('Раздел 4'!G50:G50)+SUM('Раздел 4'!N50:N50)),"","Неверно!")</f>
        <v/>
      </c>
      <c r="B322" s="428" t="s">
        <v>1083</v>
      </c>
      <c r="C322" s="426" t="s">
        <v>3459</v>
      </c>
      <c r="D322" s="426" t="s">
        <v>681</v>
      </c>
      <c r="E322" s="426" t="str">
        <f>CONCATENATE(SUM('Раздел 4'!E50:E50),"+",SUM('Раздел 4'!F50:F50),"=",SUM('Раздел 4'!G50:G50),"+",SUM('Раздел 4'!N50:N50))</f>
        <v>0+0=0+0</v>
      </c>
      <c r="F322" s="407"/>
    </row>
    <row r="323" spans="1:6" s="242" customFormat="1" x14ac:dyDescent="0.2">
      <c r="A323" s="433" t="str">
        <f>IF((SUM('Раздел 4'!E51:E51)+SUM('Раздел 4'!F51:F51)=SUM('Раздел 4'!G51:G51)+SUM('Раздел 4'!N51:N51)),"","Неверно!")</f>
        <v/>
      </c>
      <c r="B323" s="428" t="s">
        <v>1083</v>
      </c>
      <c r="C323" s="426" t="s">
        <v>3460</v>
      </c>
      <c r="D323" s="426" t="s">
        <v>681</v>
      </c>
      <c r="E323" s="426" t="str">
        <f>CONCATENATE(SUM('Раздел 4'!E51:E51),"+",SUM('Раздел 4'!F51:F51),"=",SUM('Раздел 4'!G51:G51),"+",SUM('Раздел 4'!N51:N51))</f>
        <v>0+0=0+0</v>
      </c>
      <c r="F323" s="407"/>
    </row>
    <row r="324" spans="1:6" s="242" customFormat="1" x14ac:dyDescent="0.2">
      <c r="A324" s="433" t="str">
        <f>IF((SUM('Раздел 4'!E52:E52)+SUM('Раздел 4'!F52:F52)=SUM('Раздел 4'!G52:G52)+SUM('Раздел 4'!N52:N52)),"","Неверно!")</f>
        <v/>
      </c>
      <c r="B324" s="428" t="s">
        <v>1083</v>
      </c>
      <c r="C324" s="426" t="s">
        <v>3461</v>
      </c>
      <c r="D324" s="426" t="s">
        <v>681</v>
      </c>
      <c r="E324" s="426" t="str">
        <f>CONCATENATE(SUM('Раздел 4'!E52:E52),"+",SUM('Раздел 4'!F52:F52),"=",SUM('Раздел 4'!G52:G52),"+",SUM('Раздел 4'!N52:N52))</f>
        <v>0+0=0+0</v>
      </c>
      <c r="F324" s="407"/>
    </row>
    <row r="325" spans="1:6" s="242" customFormat="1" x14ac:dyDescent="0.2">
      <c r="A325" s="433" t="str">
        <f>IF((SUM('Раздел 4'!E53:E53)+SUM('Раздел 4'!F53:F53)=SUM('Раздел 4'!G53:G53)+SUM('Раздел 4'!N53:N53)),"","Неверно!")</f>
        <v/>
      </c>
      <c r="B325" s="428" t="s">
        <v>1083</v>
      </c>
      <c r="C325" s="426" t="s">
        <v>3462</v>
      </c>
      <c r="D325" s="426" t="s">
        <v>681</v>
      </c>
      <c r="E325" s="426" t="str">
        <f>CONCATENATE(SUM('Раздел 4'!E53:E53),"+",SUM('Раздел 4'!F53:F53),"=",SUM('Раздел 4'!G53:G53),"+",SUM('Раздел 4'!N53:N53))</f>
        <v>0+3=3+0</v>
      </c>
      <c r="F325" s="407"/>
    </row>
    <row r="326" spans="1:6" s="242" customFormat="1" x14ac:dyDescent="0.2">
      <c r="A326" s="433" t="str">
        <f>IF((SUM('Раздел 4'!E54:E54)+SUM('Раздел 4'!F54:F54)=SUM('Раздел 4'!G54:G54)+SUM('Раздел 4'!N54:N54)),"","Неверно!")</f>
        <v/>
      </c>
      <c r="B326" s="428" t="s">
        <v>1083</v>
      </c>
      <c r="C326" s="426" t="s">
        <v>3463</v>
      </c>
      <c r="D326" s="426" t="s">
        <v>681</v>
      </c>
      <c r="E326" s="426" t="str">
        <f>CONCATENATE(SUM('Раздел 4'!E54:E54),"+",SUM('Раздел 4'!F54:F54),"=",SUM('Раздел 4'!G54:G54),"+",SUM('Раздел 4'!N54:N54))</f>
        <v>0+0=0+0</v>
      </c>
      <c r="F326" s="407"/>
    </row>
    <row r="327" spans="1:6" s="242" customFormat="1" x14ac:dyDescent="0.2">
      <c r="A327" s="433" t="str">
        <f>IF((SUM('Раздел 4'!E55:E55)+SUM('Раздел 4'!F55:F55)=SUM('Раздел 4'!G55:G55)+SUM('Раздел 4'!N55:N55)),"","Неверно!")</f>
        <v/>
      </c>
      <c r="B327" s="428" t="s">
        <v>1083</v>
      </c>
      <c r="C327" s="426" t="s">
        <v>3464</v>
      </c>
      <c r="D327" s="426" t="s">
        <v>681</v>
      </c>
      <c r="E327" s="426" t="str">
        <f>CONCATENATE(SUM('Раздел 4'!E55:E55),"+",SUM('Раздел 4'!F55:F55),"=",SUM('Раздел 4'!G55:G55),"+",SUM('Раздел 4'!N55:N55))</f>
        <v>0+0=0+0</v>
      </c>
      <c r="F327" s="407"/>
    </row>
    <row r="328" spans="1:6" s="242" customFormat="1" x14ac:dyDescent="0.2">
      <c r="A328" s="433" t="str">
        <f>IF((SUM('Раздел 4'!E56:E56)+SUM('Раздел 4'!F56:F56)=SUM('Раздел 4'!G56:G56)+SUM('Раздел 4'!N56:N56)),"","Неверно!")</f>
        <v/>
      </c>
      <c r="B328" s="428" t="s">
        <v>1083</v>
      </c>
      <c r="C328" s="426" t="s">
        <v>3465</v>
      </c>
      <c r="D328" s="426" t="s">
        <v>681</v>
      </c>
      <c r="E328" s="426" t="str">
        <f>CONCATENATE(SUM('Раздел 4'!E56:E56),"+",SUM('Раздел 4'!F56:F56),"=",SUM('Раздел 4'!G56:G56),"+",SUM('Раздел 4'!N56:N56))</f>
        <v>0+0=0+0</v>
      </c>
      <c r="F328" s="407"/>
    </row>
    <row r="329" spans="1:6" s="242" customFormat="1" x14ac:dyDescent="0.2">
      <c r="A329" s="433" t="str">
        <f>IF((SUM('Раздел 4'!E57:E57)+SUM('Раздел 4'!F57:F57)=SUM('Раздел 4'!G57:G57)+SUM('Раздел 4'!N57:N57)),"","Неверно!")</f>
        <v/>
      </c>
      <c r="B329" s="428" t="s">
        <v>1083</v>
      </c>
      <c r="C329" s="426" t="s">
        <v>3466</v>
      </c>
      <c r="D329" s="426" t="s">
        <v>681</v>
      </c>
      <c r="E329" s="426" t="str">
        <f>CONCATENATE(SUM('Раздел 4'!E57:E57),"+",SUM('Раздел 4'!F57:F57),"=",SUM('Раздел 4'!G57:G57),"+",SUM('Раздел 4'!N57:N57))</f>
        <v>0+0=0+0</v>
      </c>
      <c r="F329" s="407"/>
    </row>
    <row r="330" spans="1:6" s="242" customFormat="1" x14ac:dyDescent="0.2">
      <c r="A330" s="433" t="str">
        <f>IF((SUM('Раздел 4'!E13:E13)+SUM('Раздел 4'!F13:F13)=SUM('Раздел 4'!G13:G13)+SUM('Раздел 4'!N13:N13)),"","Неверно!")</f>
        <v/>
      </c>
      <c r="B330" s="428" t="s">
        <v>1083</v>
      </c>
      <c r="C330" s="426" t="s">
        <v>3467</v>
      </c>
      <c r="D330" s="426" t="s">
        <v>681</v>
      </c>
      <c r="E330" s="426" t="str">
        <f>CONCATENATE(SUM('Раздел 4'!E13:E13),"+",SUM('Раздел 4'!F13:F13),"=",SUM('Раздел 4'!G13:G13),"+",SUM('Раздел 4'!N13:N13))</f>
        <v>0+0=0+0</v>
      </c>
      <c r="F330" s="407"/>
    </row>
    <row r="331" spans="1:6" s="242" customFormat="1" x14ac:dyDescent="0.2">
      <c r="A331" s="433" t="str">
        <f>IF((SUM('Раздел 4'!E58:E58)+SUM('Раздел 4'!F58:F58)=SUM('Раздел 4'!G58:G58)+SUM('Раздел 4'!N58:N58)),"","Неверно!")</f>
        <v/>
      </c>
      <c r="B331" s="428" t="s">
        <v>1083</v>
      </c>
      <c r="C331" s="426" t="s">
        <v>3468</v>
      </c>
      <c r="D331" s="426" t="s">
        <v>681</v>
      </c>
      <c r="E331" s="426" t="str">
        <f>CONCATENATE(SUM('Раздел 4'!E58:E58),"+",SUM('Раздел 4'!F58:F58),"=",SUM('Раздел 4'!G58:G58),"+",SUM('Раздел 4'!N58:N58))</f>
        <v>0+7=7+0</v>
      </c>
      <c r="F331" s="407"/>
    </row>
    <row r="332" spans="1:6" s="242" customFormat="1" x14ac:dyDescent="0.2">
      <c r="A332" s="433" t="str">
        <f>IF((SUM('Раздел 4'!E59:E59)+SUM('Раздел 4'!F59:F59)=SUM('Раздел 4'!G59:G59)+SUM('Раздел 4'!N59:N59)),"","Неверно!")</f>
        <v/>
      </c>
      <c r="B332" s="428" t="s">
        <v>1083</v>
      </c>
      <c r="C332" s="426" t="s">
        <v>3469</v>
      </c>
      <c r="D332" s="426" t="s">
        <v>681</v>
      </c>
      <c r="E332" s="426" t="str">
        <f>CONCATENATE(SUM('Раздел 4'!E59:E59),"+",SUM('Раздел 4'!F59:F59),"=",SUM('Раздел 4'!G59:G59),"+",SUM('Раздел 4'!N59:N59))</f>
        <v>0+0=0+0</v>
      </c>
      <c r="F332" s="407"/>
    </row>
    <row r="333" spans="1:6" s="242" customFormat="1" x14ac:dyDescent="0.2">
      <c r="A333" s="433" t="str">
        <f>IF((SUM('Раздел 4'!E60:E60)+SUM('Раздел 4'!F60:F60)=SUM('Раздел 4'!G60:G60)+SUM('Раздел 4'!N60:N60)),"","Неверно!")</f>
        <v/>
      </c>
      <c r="B333" s="428" t="s">
        <v>1083</v>
      </c>
      <c r="C333" s="426" t="s">
        <v>3470</v>
      </c>
      <c r="D333" s="426" t="s">
        <v>681</v>
      </c>
      <c r="E333" s="426" t="str">
        <f>CONCATENATE(SUM('Раздел 4'!E60:E60),"+",SUM('Раздел 4'!F60:F60),"=",SUM('Раздел 4'!G60:G60),"+",SUM('Раздел 4'!N60:N60))</f>
        <v>0+0=0+0</v>
      </c>
      <c r="F333" s="407"/>
    </row>
    <row r="334" spans="1:6" s="242" customFormat="1" x14ac:dyDescent="0.2">
      <c r="A334" s="433" t="str">
        <f>IF((SUM('Раздел 4'!E61:E61)+SUM('Раздел 4'!F61:F61)=SUM('Раздел 4'!G61:G61)+SUM('Раздел 4'!N61:N61)),"","Неверно!")</f>
        <v/>
      </c>
      <c r="B334" s="428" t="s">
        <v>1083</v>
      </c>
      <c r="C334" s="426" t="s">
        <v>3471</v>
      </c>
      <c r="D334" s="426" t="s">
        <v>681</v>
      </c>
      <c r="E334" s="426" t="str">
        <f>CONCATENATE(SUM('Раздел 4'!E61:E61),"+",SUM('Раздел 4'!F61:F61),"=",SUM('Раздел 4'!G61:G61),"+",SUM('Раздел 4'!N61:N61))</f>
        <v>0+0=0+0</v>
      </c>
      <c r="F334" s="407"/>
    </row>
    <row r="335" spans="1:6" s="242" customFormat="1" x14ac:dyDescent="0.2">
      <c r="A335" s="433" t="str">
        <f>IF((SUM('Раздел 4'!E62:E62)+SUM('Раздел 4'!F62:F62)=SUM('Раздел 4'!G62:G62)+SUM('Раздел 4'!N62:N62)),"","Неверно!")</f>
        <v/>
      </c>
      <c r="B335" s="428" t="s">
        <v>1083</v>
      </c>
      <c r="C335" s="426" t="s">
        <v>3472</v>
      </c>
      <c r="D335" s="426" t="s">
        <v>681</v>
      </c>
      <c r="E335" s="426" t="str">
        <f>CONCATENATE(SUM('Раздел 4'!E62:E62),"+",SUM('Раздел 4'!F62:F62),"=",SUM('Раздел 4'!G62:G62),"+",SUM('Раздел 4'!N62:N62))</f>
        <v>0+0=0+0</v>
      </c>
      <c r="F335" s="407"/>
    </row>
    <row r="336" spans="1:6" s="242" customFormat="1" x14ac:dyDescent="0.2">
      <c r="A336" s="433" t="str">
        <f>IF((SUM('Раздел 4'!E63:E63)+SUM('Раздел 4'!F63:F63)=SUM('Раздел 4'!G63:G63)+SUM('Раздел 4'!N63:N63)),"","Неверно!")</f>
        <v/>
      </c>
      <c r="B336" s="428" t="s">
        <v>1083</v>
      </c>
      <c r="C336" s="426" t="s">
        <v>3473</v>
      </c>
      <c r="D336" s="426" t="s">
        <v>681</v>
      </c>
      <c r="E336" s="426" t="str">
        <f>CONCATENATE(SUM('Раздел 4'!E63:E63),"+",SUM('Раздел 4'!F63:F63),"=",SUM('Раздел 4'!G63:G63),"+",SUM('Раздел 4'!N63:N63))</f>
        <v>0+0=0+0</v>
      </c>
      <c r="F336" s="407"/>
    </row>
    <row r="337" spans="1:6" s="242" customFormat="1" x14ac:dyDescent="0.2">
      <c r="A337" s="433" t="str">
        <f>IF((SUM('Раздел 4'!E64:E64)+SUM('Раздел 4'!F64:F64)=SUM('Раздел 4'!G64:G64)+SUM('Раздел 4'!N64:N64)),"","Неверно!")</f>
        <v/>
      </c>
      <c r="B337" s="428" t="s">
        <v>1083</v>
      </c>
      <c r="C337" s="426" t="s">
        <v>3474</v>
      </c>
      <c r="D337" s="426" t="s">
        <v>681</v>
      </c>
      <c r="E337" s="426" t="str">
        <f>CONCATENATE(SUM('Раздел 4'!E64:E64),"+",SUM('Раздел 4'!F64:F64),"=",SUM('Раздел 4'!G64:G64),"+",SUM('Раздел 4'!N64:N64))</f>
        <v>0+0=0+0</v>
      </c>
      <c r="F337" s="407"/>
    </row>
    <row r="338" spans="1:6" s="242" customFormat="1" x14ac:dyDescent="0.2">
      <c r="A338" s="433" t="str">
        <f>IF((SUM('Раздел 4'!E65:E65)+SUM('Раздел 4'!F65:F65)=SUM('Раздел 4'!G65:G65)+SUM('Раздел 4'!N65:N65)),"","Неверно!")</f>
        <v/>
      </c>
      <c r="B338" s="428" t="s">
        <v>1083</v>
      </c>
      <c r="C338" s="426" t="s">
        <v>3475</v>
      </c>
      <c r="D338" s="426" t="s">
        <v>681</v>
      </c>
      <c r="E338" s="426" t="str">
        <f>CONCATENATE(SUM('Раздел 4'!E65:E65),"+",SUM('Раздел 4'!F65:F65),"=",SUM('Раздел 4'!G65:G65),"+",SUM('Раздел 4'!N65:N65))</f>
        <v>0+0=0+0</v>
      </c>
      <c r="F338" s="407"/>
    </row>
    <row r="339" spans="1:6" s="242" customFormat="1" x14ac:dyDescent="0.2">
      <c r="A339" s="433" t="str">
        <f>IF((SUM('Раздел 4'!E66:E66)+SUM('Раздел 4'!F66:F66)=SUM('Раздел 4'!G66:G66)+SUM('Раздел 4'!N66:N66)),"","Неверно!")</f>
        <v/>
      </c>
      <c r="B339" s="428" t="s">
        <v>1083</v>
      </c>
      <c r="C339" s="426" t="s">
        <v>3476</v>
      </c>
      <c r="D339" s="426" t="s">
        <v>681</v>
      </c>
      <c r="E339" s="426" t="str">
        <f>CONCATENATE(SUM('Раздел 4'!E66:E66),"+",SUM('Раздел 4'!F66:F66),"=",SUM('Раздел 4'!G66:G66),"+",SUM('Раздел 4'!N66:N66))</f>
        <v>0+1=1+0</v>
      </c>
      <c r="F339" s="407"/>
    </row>
    <row r="340" spans="1:6" s="242" customFormat="1" x14ac:dyDescent="0.2">
      <c r="A340" s="433" t="str">
        <f>IF((SUM('Раздел 4'!E67:E67)+SUM('Раздел 4'!F67:F67)=SUM('Раздел 4'!G67:G67)+SUM('Раздел 4'!N67:N67)),"","Неверно!")</f>
        <v/>
      </c>
      <c r="B340" s="428" t="s">
        <v>1083</v>
      </c>
      <c r="C340" s="426" t="s">
        <v>3477</v>
      </c>
      <c r="D340" s="426" t="s">
        <v>681</v>
      </c>
      <c r="E340" s="426" t="str">
        <f>CONCATENATE(SUM('Раздел 4'!E67:E67),"+",SUM('Раздел 4'!F67:F67),"=",SUM('Раздел 4'!G67:G67),"+",SUM('Раздел 4'!N67:N67))</f>
        <v>0+2=2+0</v>
      </c>
      <c r="F340" s="407"/>
    </row>
    <row r="341" spans="1:6" s="242" customFormat="1" x14ac:dyDescent="0.2">
      <c r="A341" s="433" t="str">
        <f>IF((SUM('Раздел 4'!E14:E14)+SUM('Раздел 4'!F14:F14)=SUM('Раздел 4'!G14:G14)+SUM('Раздел 4'!N14:N14)),"","Неверно!")</f>
        <v/>
      </c>
      <c r="B341" s="428" t="s">
        <v>1083</v>
      </c>
      <c r="C341" s="426" t="s">
        <v>3478</v>
      </c>
      <c r="D341" s="426" t="s">
        <v>681</v>
      </c>
      <c r="E341" s="426" t="str">
        <f>CONCATENATE(SUM('Раздел 4'!E14:E14),"+",SUM('Раздел 4'!F14:F14),"=",SUM('Раздел 4'!G14:G14),"+",SUM('Раздел 4'!N14:N14))</f>
        <v>0+0=0+0</v>
      </c>
      <c r="F341" s="407"/>
    </row>
    <row r="342" spans="1:6" s="242" customFormat="1" x14ac:dyDescent="0.2">
      <c r="A342" s="433" t="str">
        <f>IF((SUM('Раздел 4'!E68:E68)+SUM('Раздел 4'!F68:F68)=SUM('Раздел 4'!G68:G68)+SUM('Раздел 4'!N68:N68)),"","Неверно!")</f>
        <v/>
      </c>
      <c r="B342" s="428" t="s">
        <v>1083</v>
      </c>
      <c r="C342" s="426" t="s">
        <v>3479</v>
      </c>
      <c r="D342" s="426" t="s">
        <v>681</v>
      </c>
      <c r="E342" s="426" t="str">
        <f>CONCATENATE(SUM('Раздел 4'!E68:E68),"+",SUM('Раздел 4'!F68:F68),"=",SUM('Раздел 4'!G68:G68),"+",SUM('Раздел 4'!N68:N68))</f>
        <v>0+0=0+0</v>
      </c>
      <c r="F342" s="407"/>
    </row>
    <row r="343" spans="1:6" s="242" customFormat="1" x14ac:dyDescent="0.2">
      <c r="A343" s="433" t="str">
        <f>IF((SUM('Раздел 4'!E69:E69)+SUM('Раздел 4'!F69:F69)=SUM('Раздел 4'!G69:G69)+SUM('Раздел 4'!N69:N69)),"","Неверно!")</f>
        <v/>
      </c>
      <c r="B343" s="428" t="s">
        <v>1083</v>
      </c>
      <c r="C343" s="426" t="s">
        <v>3480</v>
      </c>
      <c r="D343" s="426" t="s">
        <v>681</v>
      </c>
      <c r="E343" s="426" t="str">
        <f>CONCATENATE(SUM('Раздел 4'!E69:E69),"+",SUM('Раздел 4'!F69:F69),"=",SUM('Раздел 4'!G69:G69),"+",SUM('Раздел 4'!N69:N69))</f>
        <v>4+65=66+3</v>
      </c>
      <c r="F343" s="407"/>
    </row>
    <row r="344" spans="1:6" s="242" customFormat="1" x14ac:dyDescent="0.2">
      <c r="A344" s="433" t="str">
        <f>IF((SUM('Раздел 4'!E70:E70)+SUM('Раздел 4'!F70:F70)=SUM('Раздел 4'!G70:G70)+SUM('Раздел 4'!N70:N70)),"","Неверно!")</f>
        <v/>
      </c>
      <c r="B344" s="428" t="s">
        <v>1083</v>
      </c>
      <c r="C344" s="426" t="s">
        <v>3481</v>
      </c>
      <c r="D344" s="426" t="s">
        <v>681</v>
      </c>
      <c r="E344" s="426" t="str">
        <f>CONCATENATE(SUM('Раздел 4'!E70:E70),"+",SUM('Раздел 4'!F70:F70),"=",SUM('Раздел 4'!G70:G70),"+",SUM('Раздел 4'!N70:N70))</f>
        <v>0+3=3+0</v>
      </c>
      <c r="F344" s="407"/>
    </row>
    <row r="345" spans="1:6" s="242" customFormat="1" x14ac:dyDescent="0.2">
      <c r="A345" s="433" t="str">
        <f>IF((SUM('Раздел 4'!E71:E71)+SUM('Раздел 4'!F71:F71)=SUM('Раздел 4'!G71:G71)+SUM('Раздел 4'!N71:N71)),"","Неверно!")</f>
        <v/>
      </c>
      <c r="B345" s="428" t="s">
        <v>1083</v>
      </c>
      <c r="C345" s="426" t="s">
        <v>3482</v>
      </c>
      <c r="D345" s="426" t="s">
        <v>681</v>
      </c>
      <c r="E345" s="426" t="str">
        <f>CONCATENATE(SUM('Раздел 4'!E71:E71),"+",SUM('Раздел 4'!F71:F71),"=",SUM('Раздел 4'!G71:G71),"+",SUM('Раздел 4'!N71:N71))</f>
        <v>0+0=0+0</v>
      </c>
      <c r="F345" s="407"/>
    </row>
    <row r="346" spans="1:6" s="242" customFormat="1" x14ac:dyDescent="0.2">
      <c r="A346" s="433" t="str">
        <f>IF((SUM('Раздел 4'!E72:E72)+SUM('Раздел 4'!F72:F72)=SUM('Раздел 4'!G72:G72)+SUM('Раздел 4'!N72:N72)),"","Неверно!")</f>
        <v/>
      </c>
      <c r="B346" s="428" t="s">
        <v>1083</v>
      </c>
      <c r="C346" s="426" t="s">
        <v>3483</v>
      </c>
      <c r="D346" s="426" t="s">
        <v>681</v>
      </c>
      <c r="E346" s="426" t="str">
        <f>CONCATENATE(SUM('Раздел 4'!E72:E72),"+",SUM('Раздел 4'!F72:F72),"=",SUM('Раздел 4'!G72:G72),"+",SUM('Раздел 4'!N72:N72))</f>
        <v>0+0=0+0</v>
      </c>
      <c r="F346" s="407"/>
    </row>
    <row r="347" spans="1:6" s="242" customFormat="1" x14ac:dyDescent="0.2">
      <c r="A347" s="433" t="str">
        <f>IF((SUM('Раздел 4'!E73:E73)+SUM('Раздел 4'!F73:F73)=SUM('Раздел 4'!G73:G73)+SUM('Раздел 4'!N73:N73)),"","Неверно!")</f>
        <v/>
      </c>
      <c r="B347" s="428" t="s">
        <v>1083</v>
      </c>
      <c r="C347" s="426" t="s">
        <v>3484</v>
      </c>
      <c r="D347" s="426" t="s">
        <v>681</v>
      </c>
      <c r="E347" s="426" t="str">
        <f>CONCATENATE(SUM('Раздел 4'!E73:E73),"+",SUM('Раздел 4'!F73:F73),"=",SUM('Раздел 4'!G73:G73),"+",SUM('Раздел 4'!N73:N73))</f>
        <v>0+2=2+0</v>
      </c>
      <c r="F347" s="407"/>
    </row>
    <row r="348" spans="1:6" s="242" customFormat="1" x14ac:dyDescent="0.2">
      <c r="A348" s="433" t="str">
        <f>IF((SUM('Раздел 4'!E74:E74)+SUM('Раздел 4'!F74:F74)=SUM('Раздел 4'!G74:G74)+SUM('Раздел 4'!N74:N74)),"","Неверно!")</f>
        <v/>
      </c>
      <c r="B348" s="428" t="s">
        <v>1083</v>
      </c>
      <c r="C348" s="426" t="s">
        <v>3485</v>
      </c>
      <c r="D348" s="426" t="s">
        <v>681</v>
      </c>
      <c r="E348" s="426" t="str">
        <f>CONCATENATE(SUM('Раздел 4'!E74:E74),"+",SUM('Раздел 4'!F74:F74),"=",SUM('Раздел 4'!G74:G74),"+",SUM('Раздел 4'!N74:N74))</f>
        <v>0+7=7+0</v>
      </c>
      <c r="F348" s="407"/>
    </row>
    <row r="349" spans="1:6" s="242" customFormat="1" x14ac:dyDescent="0.2">
      <c r="A349" s="433" t="str">
        <f>IF((SUM('Раздел 4'!E75:E75)+SUM('Раздел 4'!F75:F75)=SUM('Раздел 4'!G75:G75)+SUM('Раздел 4'!N75:N75)),"","Неверно!")</f>
        <v/>
      </c>
      <c r="B349" s="428" t="s">
        <v>1083</v>
      </c>
      <c r="C349" s="426" t="s">
        <v>3486</v>
      </c>
      <c r="D349" s="426" t="s">
        <v>681</v>
      </c>
      <c r="E349" s="426" t="str">
        <f>CONCATENATE(SUM('Раздел 4'!E75:E75),"+",SUM('Раздел 4'!F75:F75),"=",SUM('Раздел 4'!G75:G75),"+",SUM('Раздел 4'!N75:N75))</f>
        <v>0+1=1+0</v>
      </c>
      <c r="F349" s="407"/>
    </row>
    <row r="350" spans="1:6" s="242" customFormat="1" x14ac:dyDescent="0.2">
      <c r="A350" s="433" t="str">
        <f>IF((SUM('Раздел 4'!E76:E76)+SUM('Раздел 4'!F76:F76)=SUM('Раздел 4'!G76:G76)+SUM('Раздел 4'!N76:N76)),"","Неверно!")</f>
        <v/>
      </c>
      <c r="B350" s="428" t="s">
        <v>1083</v>
      </c>
      <c r="C350" s="426" t="s">
        <v>3487</v>
      </c>
      <c r="D350" s="426" t="s">
        <v>681</v>
      </c>
      <c r="E350" s="426" t="str">
        <f>CONCATENATE(SUM('Раздел 4'!E76:E76),"+",SUM('Раздел 4'!F76:F76),"=",SUM('Раздел 4'!G76:G76),"+",SUM('Раздел 4'!N76:N76))</f>
        <v>0+0=0+0</v>
      </c>
      <c r="F350" s="407"/>
    </row>
    <row r="351" spans="1:6" s="242" customFormat="1" x14ac:dyDescent="0.2">
      <c r="A351" s="433" t="str">
        <f>IF((SUM('Раздел 4'!E77:E77)+SUM('Раздел 4'!F77:F77)=SUM('Раздел 4'!G77:G77)+SUM('Раздел 4'!N77:N77)),"","Неверно!")</f>
        <v/>
      </c>
      <c r="B351" s="428" t="s">
        <v>1083</v>
      </c>
      <c r="C351" s="426" t="s">
        <v>3488</v>
      </c>
      <c r="D351" s="426" t="s">
        <v>681</v>
      </c>
      <c r="E351" s="426" t="str">
        <f>CONCATENATE(SUM('Раздел 4'!E77:E77),"+",SUM('Раздел 4'!F77:F77),"=",SUM('Раздел 4'!G77:G77),"+",SUM('Раздел 4'!N77:N77))</f>
        <v>0+0=0+0</v>
      </c>
      <c r="F351" s="407"/>
    </row>
    <row r="352" spans="1:6" s="242" customFormat="1" x14ac:dyDescent="0.2">
      <c r="A352" s="433" t="str">
        <f>IF((SUM('Раздел 4'!E15:E15)+SUM('Раздел 4'!F15:F15)=SUM('Раздел 4'!G15:G15)+SUM('Раздел 4'!N15:N15)),"","Неверно!")</f>
        <v/>
      </c>
      <c r="B352" s="428" t="s">
        <v>1083</v>
      </c>
      <c r="C352" s="426" t="s">
        <v>3489</v>
      </c>
      <c r="D352" s="426" t="s">
        <v>681</v>
      </c>
      <c r="E352" s="426" t="str">
        <f>CONCATENATE(SUM('Раздел 4'!E15:E15),"+",SUM('Раздел 4'!F15:F15),"=",SUM('Раздел 4'!G15:G15),"+",SUM('Раздел 4'!N15:N15))</f>
        <v>2+15=17+0</v>
      </c>
      <c r="F352" s="407"/>
    </row>
    <row r="353" spans="1:6" s="242" customFormat="1" x14ac:dyDescent="0.2">
      <c r="A353" s="433" t="str">
        <f>IF((SUM('Раздел 4'!E78:E78)+SUM('Раздел 4'!F78:F78)=SUM('Раздел 4'!G78:G78)+SUM('Раздел 4'!N78:N78)),"","Неверно!")</f>
        <v/>
      </c>
      <c r="B353" s="428" t="s">
        <v>1083</v>
      </c>
      <c r="C353" s="426" t="s">
        <v>3490</v>
      </c>
      <c r="D353" s="426" t="s">
        <v>681</v>
      </c>
      <c r="E353" s="426" t="str">
        <f>CONCATENATE(SUM('Раздел 4'!E78:E78),"+",SUM('Раздел 4'!F78:F78),"=",SUM('Раздел 4'!G78:G78),"+",SUM('Раздел 4'!N78:N78))</f>
        <v>0+0=0+0</v>
      </c>
      <c r="F353" s="407"/>
    </row>
    <row r="354" spans="1:6" s="242" customFormat="1" x14ac:dyDescent="0.2">
      <c r="A354" s="433" t="str">
        <f>IF((SUM('Раздел 4'!E79:E79)+SUM('Раздел 4'!F79:F79)=SUM('Раздел 4'!G79:G79)+SUM('Раздел 4'!N79:N79)),"","Неверно!")</f>
        <v/>
      </c>
      <c r="B354" s="428" t="s">
        <v>1083</v>
      </c>
      <c r="C354" s="426" t="s">
        <v>3491</v>
      </c>
      <c r="D354" s="426" t="s">
        <v>681</v>
      </c>
      <c r="E354" s="426" t="str">
        <f>CONCATENATE(SUM('Раздел 4'!E79:E79),"+",SUM('Раздел 4'!F79:F79),"=",SUM('Раздел 4'!G79:G79),"+",SUM('Раздел 4'!N79:N79))</f>
        <v>0+0=0+0</v>
      </c>
      <c r="F354" s="407"/>
    </row>
    <row r="355" spans="1:6" s="242" customFormat="1" x14ac:dyDescent="0.2">
      <c r="A355" s="433" t="str">
        <f>IF((SUM('Раздел 4'!E80:E80)+SUM('Раздел 4'!F80:F80)=SUM('Раздел 4'!G80:G80)+SUM('Раздел 4'!N80:N80)),"","Неверно!")</f>
        <v/>
      </c>
      <c r="B355" s="428" t="s">
        <v>1083</v>
      </c>
      <c r="C355" s="426" t="s">
        <v>3492</v>
      </c>
      <c r="D355" s="426" t="s">
        <v>681</v>
      </c>
      <c r="E355" s="426" t="str">
        <f>CONCATENATE(SUM('Раздел 4'!E80:E80),"+",SUM('Раздел 4'!F80:F80),"=",SUM('Раздел 4'!G80:G80),"+",SUM('Раздел 4'!N80:N80))</f>
        <v>0+0=0+0</v>
      </c>
      <c r="F355" s="407"/>
    </row>
    <row r="356" spans="1:6" s="242" customFormat="1" x14ac:dyDescent="0.2">
      <c r="A356" s="433" t="str">
        <f>IF((SUM('Раздел 4'!E81:E81)+SUM('Раздел 4'!F81:F81)=SUM('Раздел 4'!G81:G81)+SUM('Раздел 4'!N81:N81)),"","Неверно!")</f>
        <v/>
      </c>
      <c r="B356" s="428" t="s">
        <v>1083</v>
      </c>
      <c r="C356" s="426" t="s">
        <v>3493</v>
      </c>
      <c r="D356" s="426" t="s">
        <v>681</v>
      </c>
      <c r="E356" s="426" t="str">
        <f>CONCATENATE(SUM('Раздел 4'!E81:E81),"+",SUM('Раздел 4'!F81:F81),"=",SUM('Раздел 4'!G81:G81),"+",SUM('Раздел 4'!N81:N81))</f>
        <v>0+0=0+0</v>
      </c>
      <c r="F356" s="407"/>
    </row>
    <row r="357" spans="1:6" s="242" customFormat="1" x14ac:dyDescent="0.2">
      <c r="A357" s="433" t="str">
        <f>IF((SUM('Раздел 4'!E82:E82)+SUM('Раздел 4'!F82:F82)=SUM('Раздел 4'!G82:G82)+SUM('Раздел 4'!N82:N82)),"","Неверно!")</f>
        <v/>
      </c>
      <c r="B357" s="428" t="s">
        <v>1083</v>
      </c>
      <c r="C357" s="426" t="s">
        <v>3494</v>
      </c>
      <c r="D357" s="426" t="s">
        <v>681</v>
      </c>
      <c r="E357" s="426" t="str">
        <f>CONCATENATE(SUM('Раздел 4'!E82:E82),"+",SUM('Раздел 4'!F82:F82),"=",SUM('Раздел 4'!G82:G82),"+",SUM('Раздел 4'!N82:N82))</f>
        <v>0+0=0+0</v>
      </c>
      <c r="F357" s="407"/>
    </row>
    <row r="358" spans="1:6" s="242" customFormat="1" x14ac:dyDescent="0.2">
      <c r="A358" s="433" t="str">
        <f>IF((SUM('Раздел 4'!E83:E83)+SUM('Раздел 4'!F83:F83)=SUM('Раздел 4'!G83:G83)+SUM('Раздел 4'!N83:N83)),"","Неверно!")</f>
        <v/>
      </c>
      <c r="B358" s="428" t="s">
        <v>1083</v>
      </c>
      <c r="C358" s="426" t="s">
        <v>3495</v>
      </c>
      <c r="D358" s="426" t="s">
        <v>681</v>
      </c>
      <c r="E358" s="426" t="str">
        <f>CONCATENATE(SUM('Раздел 4'!E83:E83),"+",SUM('Раздел 4'!F83:F83),"=",SUM('Раздел 4'!G83:G83),"+",SUM('Раздел 4'!N83:N83))</f>
        <v>0+0=0+0</v>
      </c>
      <c r="F358" s="407"/>
    </row>
    <row r="359" spans="1:6" s="242" customFormat="1" x14ac:dyDescent="0.2">
      <c r="A359" s="433" t="str">
        <f>IF((SUM('Раздел 4'!E84:E84)+SUM('Раздел 4'!F84:F84)=SUM('Раздел 4'!G84:G84)+SUM('Раздел 4'!N84:N84)),"","Неверно!")</f>
        <v/>
      </c>
      <c r="B359" s="428" t="s">
        <v>1083</v>
      </c>
      <c r="C359" s="426" t="s">
        <v>3496</v>
      </c>
      <c r="D359" s="426" t="s">
        <v>681</v>
      </c>
      <c r="E359" s="426" t="str">
        <f>CONCATENATE(SUM('Раздел 4'!E84:E84),"+",SUM('Раздел 4'!F84:F84),"=",SUM('Раздел 4'!G84:G84),"+",SUM('Раздел 4'!N84:N84))</f>
        <v>0+0=0+0</v>
      </c>
      <c r="F359" s="407"/>
    </row>
    <row r="360" spans="1:6" s="242" customFormat="1" x14ac:dyDescent="0.2">
      <c r="A360" s="433" t="str">
        <f>IF((SUM('Раздел 4'!E85:E85)+SUM('Раздел 4'!F85:F85)=SUM('Раздел 4'!G85:G85)+SUM('Раздел 4'!N85:N85)),"","Неверно!")</f>
        <v/>
      </c>
      <c r="B360" s="428" t="s">
        <v>1083</v>
      </c>
      <c r="C360" s="426" t="s">
        <v>3497</v>
      </c>
      <c r="D360" s="426" t="s">
        <v>681</v>
      </c>
      <c r="E360" s="426" t="str">
        <f>CONCATENATE(SUM('Раздел 4'!E85:E85),"+",SUM('Раздел 4'!F85:F85),"=",SUM('Раздел 4'!G85:G85),"+",SUM('Раздел 4'!N85:N85))</f>
        <v>0+0=0+0</v>
      </c>
      <c r="F360" s="407"/>
    </row>
    <row r="361" spans="1:6" s="242" customFormat="1" x14ac:dyDescent="0.2">
      <c r="A361" s="433" t="str">
        <f>IF((SUM('Раздел 4'!E86:E86)+SUM('Раздел 4'!F86:F86)=SUM('Раздел 4'!G86:G86)+SUM('Раздел 4'!N86:N86)),"","Неверно!")</f>
        <v/>
      </c>
      <c r="B361" s="428" t="s">
        <v>1083</v>
      </c>
      <c r="C361" s="426" t="s">
        <v>3498</v>
      </c>
      <c r="D361" s="426" t="s">
        <v>681</v>
      </c>
      <c r="E361" s="426" t="str">
        <f>CONCATENATE(SUM('Раздел 4'!E86:E86),"+",SUM('Раздел 4'!F86:F86),"=",SUM('Раздел 4'!G86:G86),"+",SUM('Раздел 4'!N86:N86))</f>
        <v>0+0=0+0</v>
      </c>
      <c r="F361" s="407"/>
    </row>
    <row r="362" spans="1:6" s="242" customFormat="1" x14ac:dyDescent="0.2">
      <c r="A362" s="433" t="str">
        <f>IF((SUM('Раздел 4'!E87:E87)+SUM('Раздел 4'!F87:F87)=SUM('Раздел 4'!G87:G87)+SUM('Раздел 4'!N87:N87)),"","Неверно!")</f>
        <v/>
      </c>
      <c r="B362" s="428" t="s">
        <v>1083</v>
      </c>
      <c r="C362" s="426" t="s">
        <v>3499</v>
      </c>
      <c r="D362" s="426" t="s">
        <v>681</v>
      </c>
      <c r="E362" s="426" t="str">
        <f>CONCATENATE(SUM('Раздел 4'!E87:E87),"+",SUM('Раздел 4'!F87:F87),"=",SUM('Раздел 4'!G87:G87),"+",SUM('Раздел 4'!N87:N87))</f>
        <v>0+0=0+0</v>
      </c>
      <c r="F362" s="407"/>
    </row>
    <row r="363" spans="1:6" s="242" customFormat="1" x14ac:dyDescent="0.2">
      <c r="A363" s="433" t="str">
        <f>IF((SUM('Раздел 4'!E16:E16)+SUM('Раздел 4'!F16:F16)=SUM('Раздел 4'!G16:G16)+SUM('Раздел 4'!N16:N16)),"","Неверно!")</f>
        <v/>
      </c>
      <c r="B363" s="428" t="s">
        <v>1083</v>
      </c>
      <c r="C363" s="426" t="s">
        <v>3500</v>
      </c>
      <c r="D363" s="426" t="s">
        <v>681</v>
      </c>
      <c r="E363" s="426" t="str">
        <f>CONCATENATE(SUM('Раздел 4'!E16:E16),"+",SUM('Раздел 4'!F16:F16),"=",SUM('Раздел 4'!G16:G16),"+",SUM('Раздел 4'!N16:N16))</f>
        <v>0+15=13+2</v>
      </c>
      <c r="F363" s="407"/>
    </row>
    <row r="364" spans="1:6" s="242" customFormat="1" x14ac:dyDescent="0.2">
      <c r="A364" s="433" t="str">
        <f>IF((SUM('Раздел 4'!E88:E88)+SUM('Раздел 4'!F88:F88)=SUM('Раздел 4'!G88:G88)+SUM('Раздел 4'!N88:N88)),"","Неверно!")</f>
        <v/>
      </c>
      <c r="B364" s="428" t="s">
        <v>1083</v>
      </c>
      <c r="C364" s="426" t="s">
        <v>3501</v>
      </c>
      <c r="D364" s="426" t="s">
        <v>681</v>
      </c>
      <c r="E364" s="426" t="str">
        <f>CONCATENATE(SUM('Раздел 4'!E88:E88),"+",SUM('Раздел 4'!F88:F88),"=",SUM('Раздел 4'!G88:G88),"+",SUM('Раздел 4'!N88:N88))</f>
        <v>0+0=0+0</v>
      </c>
      <c r="F364" s="407"/>
    </row>
    <row r="365" spans="1:6" s="242" customFormat="1" x14ac:dyDescent="0.2">
      <c r="A365" s="433" t="str">
        <f>IF((SUM('Раздел 4'!E89:E89)+SUM('Раздел 4'!F89:F89)=SUM('Раздел 4'!G89:G89)+SUM('Раздел 4'!N89:N89)),"","Неверно!")</f>
        <v/>
      </c>
      <c r="B365" s="428" t="s">
        <v>1083</v>
      </c>
      <c r="C365" s="426" t="s">
        <v>3502</v>
      </c>
      <c r="D365" s="426" t="s">
        <v>681</v>
      </c>
      <c r="E365" s="426" t="str">
        <f>CONCATENATE(SUM('Раздел 4'!E89:E89),"+",SUM('Раздел 4'!F89:F89),"=",SUM('Раздел 4'!G89:G89),"+",SUM('Раздел 4'!N89:N89))</f>
        <v>0+0=0+0</v>
      </c>
      <c r="F365" s="407"/>
    </row>
    <row r="366" spans="1:6" s="242" customFormat="1" x14ac:dyDescent="0.2">
      <c r="A366" s="433" t="str">
        <f>IF((SUM('Раздел 4'!E90:E90)+SUM('Раздел 4'!F90:F90)=SUM('Раздел 4'!G90:G90)+SUM('Раздел 4'!N90:N90)),"","Неверно!")</f>
        <v/>
      </c>
      <c r="B366" s="428" t="s">
        <v>1083</v>
      </c>
      <c r="C366" s="426" t="s">
        <v>3503</v>
      </c>
      <c r="D366" s="426" t="s">
        <v>681</v>
      </c>
      <c r="E366" s="426" t="str">
        <f>CONCATENATE(SUM('Раздел 4'!E90:E90),"+",SUM('Раздел 4'!F90:F90),"=",SUM('Раздел 4'!G90:G90),"+",SUM('Раздел 4'!N90:N90))</f>
        <v>0+0=0+0</v>
      </c>
      <c r="F366" s="407"/>
    </row>
    <row r="367" spans="1:6" s="242" customFormat="1" x14ac:dyDescent="0.2">
      <c r="A367" s="433" t="str">
        <f>IF((SUM('Раздел 4'!E91:E91)+SUM('Раздел 4'!F91:F91)=SUM('Раздел 4'!G91:G91)+SUM('Раздел 4'!N91:N91)),"","Неверно!")</f>
        <v/>
      </c>
      <c r="B367" s="428" t="s">
        <v>1083</v>
      </c>
      <c r="C367" s="426" t="s">
        <v>3504</v>
      </c>
      <c r="D367" s="426" t="s">
        <v>681</v>
      </c>
      <c r="E367" s="426" t="str">
        <f>CONCATENATE(SUM('Раздел 4'!E91:E91),"+",SUM('Раздел 4'!F91:F91),"=",SUM('Раздел 4'!G91:G91),"+",SUM('Раздел 4'!N91:N91))</f>
        <v>0+4=4+0</v>
      </c>
      <c r="F367" s="407"/>
    </row>
    <row r="368" spans="1:6" s="242" customFormat="1" x14ac:dyDescent="0.2">
      <c r="A368" s="433" t="str">
        <f>IF((SUM('Раздел 4'!E92:E92)+SUM('Раздел 4'!F92:F92)=SUM('Раздел 4'!G92:G92)+SUM('Раздел 4'!N92:N92)),"","Неверно!")</f>
        <v/>
      </c>
      <c r="B368" s="428" t="s">
        <v>1083</v>
      </c>
      <c r="C368" s="426" t="s">
        <v>3505</v>
      </c>
      <c r="D368" s="426" t="s">
        <v>681</v>
      </c>
      <c r="E368" s="426" t="str">
        <f>CONCATENATE(SUM('Раздел 4'!E92:E92),"+",SUM('Раздел 4'!F92:F92),"=",SUM('Раздел 4'!G92:G92),"+",SUM('Раздел 4'!N92:N92))</f>
        <v>0+1=1+0</v>
      </c>
      <c r="F368" s="407"/>
    </row>
    <row r="369" spans="1:6" s="242" customFormat="1" x14ac:dyDescent="0.2">
      <c r="A369" s="433" t="str">
        <f>IF((SUM('Раздел 4'!E93:E93)+SUM('Раздел 4'!F93:F93)=SUM('Раздел 4'!G93:G93)+SUM('Раздел 4'!N93:N93)),"","Неверно!")</f>
        <v/>
      </c>
      <c r="B369" s="428" t="s">
        <v>1083</v>
      </c>
      <c r="C369" s="426" t="s">
        <v>3506</v>
      </c>
      <c r="D369" s="426" t="s">
        <v>681</v>
      </c>
      <c r="E369" s="426" t="str">
        <f>CONCATENATE(SUM('Раздел 4'!E93:E93),"+",SUM('Раздел 4'!F93:F93),"=",SUM('Раздел 4'!G93:G93),"+",SUM('Раздел 4'!N93:N93))</f>
        <v>0+1=1+0</v>
      </c>
      <c r="F369" s="407"/>
    </row>
    <row r="370" spans="1:6" s="242" customFormat="1" x14ac:dyDescent="0.2">
      <c r="A370" s="433" t="str">
        <f>IF((SUM('Раздел 4'!E94:E94)+SUM('Раздел 4'!F94:F94)=SUM('Раздел 4'!G94:G94)+SUM('Раздел 4'!N94:N94)),"","Неверно!")</f>
        <v/>
      </c>
      <c r="B370" s="428" t="s">
        <v>1083</v>
      </c>
      <c r="C370" s="426" t="s">
        <v>3507</v>
      </c>
      <c r="D370" s="426" t="s">
        <v>681</v>
      </c>
      <c r="E370" s="426" t="str">
        <f>CONCATENATE(SUM('Раздел 4'!E94:E94),"+",SUM('Раздел 4'!F94:F94),"=",SUM('Раздел 4'!G94:G94),"+",SUM('Раздел 4'!N94:N94))</f>
        <v>0+0=0+0</v>
      </c>
      <c r="F370" s="407"/>
    </row>
    <row r="371" spans="1:6" s="242" customFormat="1" x14ac:dyDescent="0.2">
      <c r="A371" s="433" t="str">
        <f>IF((SUM('Раздел 4'!E95:E95)+SUM('Раздел 4'!F95:F95)=SUM('Раздел 4'!G95:G95)+SUM('Раздел 4'!N95:N95)),"","Неверно!")</f>
        <v/>
      </c>
      <c r="B371" s="428" t="s">
        <v>1083</v>
      </c>
      <c r="C371" s="426" t="s">
        <v>3508</v>
      </c>
      <c r="D371" s="426" t="s">
        <v>681</v>
      </c>
      <c r="E371" s="426" t="str">
        <f>CONCATENATE(SUM('Раздел 4'!E95:E95),"+",SUM('Раздел 4'!F95:F95),"=",SUM('Раздел 4'!G95:G95),"+",SUM('Раздел 4'!N95:N95))</f>
        <v>0+17=16+1</v>
      </c>
      <c r="F371" s="407"/>
    </row>
    <row r="372" spans="1:6" s="242" customFormat="1" x14ac:dyDescent="0.2">
      <c r="A372" s="433" t="str">
        <f>IF((SUM('Раздел 4'!E96:E96)+SUM('Раздел 4'!F96:F96)=SUM('Раздел 4'!G96:G96)+SUM('Раздел 4'!N96:N96)),"","Неверно!")</f>
        <v/>
      </c>
      <c r="B372" s="428" t="s">
        <v>1083</v>
      </c>
      <c r="C372" s="426" t="s">
        <v>3509</v>
      </c>
      <c r="D372" s="426" t="s">
        <v>681</v>
      </c>
      <c r="E372" s="426" t="str">
        <f>CONCATENATE(SUM('Раздел 4'!E96:E96),"+",SUM('Раздел 4'!F96:F96),"=",SUM('Раздел 4'!G96:G96),"+",SUM('Раздел 4'!N96:N96))</f>
        <v>0+0=0+0</v>
      </c>
      <c r="F372" s="407"/>
    </row>
    <row r="373" spans="1:6" s="242" customFormat="1" x14ac:dyDescent="0.2">
      <c r="A373" s="433" t="str">
        <f>IF((SUM('Раздел 4'!E97:E97)+SUM('Раздел 4'!F97:F97)=SUM('Раздел 4'!G97:G97)+SUM('Раздел 4'!N97:N97)),"","Неверно!")</f>
        <v/>
      </c>
      <c r="B373" s="428" t="s">
        <v>1083</v>
      </c>
      <c r="C373" s="426" t="s">
        <v>3510</v>
      </c>
      <c r="D373" s="426" t="s">
        <v>681</v>
      </c>
      <c r="E373" s="426" t="str">
        <f>CONCATENATE(SUM('Раздел 4'!E97:E97),"+",SUM('Раздел 4'!F97:F97),"=",SUM('Раздел 4'!G97:G97),"+",SUM('Раздел 4'!N97:N97))</f>
        <v>0+0=0+0</v>
      </c>
      <c r="F373" s="407"/>
    </row>
    <row r="374" spans="1:6" s="242" customFormat="1" x14ac:dyDescent="0.2">
      <c r="A374" s="433" t="str">
        <f>IF((SUM('Раздел 4'!E17:E17)+SUM('Раздел 4'!F17:F17)=SUM('Раздел 4'!G17:G17)+SUM('Раздел 4'!N17:N17)),"","Неверно!")</f>
        <v/>
      </c>
      <c r="B374" s="428" t="s">
        <v>1083</v>
      </c>
      <c r="C374" s="426" t="s">
        <v>3511</v>
      </c>
      <c r="D374" s="426" t="s">
        <v>681</v>
      </c>
      <c r="E374" s="426" t="str">
        <f>CONCATENATE(SUM('Раздел 4'!E17:E17),"+",SUM('Раздел 4'!F17:F17),"=",SUM('Раздел 4'!G17:G17),"+",SUM('Раздел 4'!N17:N17))</f>
        <v>2+10=10+2</v>
      </c>
      <c r="F374" s="407"/>
    </row>
    <row r="375" spans="1:6" s="242" customFormat="1" x14ac:dyDescent="0.2">
      <c r="A375" s="433" t="str">
        <f>IF((SUM('Раздел 4'!E98:E98)+SUM('Раздел 4'!F98:F98)=SUM('Раздел 4'!G98:G98)+SUM('Раздел 4'!N98:N98)),"","Неверно!")</f>
        <v/>
      </c>
      <c r="B375" s="428" t="s">
        <v>1083</v>
      </c>
      <c r="C375" s="426" t="s">
        <v>3512</v>
      </c>
      <c r="D375" s="426" t="s">
        <v>681</v>
      </c>
      <c r="E375" s="426" t="str">
        <f>CONCATENATE(SUM('Раздел 4'!E98:E98),"+",SUM('Раздел 4'!F98:F98),"=",SUM('Раздел 4'!G98:G98),"+",SUM('Раздел 4'!N98:N98))</f>
        <v>0+0=0+0</v>
      </c>
      <c r="F375" s="407"/>
    </row>
    <row r="376" spans="1:6" s="242" customFormat="1" x14ac:dyDescent="0.2">
      <c r="A376" s="433" t="str">
        <f>IF((SUM('Раздел 4'!E99:E99)+SUM('Раздел 4'!F99:F99)=SUM('Раздел 4'!G99:G99)+SUM('Раздел 4'!N99:N99)),"","Неверно!")</f>
        <v/>
      </c>
      <c r="B376" s="428" t="s">
        <v>1083</v>
      </c>
      <c r="C376" s="426" t="s">
        <v>3513</v>
      </c>
      <c r="D376" s="426" t="s">
        <v>681</v>
      </c>
      <c r="E376" s="426" t="str">
        <f>CONCATENATE(SUM('Раздел 4'!E99:E99),"+",SUM('Раздел 4'!F99:F99),"=",SUM('Раздел 4'!G99:G99),"+",SUM('Раздел 4'!N99:N99))</f>
        <v>0+0=0+0</v>
      </c>
      <c r="F376" s="407"/>
    </row>
    <row r="377" spans="1:6" s="242" customFormat="1" x14ac:dyDescent="0.2">
      <c r="A377" s="433" t="str">
        <f>IF((SUM('Раздел 4'!E100:E100)+SUM('Раздел 4'!F100:F100)=SUM('Раздел 4'!G100:G100)+SUM('Раздел 4'!N100:N100)),"","Неверно!")</f>
        <v/>
      </c>
      <c r="B377" s="428" t="s">
        <v>1083</v>
      </c>
      <c r="C377" s="426" t="s">
        <v>3514</v>
      </c>
      <c r="D377" s="426" t="s">
        <v>681</v>
      </c>
      <c r="E377" s="426" t="str">
        <f>CONCATENATE(SUM('Раздел 4'!E100:E100),"+",SUM('Раздел 4'!F100:F100),"=",SUM('Раздел 4'!G100:G100),"+",SUM('Раздел 4'!N100:N100))</f>
        <v>0+0=0+0</v>
      </c>
      <c r="F377" s="407"/>
    </row>
    <row r="378" spans="1:6" s="242" customFormat="1" x14ac:dyDescent="0.2">
      <c r="A378" s="433" t="str">
        <f>IF((SUM('Раздел 4'!E101:E101)+SUM('Раздел 4'!F101:F101)=SUM('Раздел 4'!G101:G101)+SUM('Раздел 4'!N101:N101)),"","Неверно!")</f>
        <v/>
      </c>
      <c r="B378" s="428" t="s">
        <v>1083</v>
      </c>
      <c r="C378" s="426" t="s">
        <v>3515</v>
      </c>
      <c r="D378" s="426" t="s">
        <v>681</v>
      </c>
      <c r="E378" s="426" t="str">
        <f>CONCATENATE(SUM('Раздел 4'!E101:E101),"+",SUM('Раздел 4'!F101:F101),"=",SUM('Раздел 4'!G101:G101),"+",SUM('Раздел 4'!N101:N101))</f>
        <v>0+0=0+0</v>
      </c>
      <c r="F378" s="407"/>
    </row>
    <row r="379" spans="1:6" s="242" customFormat="1" x14ac:dyDescent="0.2">
      <c r="A379" s="433" t="str">
        <f>IF((SUM('Раздел 4'!E102:E102)+SUM('Раздел 4'!F102:F102)=SUM('Раздел 4'!G102:G102)+SUM('Раздел 4'!N102:N102)),"","Неверно!")</f>
        <v/>
      </c>
      <c r="B379" s="428" t="s">
        <v>1083</v>
      </c>
      <c r="C379" s="426" t="s">
        <v>3516</v>
      </c>
      <c r="D379" s="426" t="s">
        <v>681</v>
      </c>
      <c r="E379" s="426" t="str">
        <f>CONCATENATE(SUM('Раздел 4'!E102:E102),"+",SUM('Раздел 4'!F102:F102),"=",SUM('Раздел 4'!G102:G102),"+",SUM('Раздел 4'!N102:N102))</f>
        <v>0+0=0+0</v>
      </c>
      <c r="F379" s="407"/>
    </row>
    <row r="380" spans="1:6" s="242" customFormat="1" x14ac:dyDescent="0.2">
      <c r="A380" s="433" t="str">
        <f>IF((SUM('Раздел 4'!E103:E103)+SUM('Раздел 4'!F103:F103)=SUM('Раздел 4'!G103:G103)+SUM('Раздел 4'!N103:N103)),"","Неверно!")</f>
        <v/>
      </c>
      <c r="B380" s="428" t="s">
        <v>1083</v>
      </c>
      <c r="C380" s="426" t="s">
        <v>3517</v>
      </c>
      <c r="D380" s="426" t="s">
        <v>681</v>
      </c>
      <c r="E380" s="426" t="str">
        <f>CONCATENATE(SUM('Раздел 4'!E103:E103),"+",SUM('Раздел 4'!F103:F103),"=",SUM('Раздел 4'!G103:G103),"+",SUM('Раздел 4'!N103:N103))</f>
        <v>0+0=0+0</v>
      </c>
      <c r="F380" s="407"/>
    </row>
    <row r="381" spans="1:6" s="242" customFormat="1" x14ac:dyDescent="0.2">
      <c r="A381" s="433" t="str">
        <f>IF((SUM('Раздел 4'!E104:E104)+SUM('Раздел 4'!F104:F104)=SUM('Раздел 4'!G104:G104)+SUM('Раздел 4'!N104:N104)),"","Неверно!")</f>
        <v/>
      </c>
      <c r="B381" s="428" t="s">
        <v>1083</v>
      </c>
      <c r="C381" s="426" t="s">
        <v>3518</v>
      </c>
      <c r="D381" s="426" t="s">
        <v>681</v>
      </c>
      <c r="E381" s="426" t="str">
        <f>CONCATENATE(SUM('Раздел 4'!E104:E104),"+",SUM('Раздел 4'!F104:F104),"=",SUM('Раздел 4'!G104:G104),"+",SUM('Раздел 4'!N104:N104))</f>
        <v>0+0=0+0</v>
      </c>
      <c r="F381" s="407"/>
    </row>
    <row r="382" spans="1:6" s="242" customFormat="1" x14ac:dyDescent="0.2">
      <c r="A382" s="433" t="str">
        <f>IF((SUM('Раздел 1'!AE10:AE10)=SUM('Раздел 1'!AE61:AE61)),"","Неверно!")</f>
        <v/>
      </c>
      <c r="B382" s="428" t="s">
        <v>1084</v>
      </c>
      <c r="C382" s="426" t="s">
        <v>1085</v>
      </c>
      <c r="D382" s="426" t="s">
        <v>641</v>
      </c>
      <c r="E382" s="426" t="str">
        <f>CONCATENATE(SUM('Раздел 1'!AE10:AE10),"=",SUM('Раздел 1'!AE61:AE61))</f>
        <v>18=18</v>
      </c>
      <c r="F382" s="407"/>
    </row>
    <row r="383" spans="1:6" s="242" customFormat="1" x14ac:dyDescent="0.2">
      <c r="A383" s="433" t="str">
        <f>IF((SUM('Раздел 1'!AF10:AF10)=SUM('Раздел 1'!AF61:AF61)),"","Неверно!")</f>
        <v/>
      </c>
      <c r="B383" s="428" t="s">
        <v>1084</v>
      </c>
      <c r="C383" s="426" t="s">
        <v>1086</v>
      </c>
      <c r="D383" s="426" t="s">
        <v>641</v>
      </c>
      <c r="E383" s="426" t="str">
        <f>CONCATENATE(SUM('Раздел 1'!AF10:AF10),"=",SUM('Раздел 1'!AF61:AF61))</f>
        <v>0=0</v>
      </c>
      <c r="F383" s="407"/>
    </row>
    <row r="384" spans="1:6" s="242" customFormat="1" x14ac:dyDescent="0.2">
      <c r="A384" s="433" t="str">
        <f>IF((SUM('Раздел 1'!AG10:AG10)&gt;=SUM('Раздел 1'!L10:L10)),"","Неверно!")</f>
        <v/>
      </c>
      <c r="B384" s="428" t="s">
        <v>1087</v>
      </c>
      <c r="C384" s="426" t="s">
        <v>1088</v>
      </c>
      <c r="D384" s="426" t="s">
        <v>583</v>
      </c>
      <c r="E384" s="426" t="str">
        <f>CONCATENATE(SUM('Раздел 1'!AG10:AG10),"&gt;=",SUM('Раздел 1'!L10:L10))</f>
        <v>3&gt;=3</v>
      </c>
      <c r="F384" s="407"/>
    </row>
    <row r="385" spans="1:6" s="242" customFormat="1" x14ac:dyDescent="0.2">
      <c r="A385" s="433" t="str">
        <f>IF((SUM('Раздел 1'!AG19:AG19)&gt;=SUM('Раздел 1'!L19:L19)),"","Неверно!")</f>
        <v/>
      </c>
      <c r="B385" s="428" t="s">
        <v>1087</v>
      </c>
      <c r="C385" s="426" t="s">
        <v>1089</v>
      </c>
      <c r="D385" s="426" t="s">
        <v>583</v>
      </c>
      <c r="E385" s="426" t="str">
        <f>CONCATENATE(SUM('Раздел 1'!AG19:AG19),"&gt;=",SUM('Раздел 1'!L19:L19))</f>
        <v>0&gt;=0</v>
      </c>
      <c r="F385" s="407"/>
    </row>
    <row r="386" spans="1:6" s="242" customFormat="1" x14ac:dyDescent="0.2">
      <c r="A386" s="433" t="str">
        <f>IF((SUM('Раздел 1'!AG20:AG20)&gt;=SUM('Раздел 1'!L20:L20)),"","Неверно!")</f>
        <v/>
      </c>
      <c r="B386" s="428" t="s">
        <v>1087</v>
      </c>
      <c r="C386" s="426" t="s">
        <v>1090</v>
      </c>
      <c r="D386" s="426" t="s">
        <v>583</v>
      </c>
      <c r="E386" s="426" t="str">
        <f>CONCATENATE(SUM('Раздел 1'!AG20:AG20),"&gt;=",SUM('Раздел 1'!L20:L20))</f>
        <v>0&gt;=0</v>
      </c>
      <c r="F386" s="407"/>
    </row>
    <row r="387" spans="1:6" s="242" customFormat="1" x14ac:dyDescent="0.2">
      <c r="A387" s="433" t="str">
        <f>IF((SUM('Раздел 1'!AG21:AG21)&gt;=SUM('Раздел 1'!L21:L21)),"","Неверно!")</f>
        <v/>
      </c>
      <c r="B387" s="428" t="s">
        <v>1087</v>
      </c>
      <c r="C387" s="426" t="s">
        <v>1091</v>
      </c>
      <c r="D387" s="426" t="s">
        <v>583</v>
      </c>
      <c r="E387" s="426" t="str">
        <f>CONCATENATE(SUM('Раздел 1'!AG21:AG21),"&gt;=",SUM('Раздел 1'!L21:L21))</f>
        <v>0&gt;=0</v>
      </c>
      <c r="F387" s="407"/>
    </row>
    <row r="388" spans="1:6" s="242" customFormat="1" x14ac:dyDescent="0.2">
      <c r="A388" s="433" t="str">
        <f>IF((SUM('Раздел 1'!AG22:AG22)&gt;=SUM('Раздел 1'!L22:L22)),"","Неверно!")</f>
        <v/>
      </c>
      <c r="B388" s="428" t="s">
        <v>1087</v>
      </c>
      <c r="C388" s="426" t="s">
        <v>1092</v>
      </c>
      <c r="D388" s="426" t="s">
        <v>583</v>
      </c>
      <c r="E388" s="426" t="str">
        <f>CONCATENATE(SUM('Раздел 1'!AG22:AG22),"&gt;=",SUM('Раздел 1'!L22:L22))</f>
        <v>0&gt;=0</v>
      </c>
      <c r="F388" s="407"/>
    </row>
    <row r="389" spans="1:6" s="242" customFormat="1" x14ac:dyDescent="0.2">
      <c r="A389" s="433" t="str">
        <f>IF((SUM('Раздел 1'!AG23:AG23)&gt;=SUM('Раздел 1'!L23:L23)),"","Неверно!")</f>
        <v/>
      </c>
      <c r="B389" s="428" t="s">
        <v>1087</v>
      </c>
      <c r="C389" s="426" t="s">
        <v>1093</v>
      </c>
      <c r="D389" s="426" t="s">
        <v>583</v>
      </c>
      <c r="E389" s="426" t="str">
        <f>CONCATENATE(SUM('Раздел 1'!AG23:AG23),"&gt;=",SUM('Раздел 1'!L23:L23))</f>
        <v>0&gt;=0</v>
      </c>
      <c r="F389" s="407"/>
    </row>
    <row r="390" spans="1:6" s="242" customFormat="1" x14ac:dyDescent="0.2">
      <c r="A390" s="433" t="str">
        <f>IF((SUM('Раздел 1'!AG24:AG24)&gt;=SUM('Раздел 1'!L24:L24)),"","Неверно!")</f>
        <v/>
      </c>
      <c r="B390" s="428" t="s">
        <v>1087</v>
      </c>
      <c r="C390" s="426" t="s">
        <v>1094</v>
      </c>
      <c r="D390" s="426" t="s">
        <v>583</v>
      </c>
      <c r="E390" s="426" t="str">
        <f>CONCATENATE(SUM('Раздел 1'!AG24:AG24),"&gt;=",SUM('Раздел 1'!L24:L24))</f>
        <v>0&gt;=0</v>
      </c>
      <c r="F390" s="407"/>
    </row>
    <row r="391" spans="1:6" s="242" customFormat="1" x14ac:dyDescent="0.2">
      <c r="A391" s="433" t="str">
        <f>IF((SUM('Раздел 1'!AG25:AG25)&gt;=SUM('Раздел 1'!L25:L25)),"","Неверно!")</f>
        <v/>
      </c>
      <c r="B391" s="428" t="s">
        <v>1087</v>
      </c>
      <c r="C391" s="426" t="s">
        <v>1095</v>
      </c>
      <c r="D391" s="426" t="s">
        <v>583</v>
      </c>
      <c r="E391" s="426" t="str">
        <f>CONCATENATE(SUM('Раздел 1'!AG25:AG25),"&gt;=",SUM('Раздел 1'!L25:L25))</f>
        <v>0&gt;=0</v>
      </c>
      <c r="F391" s="407"/>
    </row>
    <row r="392" spans="1:6" s="242" customFormat="1" x14ac:dyDescent="0.2">
      <c r="A392" s="433" t="str">
        <f>IF((SUM('Раздел 1'!AG26:AG26)&gt;=SUM('Раздел 1'!L26:L26)),"","Неверно!")</f>
        <v/>
      </c>
      <c r="B392" s="428" t="s">
        <v>1087</v>
      </c>
      <c r="C392" s="426" t="s">
        <v>1096</v>
      </c>
      <c r="D392" s="426" t="s">
        <v>583</v>
      </c>
      <c r="E392" s="426" t="str">
        <f>CONCATENATE(SUM('Раздел 1'!AG26:AG26),"&gt;=",SUM('Раздел 1'!L26:L26))</f>
        <v>0&gt;=0</v>
      </c>
      <c r="F392" s="407"/>
    </row>
    <row r="393" spans="1:6" s="242" customFormat="1" x14ac:dyDescent="0.2">
      <c r="A393" s="433" t="str">
        <f>IF((SUM('Раздел 1'!AG27:AG27)&gt;=SUM('Раздел 1'!L27:L27)),"","Неверно!")</f>
        <v/>
      </c>
      <c r="B393" s="428" t="s">
        <v>1087</v>
      </c>
      <c r="C393" s="426" t="s">
        <v>1097</v>
      </c>
      <c r="D393" s="426" t="s">
        <v>583</v>
      </c>
      <c r="E393" s="426" t="str">
        <f>CONCATENATE(SUM('Раздел 1'!AG27:AG27),"&gt;=",SUM('Раздел 1'!L27:L27))</f>
        <v>0&gt;=0</v>
      </c>
      <c r="F393" s="407"/>
    </row>
    <row r="394" spans="1:6" s="242" customFormat="1" x14ac:dyDescent="0.2">
      <c r="A394" s="433" t="str">
        <f>IF((SUM('Раздел 1'!AG28:AG28)&gt;=SUM('Раздел 1'!L28:L28)),"","Неверно!")</f>
        <v/>
      </c>
      <c r="B394" s="428" t="s">
        <v>1087</v>
      </c>
      <c r="C394" s="426" t="s">
        <v>1098</v>
      </c>
      <c r="D394" s="426" t="s">
        <v>583</v>
      </c>
      <c r="E394" s="426" t="str">
        <f>CONCATENATE(SUM('Раздел 1'!AG28:AG28),"&gt;=",SUM('Раздел 1'!L28:L28))</f>
        <v>0&gt;=0</v>
      </c>
      <c r="F394" s="407"/>
    </row>
    <row r="395" spans="1:6" s="242" customFormat="1" x14ac:dyDescent="0.2">
      <c r="A395" s="433" t="str">
        <f>IF((SUM('Раздел 1'!AG11:AG11)&gt;=SUM('Раздел 1'!L11:L11)),"","Неверно!")</f>
        <v/>
      </c>
      <c r="B395" s="428" t="s">
        <v>1087</v>
      </c>
      <c r="C395" s="426" t="s">
        <v>1099</v>
      </c>
      <c r="D395" s="426" t="s">
        <v>583</v>
      </c>
      <c r="E395" s="426" t="str">
        <f>CONCATENATE(SUM('Раздел 1'!AG11:AG11),"&gt;=",SUM('Раздел 1'!L11:L11))</f>
        <v>0&gt;=0</v>
      </c>
      <c r="F395" s="407"/>
    </row>
    <row r="396" spans="1:6" s="242" customFormat="1" x14ac:dyDescent="0.2">
      <c r="A396" s="433" t="str">
        <f>IF((SUM('Раздел 1'!AG29:AG29)&gt;=SUM('Раздел 1'!L29:L29)),"","Неверно!")</f>
        <v/>
      </c>
      <c r="B396" s="428" t="s">
        <v>1087</v>
      </c>
      <c r="C396" s="426" t="s">
        <v>1100</v>
      </c>
      <c r="D396" s="426" t="s">
        <v>583</v>
      </c>
      <c r="E396" s="426" t="str">
        <f>CONCATENATE(SUM('Раздел 1'!AG29:AG29),"&gt;=",SUM('Раздел 1'!L29:L29))</f>
        <v>0&gt;=0</v>
      </c>
      <c r="F396" s="407"/>
    </row>
    <row r="397" spans="1:6" s="242" customFormat="1" x14ac:dyDescent="0.2">
      <c r="A397" s="433" t="str">
        <f>IF((SUM('Раздел 1'!AG30:AG30)&gt;=SUM('Раздел 1'!L30:L30)),"","Неверно!")</f>
        <v/>
      </c>
      <c r="B397" s="428" t="s">
        <v>1087</v>
      </c>
      <c r="C397" s="426" t="s">
        <v>1101</v>
      </c>
      <c r="D397" s="426" t="s">
        <v>583</v>
      </c>
      <c r="E397" s="426" t="str">
        <f>CONCATENATE(SUM('Раздел 1'!AG30:AG30),"&gt;=",SUM('Раздел 1'!L30:L30))</f>
        <v>0&gt;=0</v>
      </c>
      <c r="F397" s="407"/>
    </row>
    <row r="398" spans="1:6" s="242" customFormat="1" x14ac:dyDescent="0.2">
      <c r="A398" s="433" t="str">
        <f>IF((SUM('Раздел 1'!AG31:AG31)&gt;=SUM('Раздел 1'!L31:L31)),"","Неверно!")</f>
        <v/>
      </c>
      <c r="B398" s="428" t="s">
        <v>1087</v>
      </c>
      <c r="C398" s="426" t="s">
        <v>1102</v>
      </c>
      <c r="D398" s="426" t="s">
        <v>583</v>
      </c>
      <c r="E398" s="426" t="str">
        <f>CONCATENATE(SUM('Раздел 1'!AG31:AG31),"&gt;=",SUM('Раздел 1'!L31:L31))</f>
        <v>0&gt;=0</v>
      </c>
      <c r="F398" s="407"/>
    </row>
    <row r="399" spans="1:6" s="242" customFormat="1" x14ac:dyDescent="0.2">
      <c r="A399" s="433" t="str">
        <f>IF((SUM('Раздел 1'!AG32:AG32)&gt;=SUM('Раздел 1'!L32:L32)),"","Неверно!")</f>
        <v/>
      </c>
      <c r="B399" s="428" t="s">
        <v>1087</v>
      </c>
      <c r="C399" s="426" t="s">
        <v>1103</v>
      </c>
      <c r="D399" s="426" t="s">
        <v>583</v>
      </c>
      <c r="E399" s="426" t="str">
        <f>CONCATENATE(SUM('Раздел 1'!AG32:AG32),"&gt;=",SUM('Раздел 1'!L32:L32))</f>
        <v>0&gt;=0</v>
      </c>
      <c r="F399" s="407"/>
    </row>
    <row r="400" spans="1:6" s="242" customFormat="1" x14ac:dyDescent="0.2">
      <c r="A400" s="433" t="str">
        <f>IF((SUM('Раздел 1'!AG33:AG33)&gt;=SUM('Раздел 1'!L33:L33)),"","Неверно!")</f>
        <v/>
      </c>
      <c r="B400" s="428" t="s">
        <v>1087</v>
      </c>
      <c r="C400" s="426" t="s">
        <v>1104</v>
      </c>
      <c r="D400" s="426" t="s">
        <v>583</v>
      </c>
      <c r="E400" s="426" t="str">
        <f>CONCATENATE(SUM('Раздел 1'!AG33:AG33),"&gt;=",SUM('Раздел 1'!L33:L33))</f>
        <v>0&gt;=0</v>
      </c>
      <c r="F400" s="407"/>
    </row>
    <row r="401" spans="1:6" s="242" customFormat="1" x14ac:dyDescent="0.2">
      <c r="A401" s="433" t="str">
        <f>IF((SUM('Раздел 1'!AG34:AG34)&gt;=SUM('Раздел 1'!L34:L34)),"","Неверно!")</f>
        <v/>
      </c>
      <c r="B401" s="428" t="s">
        <v>1087</v>
      </c>
      <c r="C401" s="426" t="s">
        <v>1105</v>
      </c>
      <c r="D401" s="426" t="s">
        <v>583</v>
      </c>
      <c r="E401" s="426" t="str">
        <f>CONCATENATE(SUM('Раздел 1'!AG34:AG34),"&gt;=",SUM('Раздел 1'!L34:L34))</f>
        <v>0&gt;=0</v>
      </c>
      <c r="F401" s="407"/>
    </row>
    <row r="402" spans="1:6" s="242" customFormat="1" x14ac:dyDescent="0.2">
      <c r="A402" s="433" t="str">
        <f>IF((SUM('Раздел 1'!AG35:AG35)&gt;=SUM('Раздел 1'!L35:L35)),"","Неверно!")</f>
        <v/>
      </c>
      <c r="B402" s="428" t="s">
        <v>1087</v>
      </c>
      <c r="C402" s="426" t="s">
        <v>1106</v>
      </c>
      <c r="D402" s="426" t="s">
        <v>583</v>
      </c>
      <c r="E402" s="426" t="str">
        <f>CONCATENATE(SUM('Раздел 1'!AG35:AG35),"&gt;=",SUM('Раздел 1'!L35:L35))</f>
        <v>0&gt;=0</v>
      </c>
      <c r="F402" s="407"/>
    </row>
    <row r="403" spans="1:6" s="242" customFormat="1" x14ac:dyDescent="0.2">
      <c r="A403" s="433" t="str">
        <f>IF((SUM('Раздел 1'!AG36:AG36)&gt;=SUM('Раздел 1'!L36:L36)),"","Неверно!")</f>
        <v/>
      </c>
      <c r="B403" s="428" t="s">
        <v>1087</v>
      </c>
      <c r="C403" s="426" t="s">
        <v>1107</v>
      </c>
      <c r="D403" s="426" t="s">
        <v>583</v>
      </c>
      <c r="E403" s="426" t="str">
        <f>CONCATENATE(SUM('Раздел 1'!AG36:AG36),"&gt;=",SUM('Раздел 1'!L36:L36))</f>
        <v>0&gt;=0</v>
      </c>
      <c r="F403" s="407"/>
    </row>
    <row r="404" spans="1:6" s="242" customFormat="1" x14ac:dyDescent="0.2">
      <c r="A404" s="433" t="str">
        <f>IF((SUM('Раздел 1'!AG37:AG37)&gt;=SUM('Раздел 1'!L37:L37)),"","Неверно!")</f>
        <v/>
      </c>
      <c r="B404" s="428" t="s">
        <v>1087</v>
      </c>
      <c r="C404" s="426" t="s">
        <v>1108</v>
      </c>
      <c r="D404" s="426" t="s">
        <v>583</v>
      </c>
      <c r="E404" s="426" t="str">
        <f>CONCATENATE(SUM('Раздел 1'!AG37:AG37),"&gt;=",SUM('Раздел 1'!L37:L37))</f>
        <v>0&gt;=0</v>
      </c>
      <c r="F404" s="407"/>
    </row>
    <row r="405" spans="1:6" s="242" customFormat="1" x14ac:dyDescent="0.2">
      <c r="A405" s="433" t="str">
        <f>IF((SUM('Раздел 1'!AG38:AG38)&gt;=SUM('Раздел 1'!L38:L38)),"","Неверно!")</f>
        <v/>
      </c>
      <c r="B405" s="428" t="s">
        <v>1087</v>
      </c>
      <c r="C405" s="426" t="s">
        <v>1109</v>
      </c>
      <c r="D405" s="426" t="s">
        <v>583</v>
      </c>
      <c r="E405" s="426" t="str">
        <f>CONCATENATE(SUM('Раздел 1'!AG38:AG38),"&gt;=",SUM('Раздел 1'!L38:L38))</f>
        <v>0&gt;=0</v>
      </c>
      <c r="F405" s="407"/>
    </row>
    <row r="406" spans="1:6" s="242" customFormat="1" x14ac:dyDescent="0.2">
      <c r="A406" s="433" t="str">
        <f>IF((SUM('Раздел 1'!AG12:AG12)&gt;=SUM('Раздел 1'!L12:L12)),"","Неверно!")</f>
        <v/>
      </c>
      <c r="B406" s="428" t="s">
        <v>1087</v>
      </c>
      <c r="C406" s="426" t="s">
        <v>1110</v>
      </c>
      <c r="D406" s="426" t="s">
        <v>583</v>
      </c>
      <c r="E406" s="426" t="str">
        <f>CONCATENATE(SUM('Раздел 1'!AG12:AG12),"&gt;=",SUM('Раздел 1'!L12:L12))</f>
        <v>0&gt;=0</v>
      </c>
      <c r="F406" s="407"/>
    </row>
    <row r="407" spans="1:6" s="242" customFormat="1" x14ac:dyDescent="0.2">
      <c r="A407" s="433" t="str">
        <f>IF((SUM('Раздел 1'!AG39:AG39)&gt;=SUM('Раздел 1'!L39:L39)),"","Неверно!")</f>
        <v/>
      </c>
      <c r="B407" s="428" t="s">
        <v>1087</v>
      </c>
      <c r="C407" s="426" t="s">
        <v>1111</v>
      </c>
      <c r="D407" s="426" t="s">
        <v>583</v>
      </c>
      <c r="E407" s="426" t="str">
        <f>CONCATENATE(SUM('Раздел 1'!AG39:AG39),"&gt;=",SUM('Раздел 1'!L39:L39))</f>
        <v>0&gt;=0</v>
      </c>
      <c r="F407" s="407"/>
    </row>
    <row r="408" spans="1:6" s="242" customFormat="1" x14ac:dyDescent="0.2">
      <c r="A408" s="433" t="str">
        <f>IF((SUM('Раздел 1'!AG40:AG40)&gt;=SUM('Раздел 1'!L40:L40)),"","Неверно!")</f>
        <v/>
      </c>
      <c r="B408" s="428" t="s">
        <v>1087</v>
      </c>
      <c r="C408" s="426" t="s">
        <v>1112</v>
      </c>
      <c r="D408" s="426" t="s">
        <v>583</v>
      </c>
      <c r="E408" s="426" t="str">
        <f>CONCATENATE(SUM('Раздел 1'!AG40:AG40),"&gt;=",SUM('Раздел 1'!L40:L40))</f>
        <v>0&gt;=0</v>
      </c>
      <c r="F408" s="407"/>
    </row>
    <row r="409" spans="1:6" s="242" customFormat="1" x14ac:dyDescent="0.2">
      <c r="A409" s="433" t="str">
        <f>IF((SUM('Раздел 1'!AG41:AG41)&gt;=SUM('Раздел 1'!L41:L41)),"","Неверно!")</f>
        <v/>
      </c>
      <c r="B409" s="428" t="s">
        <v>1087</v>
      </c>
      <c r="C409" s="426" t="s">
        <v>1113</v>
      </c>
      <c r="D409" s="426" t="s">
        <v>583</v>
      </c>
      <c r="E409" s="426" t="str">
        <f>CONCATENATE(SUM('Раздел 1'!AG41:AG41),"&gt;=",SUM('Раздел 1'!L41:L41))</f>
        <v>0&gt;=0</v>
      </c>
      <c r="F409" s="407"/>
    </row>
    <row r="410" spans="1:6" s="242" customFormat="1" x14ac:dyDescent="0.2">
      <c r="A410" s="433" t="str">
        <f>IF((SUM('Раздел 1'!AG42:AG42)&gt;=SUM('Раздел 1'!L42:L42)),"","Неверно!")</f>
        <v/>
      </c>
      <c r="B410" s="428" t="s">
        <v>1087</v>
      </c>
      <c r="C410" s="426" t="s">
        <v>1114</v>
      </c>
      <c r="D410" s="426" t="s">
        <v>583</v>
      </c>
      <c r="E410" s="426" t="str">
        <f>CONCATENATE(SUM('Раздел 1'!AG42:AG42),"&gt;=",SUM('Раздел 1'!L42:L42))</f>
        <v>0&gt;=0</v>
      </c>
      <c r="F410" s="407"/>
    </row>
    <row r="411" spans="1:6" s="242" customFormat="1" x14ac:dyDescent="0.2">
      <c r="A411" s="433" t="str">
        <f>IF((SUM('Раздел 1'!AG43:AG43)&gt;=SUM('Раздел 1'!L43:L43)),"","Неверно!")</f>
        <v/>
      </c>
      <c r="B411" s="428" t="s">
        <v>1087</v>
      </c>
      <c r="C411" s="426" t="s">
        <v>1115</v>
      </c>
      <c r="D411" s="426" t="s">
        <v>583</v>
      </c>
      <c r="E411" s="426" t="str">
        <f>CONCATENATE(SUM('Раздел 1'!AG43:AG43),"&gt;=",SUM('Раздел 1'!L43:L43))</f>
        <v>0&gt;=0</v>
      </c>
      <c r="F411" s="407"/>
    </row>
    <row r="412" spans="1:6" s="242" customFormat="1" x14ac:dyDescent="0.2">
      <c r="A412" s="433" t="str">
        <f>IF((SUM('Раздел 1'!AG44:AG44)&gt;=SUM('Раздел 1'!L44:L44)),"","Неверно!")</f>
        <v/>
      </c>
      <c r="B412" s="428" t="s">
        <v>1087</v>
      </c>
      <c r="C412" s="426" t="s">
        <v>1116</v>
      </c>
      <c r="D412" s="426" t="s">
        <v>583</v>
      </c>
      <c r="E412" s="426" t="str">
        <f>CONCATENATE(SUM('Раздел 1'!AG44:AG44),"&gt;=",SUM('Раздел 1'!L44:L44))</f>
        <v>0&gt;=0</v>
      </c>
      <c r="F412" s="407"/>
    </row>
    <row r="413" spans="1:6" s="242" customFormat="1" x14ac:dyDescent="0.2">
      <c r="A413" s="433" t="str">
        <f>IF((SUM('Раздел 1'!AG45:AG45)&gt;=SUM('Раздел 1'!L45:L45)),"","Неверно!")</f>
        <v/>
      </c>
      <c r="B413" s="428" t="s">
        <v>1087</v>
      </c>
      <c r="C413" s="426" t="s">
        <v>1117</v>
      </c>
      <c r="D413" s="426" t="s">
        <v>583</v>
      </c>
      <c r="E413" s="426" t="str">
        <f>CONCATENATE(SUM('Раздел 1'!AG45:AG45),"&gt;=",SUM('Раздел 1'!L45:L45))</f>
        <v>0&gt;=0</v>
      </c>
      <c r="F413" s="407"/>
    </row>
    <row r="414" spans="1:6" s="242" customFormat="1" x14ac:dyDescent="0.2">
      <c r="A414" s="433" t="str">
        <f>IF((SUM('Раздел 1'!AG46:AG46)&gt;=SUM('Раздел 1'!L46:L46)),"","Неверно!")</f>
        <v/>
      </c>
      <c r="B414" s="428" t="s">
        <v>1087</v>
      </c>
      <c r="C414" s="426" t="s">
        <v>1118</v>
      </c>
      <c r="D414" s="426" t="s">
        <v>583</v>
      </c>
      <c r="E414" s="426" t="str">
        <f>CONCATENATE(SUM('Раздел 1'!AG46:AG46),"&gt;=",SUM('Раздел 1'!L46:L46))</f>
        <v>1&gt;=1</v>
      </c>
      <c r="F414" s="407"/>
    </row>
    <row r="415" spans="1:6" s="242" customFormat="1" x14ac:dyDescent="0.2">
      <c r="A415" s="433" t="str">
        <f>IF((SUM('Раздел 1'!AG47:AG47)&gt;=SUM('Раздел 1'!L47:L47)),"","Неверно!")</f>
        <v/>
      </c>
      <c r="B415" s="428" t="s">
        <v>1087</v>
      </c>
      <c r="C415" s="426" t="s">
        <v>1119</v>
      </c>
      <c r="D415" s="426" t="s">
        <v>583</v>
      </c>
      <c r="E415" s="426" t="str">
        <f>CONCATENATE(SUM('Раздел 1'!AG47:AG47),"&gt;=",SUM('Раздел 1'!L47:L47))</f>
        <v>0&gt;=0</v>
      </c>
      <c r="F415" s="407"/>
    </row>
    <row r="416" spans="1:6" s="242" customFormat="1" x14ac:dyDescent="0.2">
      <c r="A416" s="433" t="str">
        <f>IF((SUM('Раздел 1'!AG48:AG48)&gt;=SUM('Раздел 1'!L48:L48)),"","Неверно!")</f>
        <v/>
      </c>
      <c r="B416" s="428" t="s">
        <v>1087</v>
      </c>
      <c r="C416" s="426" t="s">
        <v>1120</v>
      </c>
      <c r="D416" s="426" t="s">
        <v>583</v>
      </c>
      <c r="E416" s="426" t="str">
        <f>CONCATENATE(SUM('Раздел 1'!AG48:AG48),"&gt;=",SUM('Раздел 1'!L48:L48))</f>
        <v>0&gt;=0</v>
      </c>
      <c r="F416" s="407"/>
    </row>
    <row r="417" spans="1:6" s="242" customFormat="1" x14ac:dyDescent="0.2">
      <c r="A417" s="433" t="str">
        <f>IF((SUM('Раздел 1'!AG13:AG13)&gt;=SUM('Раздел 1'!L13:L13)),"","Неверно!")</f>
        <v/>
      </c>
      <c r="B417" s="428" t="s">
        <v>1087</v>
      </c>
      <c r="C417" s="426" t="s">
        <v>1121</v>
      </c>
      <c r="D417" s="426" t="s">
        <v>583</v>
      </c>
      <c r="E417" s="426" t="str">
        <f>CONCATENATE(SUM('Раздел 1'!AG13:AG13),"&gt;=",SUM('Раздел 1'!L13:L13))</f>
        <v>0&gt;=0</v>
      </c>
      <c r="F417" s="407"/>
    </row>
    <row r="418" spans="1:6" s="242" customFormat="1" x14ac:dyDescent="0.2">
      <c r="A418" s="433" t="str">
        <f>IF((SUM('Раздел 1'!AG49:AG49)&gt;=SUM('Раздел 1'!L49:L49)),"","Неверно!")</f>
        <v/>
      </c>
      <c r="B418" s="428" t="s">
        <v>1087</v>
      </c>
      <c r="C418" s="426" t="s">
        <v>1122</v>
      </c>
      <c r="D418" s="426" t="s">
        <v>583</v>
      </c>
      <c r="E418" s="426" t="str">
        <f>CONCATENATE(SUM('Раздел 1'!AG49:AG49),"&gt;=",SUM('Раздел 1'!L49:L49))</f>
        <v>0&gt;=0</v>
      </c>
      <c r="F418" s="407"/>
    </row>
    <row r="419" spans="1:6" s="242" customFormat="1" x14ac:dyDescent="0.2">
      <c r="A419" s="433" t="str">
        <f>IF((SUM('Раздел 1'!AG50:AG50)&gt;=SUM('Раздел 1'!L50:L50)),"","Неверно!")</f>
        <v/>
      </c>
      <c r="B419" s="428" t="s">
        <v>1087</v>
      </c>
      <c r="C419" s="426" t="s">
        <v>1123</v>
      </c>
      <c r="D419" s="426" t="s">
        <v>583</v>
      </c>
      <c r="E419" s="426" t="str">
        <f>CONCATENATE(SUM('Раздел 1'!AG50:AG50),"&gt;=",SUM('Раздел 1'!L50:L50))</f>
        <v>0&gt;=0</v>
      </c>
      <c r="F419" s="407"/>
    </row>
    <row r="420" spans="1:6" s="242" customFormat="1" x14ac:dyDescent="0.2">
      <c r="A420" s="433" t="str">
        <f>IF((SUM('Раздел 1'!AG51:AG51)&gt;=SUM('Раздел 1'!L51:L51)),"","Неверно!")</f>
        <v/>
      </c>
      <c r="B420" s="428" t="s">
        <v>1087</v>
      </c>
      <c r="C420" s="426" t="s">
        <v>1124</v>
      </c>
      <c r="D420" s="426" t="s">
        <v>583</v>
      </c>
      <c r="E420" s="426" t="str">
        <f>CONCATENATE(SUM('Раздел 1'!AG51:AG51),"&gt;=",SUM('Раздел 1'!L51:L51))</f>
        <v>0&gt;=0</v>
      </c>
      <c r="F420" s="407"/>
    </row>
    <row r="421" spans="1:6" s="242" customFormat="1" x14ac:dyDescent="0.2">
      <c r="A421" s="433" t="str">
        <f>IF((SUM('Раздел 1'!AG52:AG52)&gt;=SUM('Раздел 1'!L52:L52)),"","Неверно!")</f>
        <v/>
      </c>
      <c r="B421" s="428" t="s">
        <v>1087</v>
      </c>
      <c r="C421" s="426" t="s">
        <v>1125</v>
      </c>
      <c r="D421" s="426" t="s">
        <v>583</v>
      </c>
      <c r="E421" s="426" t="str">
        <f>CONCATENATE(SUM('Раздел 1'!AG52:AG52),"&gt;=",SUM('Раздел 1'!L52:L52))</f>
        <v>3&gt;=3</v>
      </c>
      <c r="F421" s="407"/>
    </row>
    <row r="422" spans="1:6" s="242" customFormat="1" x14ac:dyDescent="0.2">
      <c r="A422" s="433" t="str">
        <f>IF((SUM('Раздел 1'!AG53:AG53)&gt;=SUM('Раздел 1'!L53:L53)),"","Неверно!")</f>
        <v/>
      </c>
      <c r="B422" s="428" t="s">
        <v>1087</v>
      </c>
      <c r="C422" s="426" t="s">
        <v>1126</v>
      </c>
      <c r="D422" s="426" t="s">
        <v>583</v>
      </c>
      <c r="E422" s="426" t="str">
        <f>CONCATENATE(SUM('Раздел 1'!AG53:AG53),"&gt;=",SUM('Раздел 1'!L53:L53))</f>
        <v>0&gt;=0</v>
      </c>
      <c r="F422" s="407"/>
    </row>
    <row r="423" spans="1:6" s="242" customFormat="1" x14ac:dyDescent="0.2">
      <c r="A423" s="433" t="str">
        <f>IF((SUM('Раздел 1'!AG54:AG54)&gt;=SUM('Раздел 1'!L54:L54)),"","Неверно!")</f>
        <v/>
      </c>
      <c r="B423" s="428" t="s">
        <v>1087</v>
      </c>
      <c r="C423" s="426" t="s">
        <v>1127</v>
      </c>
      <c r="D423" s="426" t="s">
        <v>583</v>
      </c>
      <c r="E423" s="426" t="str">
        <f>CONCATENATE(SUM('Раздел 1'!AG54:AG54),"&gt;=",SUM('Раздел 1'!L54:L54))</f>
        <v>0&gt;=0</v>
      </c>
      <c r="F423" s="407"/>
    </row>
    <row r="424" spans="1:6" s="242" customFormat="1" x14ac:dyDescent="0.2">
      <c r="A424" s="433" t="str">
        <f>IF((SUM('Раздел 1'!AG55:AG55)&gt;=SUM('Раздел 1'!L55:L55)),"","Неверно!")</f>
        <v/>
      </c>
      <c r="B424" s="428" t="s">
        <v>1087</v>
      </c>
      <c r="C424" s="426" t="s">
        <v>1128</v>
      </c>
      <c r="D424" s="426" t="s">
        <v>583</v>
      </c>
      <c r="E424" s="426" t="str">
        <f>CONCATENATE(SUM('Раздел 1'!AG55:AG55),"&gt;=",SUM('Раздел 1'!L55:L55))</f>
        <v>1&gt;=1</v>
      </c>
      <c r="F424" s="407"/>
    </row>
    <row r="425" spans="1:6" s="242" customFormat="1" x14ac:dyDescent="0.2">
      <c r="A425" s="433" t="str">
        <f>IF((SUM('Раздел 1'!AG56:AG56)&gt;=SUM('Раздел 1'!L56:L56)),"","Неверно!")</f>
        <v/>
      </c>
      <c r="B425" s="428" t="s">
        <v>1087</v>
      </c>
      <c r="C425" s="426" t="s">
        <v>1129</v>
      </c>
      <c r="D425" s="426" t="s">
        <v>583</v>
      </c>
      <c r="E425" s="426" t="str">
        <f>CONCATENATE(SUM('Раздел 1'!AG56:AG56),"&gt;=",SUM('Раздел 1'!L56:L56))</f>
        <v>0&gt;=0</v>
      </c>
      <c r="F425" s="407"/>
    </row>
    <row r="426" spans="1:6" s="242" customFormat="1" x14ac:dyDescent="0.2">
      <c r="A426" s="433" t="str">
        <f>IF((SUM('Раздел 1'!AG57:AG57)&gt;=SUM('Раздел 1'!L57:L57)),"","Неверно!")</f>
        <v/>
      </c>
      <c r="B426" s="428" t="s">
        <v>1087</v>
      </c>
      <c r="C426" s="426" t="s">
        <v>1130</v>
      </c>
      <c r="D426" s="426" t="s">
        <v>583</v>
      </c>
      <c r="E426" s="426" t="str">
        <f>CONCATENATE(SUM('Раздел 1'!AG57:AG57),"&gt;=",SUM('Раздел 1'!L57:L57))</f>
        <v>0&gt;=0</v>
      </c>
      <c r="F426" s="407"/>
    </row>
    <row r="427" spans="1:6" s="242" customFormat="1" x14ac:dyDescent="0.2">
      <c r="A427" s="433" t="str">
        <f>IF((SUM('Раздел 1'!AG58:AG58)&gt;=SUM('Раздел 1'!L58:L58)),"","Неверно!")</f>
        <v/>
      </c>
      <c r="B427" s="428" t="s">
        <v>1087</v>
      </c>
      <c r="C427" s="426" t="s">
        <v>1131</v>
      </c>
      <c r="D427" s="426" t="s">
        <v>583</v>
      </c>
      <c r="E427" s="426" t="str">
        <f>CONCATENATE(SUM('Раздел 1'!AG58:AG58),"&gt;=",SUM('Раздел 1'!L58:L58))</f>
        <v>2&gt;=2</v>
      </c>
      <c r="F427" s="407"/>
    </row>
    <row r="428" spans="1:6" s="242" customFormat="1" x14ac:dyDescent="0.2">
      <c r="A428" s="433" t="str">
        <f>IF((SUM('Раздел 1'!AG14:AG14)&gt;=SUM('Раздел 1'!L14:L14)),"","Неверно!")</f>
        <v/>
      </c>
      <c r="B428" s="428" t="s">
        <v>1087</v>
      </c>
      <c r="C428" s="426" t="s">
        <v>1132</v>
      </c>
      <c r="D428" s="426" t="s">
        <v>583</v>
      </c>
      <c r="E428" s="426" t="str">
        <f>CONCATENATE(SUM('Раздел 1'!AG14:AG14),"&gt;=",SUM('Раздел 1'!L14:L14))</f>
        <v>0&gt;=0</v>
      </c>
      <c r="F428" s="407"/>
    </row>
    <row r="429" spans="1:6" s="242" customFormat="1" x14ac:dyDescent="0.2">
      <c r="A429" s="433" t="str">
        <f>IF((SUM('Раздел 1'!AG59:AG59)&gt;=SUM('Раздел 1'!L59:L59)),"","Неверно!")</f>
        <v/>
      </c>
      <c r="B429" s="428" t="s">
        <v>1087</v>
      </c>
      <c r="C429" s="426" t="s">
        <v>1133</v>
      </c>
      <c r="D429" s="426" t="s">
        <v>583</v>
      </c>
      <c r="E429" s="426" t="str">
        <f>CONCATENATE(SUM('Раздел 1'!AG59:AG59),"&gt;=",SUM('Раздел 1'!L59:L59))</f>
        <v>0&gt;=0</v>
      </c>
      <c r="F429" s="407"/>
    </row>
    <row r="430" spans="1:6" s="242" customFormat="1" x14ac:dyDescent="0.2">
      <c r="A430" s="433" t="str">
        <f>IF((SUM('Раздел 1'!AG60:AG60)&gt;=SUM('Раздел 1'!L60:L60)),"","Неверно!")</f>
        <v/>
      </c>
      <c r="B430" s="428" t="s">
        <v>1087</v>
      </c>
      <c r="C430" s="426" t="s">
        <v>1134</v>
      </c>
      <c r="D430" s="426" t="s">
        <v>583</v>
      </c>
      <c r="E430" s="426" t="str">
        <f>CONCATENATE(SUM('Раздел 1'!AG60:AG60),"&gt;=",SUM('Раздел 1'!L60:L60))</f>
        <v>0&gt;=0</v>
      </c>
      <c r="F430" s="407"/>
    </row>
    <row r="431" spans="1:6" s="242" customFormat="1" x14ac:dyDescent="0.2">
      <c r="A431" s="433" t="str">
        <f>IF((SUM('Раздел 1'!AG61:AG61)&gt;=SUM('Раздел 1'!L61:L61)),"","Неверно!")</f>
        <v/>
      </c>
      <c r="B431" s="428" t="s">
        <v>1087</v>
      </c>
      <c r="C431" s="426" t="s">
        <v>1135</v>
      </c>
      <c r="D431" s="426" t="s">
        <v>583</v>
      </c>
      <c r="E431" s="426" t="str">
        <f>CONCATENATE(SUM('Раздел 1'!AG61:AG61),"&gt;=",SUM('Раздел 1'!L61:L61))</f>
        <v>0&gt;=0</v>
      </c>
      <c r="F431" s="407"/>
    </row>
    <row r="432" spans="1:6" s="242" customFormat="1" x14ac:dyDescent="0.2">
      <c r="A432" s="433" t="str">
        <f>IF((SUM('Раздел 1'!AG62:AG62)&gt;=SUM('Раздел 1'!L62:L62)),"","Неверно!")</f>
        <v/>
      </c>
      <c r="B432" s="428" t="s">
        <v>1087</v>
      </c>
      <c r="C432" s="426" t="s">
        <v>1136</v>
      </c>
      <c r="D432" s="426" t="s">
        <v>583</v>
      </c>
      <c r="E432" s="426" t="str">
        <f>CONCATENATE(SUM('Раздел 1'!AG62:AG62),"&gt;=",SUM('Раздел 1'!L62:L62))</f>
        <v>0&gt;=0</v>
      </c>
      <c r="F432" s="407"/>
    </row>
    <row r="433" spans="1:6" s="242" customFormat="1" x14ac:dyDescent="0.2">
      <c r="A433" s="433" t="str">
        <f>IF((SUM('Раздел 1'!AG63:AG63)&gt;=SUM('Раздел 1'!L63:L63)),"","Неверно!")</f>
        <v/>
      </c>
      <c r="B433" s="428" t="s">
        <v>1087</v>
      </c>
      <c r="C433" s="426" t="s">
        <v>1137</v>
      </c>
      <c r="D433" s="426" t="s">
        <v>583</v>
      </c>
      <c r="E433" s="426" t="str">
        <f>CONCATENATE(SUM('Раздел 1'!AG63:AG63),"&gt;=",SUM('Раздел 1'!L63:L63))</f>
        <v>0&gt;=0</v>
      </c>
      <c r="F433" s="407"/>
    </row>
    <row r="434" spans="1:6" s="242" customFormat="1" x14ac:dyDescent="0.2">
      <c r="A434" s="433" t="str">
        <f>IF((SUM('Раздел 1'!AG15:AG15)&gt;=SUM('Раздел 1'!L15:L15)),"","Неверно!")</f>
        <v/>
      </c>
      <c r="B434" s="428" t="s">
        <v>1087</v>
      </c>
      <c r="C434" s="426" t="s">
        <v>1138</v>
      </c>
      <c r="D434" s="426" t="s">
        <v>583</v>
      </c>
      <c r="E434" s="426" t="str">
        <f>CONCATENATE(SUM('Раздел 1'!AG15:AG15),"&gt;=",SUM('Раздел 1'!L15:L15))</f>
        <v>0&gt;=0</v>
      </c>
      <c r="F434" s="407"/>
    </row>
    <row r="435" spans="1:6" s="242" customFormat="1" x14ac:dyDescent="0.2">
      <c r="A435" s="433" t="str">
        <f>IF((SUM('Раздел 1'!AG16:AG16)&gt;=SUM('Раздел 1'!L16:L16)),"","Неверно!")</f>
        <v/>
      </c>
      <c r="B435" s="428" t="s">
        <v>1087</v>
      </c>
      <c r="C435" s="426" t="s">
        <v>1139</v>
      </c>
      <c r="D435" s="426" t="s">
        <v>583</v>
      </c>
      <c r="E435" s="426" t="str">
        <f>CONCATENATE(SUM('Раздел 1'!AG16:AG16),"&gt;=",SUM('Раздел 1'!L16:L16))</f>
        <v>1&gt;=1</v>
      </c>
      <c r="F435" s="407"/>
    </row>
    <row r="436" spans="1:6" s="242" customFormat="1" x14ac:dyDescent="0.2">
      <c r="A436" s="433" t="str">
        <f>IF((SUM('Раздел 1'!AG17:AG17)&gt;=SUM('Раздел 1'!L17:L17)),"","Неверно!")</f>
        <v/>
      </c>
      <c r="B436" s="428" t="s">
        <v>1087</v>
      </c>
      <c r="C436" s="426" t="s">
        <v>1140</v>
      </c>
      <c r="D436" s="426" t="s">
        <v>583</v>
      </c>
      <c r="E436" s="426" t="str">
        <f>CONCATENATE(SUM('Раздел 1'!AG17:AG17),"&gt;=",SUM('Раздел 1'!L17:L17))</f>
        <v>1&gt;=1</v>
      </c>
      <c r="F436" s="407"/>
    </row>
    <row r="437" spans="1:6" s="242" customFormat="1" x14ac:dyDescent="0.2">
      <c r="A437" s="433" t="str">
        <f>IF((SUM('Раздел 1'!AG18:AG18)&gt;=SUM('Раздел 1'!L18:L18)),"","Неверно!")</f>
        <v/>
      </c>
      <c r="B437" s="428" t="s">
        <v>1087</v>
      </c>
      <c r="C437" s="426" t="s">
        <v>1141</v>
      </c>
      <c r="D437" s="426" t="s">
        <v>583</v>
      </c>
      <c r="E437" s="426" t="str">
        <f>CONCATENATE(SUM('Раздел 1'!AG18:AG18),"&gt;=",SUM('Раздел 1'!L18:L18))</f>
        <v>0&gt;=0</v>
      </c>
      <c r="F437" s="407"/>
    </row>
    <row r="438" spans="1:6" s="242" customFormat="1" x14ac:dyDescent="0.2">
      <c r="A438" s="433" t="str">
        <f>IF((SUM('Раздел 1'!AH10:AH10)&lt;=SUM('Раздел 1'!T10:T10)),"","Неверно!")</f>
        <v/>
      </c>
      <c r="B438" s="428" t="s">
        <v>1142</v>
      </c>
      <c r="C438" s="426" t="s">
        <v>1143</v>
      </c>
      <c r="D438" s="426" t="s">
        <v>435</v>
      </c>
      <c r="E438" s="426" t="str">
        <f>CONCATENATE(SUM('Раздел 1'!AH10:AH10),"&lt;=",SUM('Раздел 1'!T10:T10))</f>
        <v>18&lt;=33</v>
      </c>
      <c r="F438" s="407"/>
    </row>
    <row r="439" spans="1:6" s="242" customFormat="1" x14ac:dyDescent="0.2">
      <c r="A439" s="433" t="str">
        <f>IF((SUM('Раздел 1'!AH19:AH19)&lt;=SUM('Раздел 1'!T19:T19)),"","Неверно!")</f>
        <v/>
      </c>
      <c r="B439" s="428" t="s">
        <v>1142</v>
      </c>
      <c r="C439" s="426" t="s">
        <v>1144</v>
      </c>
      <c r="D439" s="426" t="s">
        <v>435</v>
      </c>
      <c r="E439" s="426" t="str">
        <f>CONCATENATE(SUM('Раздел 1'!AH19:AH19),"&lt;=",SUM('Раздел 1'!T19:T19))</f>
        <v>0&lt;=0</v>
      </c>
      <c r="F439" s="407"/>
    </row>
    <row r="440" spans="1:6" s="242" customFormat="1" x14ac:dyDescent="0.2">
      <c r="A440" s="433" t="str">
        <f>IF((SUM('Раздел 1'!AH20:AH20)&lt;=SUM('Раздел 1'!T20:T20)),"","Неверно!")</f>
        <v/>
      </c>
      <c r="B440" s="428" t="s">
        <v>1142</v>
      </c>
      <c r="C440" s="426" t="s">
        <v>1145</v>
      </c>
      <c r="D440" s="426" t="s">
        <v>435</v>
      </c>
      <c r="E440" s="426" t="str">
        <f>CONCATENATE(SUM('Раздел 1'!AH20:AH20),"&lt;=",SUM('Раздел 1'!T20:T20))</f>
        <v>0&lt;=0</v>
      </c>
      <c r="F440" s="407"/>
    </row>
    <row r="441" spans="1:6" s="242" customFormat="1" x14ac:dyDescent="0.2">
      <c r="A441" s="433" t="str">
        <f>IF((SUM('Раздел 1'!AH21:AH21)&lt;=SUM('Раздел 1'!T21:T21)),"","Неверно!")</f>
        <v/>
      </c>
      <c r="B441" s="428" t="s">
        <v>1142</v>
      </c>
      <c r="C441" s="426" t="s">
        <v>1146</v>
      </c>
      <c r="D441" s="426" t="s">
        <v>435</v>
      </c>
      <c r="E441" s="426" t="str">
        <f>CONCATENATE(SUM('Раздел 1'!AH21:AH21),"&lt;=",SUM('Раздел 1'!T21:T21))</f>
        <v>0&lt;=1</v>
      </c>
      <c r="F441" s="407"/>
    </row>
    <row r="442" spans="1:6" s="242" customFormat="1" x14ac:dyDescent="0.2">
      <c r="A442" s="433" t="str">
        <f>IF((SUM('Раздел 1'!AH22:AH22)&lt;=SUM('Раздел 1'!T22:T22)),"","Неверно!")</f>
        <v/>
      </c>
      <c r="B442" s="428" t="s">
        <v>1142</v>
      </c>
      <c r="C442" s="426" t="s">
        <v>1147</v>
      </c>
      <c r="D442" s="426" t="s">
        <v>435</v>
      </c>
      <c r="E442" s="426" t="str">
        <f>CONCATENATE(SUM('Раздел 1'!AH22:AH22),"&lt;=",SUM('Раздел 1'!T22:T22))</f>
        <v>0&lt;=0</v>
      </c>
      <c r="F442" s="407"/>
    </row>
    <row r="443" spans="1:6" s="242" customFormat="1" x14ac:dyDescent="0.2">
      <c r="A443" s="433" t="str">
        <f>IF((SUM('Раздел 1'!AH23:AH23)&lt;=SUM('Раздел 1'!T23:T23)),"","Неверно!")</f>
        <v/>
      </c>
      <c r="B443" s="428" t="s">
        <v>1142</v>
      </c>
      <c r="C443" s="426" t="s">
        <v>1148</v>
      </c>
      <c r="D443" s="426" t="s">
        <v>435</v>
      </c>
      <c r="E443" s="426" t="str">
        <f>CONCATENATE(SUM('Раздел 1'!AH23:AH23),"&lt;=",SUM('Раздел 1'!T23:T23))</f>
        <v>0&lt;=0</v>
      </c>
      <c r="F443" s="407"/>
    </row>
    <row r="444" spans="1:6" s="242" customFormat="1" x14ac:dyDescent="0.2">
      <c r="A444" s="433" t="str">
        <f>IF((SUM('Раздел 1'!AH24:AH24)&lt;=SUM('Раздел 1'!T24:T24)),"","Неверно!")</f>
        <v/>
      </c>
      <c r="B444" s="428" t="s">
        <v>1142</v>
      </c>
      <c r="C444" s="426" t="s">
        <v>1149</v>
      </c>
      <c r="D444" s="426" t="s">
        <v>435</v>
      </c>
      <c r="E444" s="426" t="str">
        <f>CONCATENATE(SUM('Раздел 1'!AH24:AH24),"&lt;=",SUM('Раздел 1'!T24:T24))</f>
        <v>1&lt;=1</v>
      </c>
      <c r="F444" s="407"/>
    </row>
    <row r="445" spans="1:6" s="242" customFormat="1" x14ac:dyDescent="0.2">
      <c r="A445" s="433" t="str">
        <f>IF((SUM('Раздел 1'!AH25:AH25)&lt;=SUM('Раздел 1'!T25:T25)),"","Неверно!")</f>
        <v/>
      </c>
      <c r="B445" s="428" t="s">
        <v>1142</v>
      </c>
      <c r="C445" s="426" t="s">
        <v>1150</v>
      </c>
      <c r="D445" s="426" t="s">
        <v>435</v>
      </c>
      <c r="E445" s="426" t="str">
        <f>CONCATENATE(SUM('Раздел 1'!AH25:AH25),"&lt;=",SUM('Раздел 1'!T25:T25))</f>
        <v>0&lt;=0</v>
      </c>
      <c r="F445" s="407"/>
    </row>
    <row r="446" spans="1:6" s="242" customFormat="1" x14ac:dyDescent="0.2">
      <c r="A446" s="433" t="str">
        <f>IF((SUM('Раздел 1'!AH26:AH26)&lt;=SUM('Раздел 1'!T26:T26)),"","Неверно!")</f>
        <v/>
      </c>
      <c r="B446" s="428" t="s">
        <v>1142</v>
      </c>
      <c r="C446" s="426" t="s">
        <v>1151</v>
      </c>
      <c r="D446" s="426" t="s">
        <v>435</v>
      </c>
      <c r="E446" s="426" t="str">
        <f>CONCATENATE(SUM('Раздел 1'!AH26:AH26),"&lt;=",SUM('Раздел 1'!T26:T26))</f>
        <v>0&lt;=0</v>
      </c>
      <c r="F446" s="407"/>
    </row>
    <row r="447" spans="1:6" s="242" customFormat="1" x14ac:dyDescent="0.2">
      <c r="A447" s="433" t="str">
        <f>IF((SUM('Раздел 1'!AH27:AH27)&lt;=SUM('Раздел 1'!T27:T27)),"","Неверно!")</f>
        <v/>
      </c>
      <c r="B447" s="428" t="s">
        <v>1142</v>
      </c>
      <c r="C447" s="426" t="s">
        <v>1152</v>
      </c>
      <c r="D447" s="426" t="s">
        <v>435</v>
      </c>
      <c r="E447" s="426" t="str">
        <f>CONCATENATE(SUM('Раздел 1'!AH27:AH27),"&lt;=",SUM('Раздел 1'!T27:T27))</f>
        <v>0&lt;=0</v>
      </c>
      <c r="F447" s="407"/>
    </row>
    <row r="448" spans="1:6" s="242" customFormat="1" x14ac:dyDescent="0.2">
      <c r="A448" s="433" t="str">
        <f>IF((SUM('Раздел 1'!AH28:AH28)&lt;=SUM('Раздел 1'!T28:T28)),"","Неверно!")</f>
        <v/>
      </c>
      <c r="B448" s="428" t="s">
        <v>1142</v>
      </c>
      <c r="C448" s="426" t="s">
        <v>1153</v>
      </c>
      <c r="D448" s="426" t="s">
        <v>435</v>
      </c>
      <c r="E448" s="426" t="str">
        <f>CONCATENATE(SUM('Раздел 1'!AH28:AH28),"&lt;=",SUM('Раздел 1'!T28:T28))</f>
        <v>0&lt;=0</v>
      </c>
      <c r="F448" s="407"/>
    </row>
    <row r="449" spans="1:6" s="242" customFormat="1" x14ac:dyDescent="0.2">
      <c r="A449" s="433" t="str">
        <f>IF((SUM('Раздел 1'!AH11:AH11)&lt;=SUM('Раздел 1'!T11:T11)),"","Неверно!")</f>
        <v/>
      </c>
      <c r="B449" s="428" t="s">
        <v>1142</v>
      </c>
      <c r="C449" s="426" t="s">
        <v>1154</v>
      </c>
      <c r="D449" s="426" t="s">
        <v>435</v>
      </c>
      <c r="E449" s="426" t="str">
        <f>CONCATENATE(SUM('Раздел 1'!AH11:AH11),"&lt;=",SUM('Раздел 1'!T11:T11))</f>
        <v>0&lt;=0</v>
      </c>
      <c r="F449" s="407"/>
    </row>
    <row r="450" spans="1:6" s="242" customFormat="1" x14ac:dyDescent="0.2">
      <c r="A450" s="433" t="str">
        <f>IF((SUM('Раздел 1'!AH29:AH29)&lt;=SUM('Раздел 1'!T29:T29)),"","Неверно!")</f>
        <v/>
      </c>
      <c r="B450" s="428" t="s">
        <v>1142</v>
      </c>
      <c r="C450" s="426" t="s">
        <v>1155</v>
      </c>
      <c r="D450" s="426" t="s">
        <v>435</v>
      </c>
      <c r="E450" s="426" t="str">
        <f>CONCATENATE(SUM('Раздел 1'!AH29:AH29),"&lt;=",SUM('Раздел 1'!T29:T29))</f>
        <v>0&lt;=0</v>
      </c>
      <c r="F450" s="407"/>
    </row>
    <row r="451" spans="1:6" s="242" customFormat="1" x14ac:dyDescent="0.2">
      <c r="A451" s="433" t="str">
        <f>IF((SUM('Раздел 1'!AH30:AH30)&lt;=SUM('Раздел 1'!T30:T30)),"","Неверно!")</f>
        <v/>
      </c>
      <c r="B451" s="428" t="s">
        <v>1142</v>
      </c>
      <c r="C451" s="426" t="s">
        <v>1156</v>
      </c>
      <c r="D451" s="426" t="s">
        <v>435</v>
      </c>
      <c r="E451" s="426" t="str">
        <f>CONCATENATE(SUM('Раздел 1'!AH30:AH30),"&lt;=",SUM('Раздел 1'!T30:T30))</f>
        <v>0&lt;=0</v>
      </c>
      <c r="F451" s="407"/>
    </row>
    <row r="452" spans="1:6" s="242" customFormat="1" x14ac:dyDescent="0.2">
      <c r="A452" s="433" t="str">
        <f>IF((SUM('Раздел 1'!AH31:AH31)&lt;=SUM('Раздел 1'!T31:T31)),"","Неверно!")</f>
        <v/>
      </c>
      <c r="B452" s="428" t="s">
        <v>1142</v>
      </c>
      <c r="C452" s="426" t="s">
        <v>1157</v>
      </c>
      <c r="D452" s="426" t="s">
        <v>435</v>
      </c>
      <c r="E452" s="426" t="str">
        <f>CONCATENATE(SUM('Раздел 1'!AH31:AH31),"&lt;=",SUM('Раздел 1'!T31:T31))</f>
        <v>0&lt;=0</v>
      </c>
      <c r="F452" s="407"/>
    </row>
    <row r="453" spans="1:6" s="242" customFormat="1" x14ac:dyDescent="0.2">
      <c r="A453" s="433" t="str">
        <f>IF((SUM('Раздел 1'!AH32:AH32)&lt;=SUM('Раздел 1'!T32:T32)),"","Неверно!")</f>
        <v/>
      </c>
      <c r="B453" s="428" t="s">
        <v>1142</v>
      </c>
      <c r="C453" s="426" t="s">
        <v>1158</v>
      </c>
      <c r="D453" s="426" t="s">
        <v>435</v>
      </c>
      <c r="E453" s="426" t="str">
        <f>CONCATENATE(SUM('Раздел 1'!AH32:AH32),"&lt;=",SUM('Раздел 1'!T32:T32))</f>
        <v>0&lt;=0</v>
      </c>
      <c r="F453" s="407"/>
    </row>
    <row r="454" spans="1:6" s="242" customFormat="1" x14ac:dyDescent="0.2">
      <c r="A454" s="433" t="str">
        <f>IF((SUM('Раздел 1'!AH33:AH33)&lt;=SUM('Раздел 1'!T33:T33)),"","Неверно!")</f>
        <v/>
      </c>
      <c r="B454" s="428" t="s">
        <v>1142</v>
      </c>
      <c r="C454" s="426" t="s">
        <v>1159</v>
      </c>
      <c r="D454" s="426" t="s">
        <v>435</v>
      </c>
      <c r="E454" s="426" t="str">
        <f>CONCATENATE(SUM('Раздел 1'!AH33:AH33),"&lt;=",SUM('Раздел 1'!T33:T33))</f>
        <v>0&lt;=0</v>
      </c>
      <c r="F454" s="407"/>
    </row>
    <row r="455" spans="1:6" s="242" customFormat="1" x14ac:dyDescent="0.2">
      <c r="A455" s="433" t="str">
        <f>IF((SUM('Раздел 1'!AH34:AH34)&lt;=SUM('Раздел 1'!T34:T34)),"","Неверно!")</f>
        <v/>
      </c>
      <c r="B455" s="428" t="s">
        <v>1142</v>
      </c>
      <c r="C455" s="426" t="s">
        <v>1160</v>
      </c>
      <c r="D455" s="426" t="s">
        <v>435</v>
      </c>
      <c r="E455" s="426" t="str">
        <f>CONCATENATE(SUM('Раздел 1'!AH34:AH34),"&lt;=",SUM('Раздел 1'!T34:T34))</f>
        <v>1&lt;=1</v>
      </c>
      <c r="F455" s="407"/>
    </row>
    <row r="456" spans="1:6" s="242" customFormat="1" x14ac:dyDescent="0.2">
      <c r="A456" s="433" t="str">
        <f>IF((SUM('Раздел 1'!AH35:AH35)&lt;=SUM('Раздел 1'!T35:T35)),"","Неверно!")</f>
        <v/>
      </c>
      <c r="B456" s="428" t="s">
        <v>1142</v>
      </c>
      <c r="C456" s="426" t="s">
        <v>1161</v>
      </c>
      <c r="D456" s="426" t="s">
        <v>435</v>
      </c>
      <c r="E456" s="426" t="str">
        <f>CONCATENATE(SUM('Раздел 1'!AH35:AH35),"&lt;=",SUM('Раздел 1'!T35:T35))</f>
        <v>0&lt;=0</v>
      </c>
      <c r="F456" s="407"/>
    </row>
    <row r="457" spans="1:6" s="242" customFormat="1" x14ac:dyDescent="0.2">
      <c r="A457" s="433" t="str">
        <f>IF((SUM('Раздел 1'!AH36:AH36)&lt;=SUM('Раздел 1'!T36:T36)),"","Неверно!")</f>
        <v/>
      </c>
      <c r="B457" s="428" t="s">
        <v>1142</v>
      </c>
      <c r="C457" s="426" t="s">
        <v>1162</v>
      </c>
      <c r="D457" s="426" t="s">
        <v>435</v>
      </c>
      <c r="E457" s="426" t="str">
        <f>CONCATENATE(SUM('Раздел 1'!AH36:AH36),"&lt;=",SUM('Раздел 1'!T36:T36))</f>
        <v>1&lt;=2</v>
      </c>
      <c r="F457" s="407"/>
    </row>
    <row r="458" spans="1:6" s="242" customFormat="1" x14ac:dyDescent="0.2">
      <c r="A458" s="433" t="str">
        <f>IF((SUM('Раздел 1'!AH37:AH37)&lt;=SUM('Раздел 1'!T37:T37)),"","Неверно!")</f>
        <v/>
      </c>
      <c r="B458" s="428" t="s">
        <v>1142</v>
      </c>
      <c r="C458" s="426" t="s">
        <v>1163</v>
      </c>
      <c r="D458" s="426" t="s">
        <v>435</v>
      </c>
      <c r="E458" s="426" t="str">
        <f>CONCATENATE(SUM('Раздел 1'!AH37:AH37),"&lt;=",SUM('Раздел 1'!T37:T37))</f>
        <v>0&lt;=0</v>
      </c>
      <c r="F458" s="407"/>
    </row>
    <row r="459" spans="1:6" s="242" customFormat="1" x14ac:dyDescent="0.2">
      <c r="A459" s="433" t="str">
        <f>IF((SUM('Раздел 1'!AH38:AH38)&lt;=SUM('Раздел 1'!T38:T38)),"","Неверно!")</f>
        <v/>
      </c>
      <c r="B459" s="428" t="s">
        <v>1142</v>
      </c>
      <c r="C459" s="426" t="s">
        <v>1164</v>
      </c>
      <c r="D459" s="426" t="s">
        <v>435</v>
      </c>
      <c r="E459" s="426" t="str">
        <f>CONCATENATE(SUM('Раздел 1'!AH38:AH38),"&lt;=",SUM('Раздел 1'!T38:T38))</f>
        <v>0&lt;=0</v>
      </c>
      <c r="F459" s="407"/>
    </row>
    <row r="460" spans="1:6" s="242" customFormat="1" x14ac:dyDescent="0.2">
      <c r="A460" s="433" t="str">
        <f>IF((SUM('Раздел 1'!AH12:AH12)&lt;=SUM('Раздел 1'!T12:T12)),"","Неверно!")</f>
        <v/>
      </c>
      <c r="B460" s="428" t="s">
        <v>1142</v>
      </c>
      <c r="C460" s="426" t="s">
        <v>1165</v>
      </c>
      <c r="D460" s="426" t="s">
        <v>435</v>
      </c>
      <c r="E460" s="426" t="str">
        <f>CONCATENATE(SUM('Раздел 1'!AH12:AH12),"&lt;=",SUM('Раздел 1'!T12:T12))</f>
        <v>0&lt;=1</v>
      </c>
      <c r="F460" s="407"/>
    </row>
    <row r="461" spans="1:6" s="242" customFormat="1" x14ac:dyDescent="0.2">
      <c r="A461" s="433" t="str">
        <f>IF((SUM('Раздел 1'!AH39:AH39)&lt;=SUM('Раздел 1'!T39:T39)),"","Неверно!")</f>
        <v/>
      </c>
      <c r="B461" s="428" t="s">
        <v>1142</v>
      </c>
      <c r="C461" s="426" t="s">
        <v>1166</v>
      </c>
      <c r="D461" s="426" t="s">
        <v>435</v>
      </c>
      <c r="E461" s="426" t="str">
        <f>CONCATENATE(SUM('Раздел 1'!AH39:AH39),"&lt;=",SUM('Раздел 1'!T39:T39))</f>
        <v>0&lt;=0</v>
      </c>
      <c r="F461" s="407"/>
    </row>
    <row r="462" spans="1:6" s="242" customFormat="1" x14ac:dyDescent="0.2">
      <c r="A462" s="433" t="str">
        <f>IF((SUM('Раздел 1'!AH40:AH40)&lt;=SUM('Раздел 1'!T40:T40)),"","Неверно!")</f>
        <v/>
      </c>
      <c r="B462" s="428" t="s">
        <v>1142</v>
      </c>
      <c r="C462" s="426" t="s">
        <v>1167</v>
      </c>
      <c r="D462" s="426" t="s">
        <v>435</v>
      </c>
      <c r="E462" s="426" t="str">
        <f>CONCATENATE(SUM('Раздел 1'!AH40:AH40),"&lt;=",SUM('Раздел 1'!T40:T40))</f>
        <v>0&lt;=0</v>
      </c>
      <c r="F462" s="407"/>
    </row>
    <row r="463" spans="1:6" s="242" customFormat="1" x14ac:dyDescent="0.2">
      <c r="A463" s="433" t="str">
        <f>IF((SUM('Раздел 1'!AH41:AH41)&lt;=SUM('Раздел 1'!T41:T41)),"","Неверно!")</f>
        <v/>
      </c>
      <c r="B463" s="428" t="s">
        <v>1142</v>
      </c>
      <c r="C463" s="426" t="s">
        <v>1168</v>
      </c>
      <c r="D463" s="426" t="s">
        <v>435</v>
      </c>
      <c r="E463" s="426" t="str">
        <f>CONCATENATE(SUM('Раздел 1'!AH41:AH41),"&lt;=",SUM('Раздел 1'!T41:T41))</f>
        <v>0&lt;=0</v>
      </c>
      <c r="F463" s="407"/>
    </row>
    <row r="464" spans="1:6" s="242" customFormat="1" x14ac:dyDescent="0.2">
      <c r="A464" s="433" t="str">
        <f>IF((SUM('Раздел 1'!AH42:AH42)&lt;=SUM('Раздел 1'!T42:T42)),"","Неверно!")</f>
        <v/>
      </c>
      <c r="B464" s="428" t="s">
        <v>1142</v>
      </c>
      <c r="C464" s="426" t="s">
        <v>1169</v>
      </c>
      <c r="D464" s="426" t="s">
        <v>435</v>
      </c>
      <c r="E464" s="426" t="str">
        <f>CONCATENATE(SUM('Раздел 1'!AH42:AH42),"&lt;=",SUM('Раздел 1'!T42:T42))</f>
        <v>0&lt;=0</v>
      </c>
      <c r="F464" s="407"/>
    </row>
    <row r="465" spans="1:6" s="242" customFormat="1" x14ac:dyDescent="0.2">
      <c r="A465" s="433" t="str">
        <f>IF((SUM('Раздел 1'!AH43:AH43)&lt;=SUM('Раздел 1'!T43:T43)),"","Неверно!")</f>
        <v/>
      </c>
      <c r="B465" s="428" t="s">
        <v>1142</v>
      </c>
      <c r="C465" s="426" t="s">
        <v>1170</v>
      </c>
      <c r="D465" s="426" t="s">
        <v>435</v>
      </c>
      <c r="E465" s="426" t="str">
        <f>CONCATENATE(SUM('Раздел 1'!AH43:AH43),"&lt;=",SUM('Раздел 1'!T43:T43))</f>
        <v>0&lt;=0</v>
      </c>
      <c r="F465" s="407"/>
    </row>
    <row r="466" spans="1:6" s="242" customFormat="1" x14ac:dyDescent="0.2">
      <c r="A466" s="433" t="str">
        <f>IF((SUM('Раздел 1'!AH44:AH44)&lt;=SUM('Раздел 1'!T44:T44)),"","Неверно!")</f>
        <v/>
      </c>
      <c r="B466" s="428" t="s">
        <v>1142</v>
      </c>
      <c r="C466" s="426" t="s">
        <v>1171</v>
      </c>
      <c r="D466" s="426" t="s">
        <v>435</v>
      </c>
      <c r="E466" s="426" t="str">
        <f>CONCATENATE(SUM('Раздел 1'!AH44:AH44),"&lt;=",SUM('Раздел 1'!T44:T44))</f>
        <v>0&lt;=0</v>
      </c>
      <c r="F466" s="407"/>
    </row>
    <row r="467" spans="1:6" s="242" customFormat="1" x14ac:dyDescent="0.2">
      <c r="A467" s="433" t="str">
        <f>IF((SUM('Раздел 1'!AH45:AH45)&lt;=SUM('Раздел 1'!T45:T45)),"","Неверно!")</f>
        <v/>
      </c>
      <c r="B467" s="428" t="s">
        <v>1142</v>
      </c>
      <c r="C467" s="426" t="s">
        <v>1172</v>
      </c>
      <c r="D467" s="426" t="s">
        <v>435</v>
      </c>
      <c r="E467" s="426" t="str">
        <f>CONCATENATE(SUM('Раздел 1'!AH45:AH45),"&lt;=",SUM('Раздел 1'!T45:T45))</f>
        <v>0&lt;=0</v>
      </c>
      <c r="F467" s="407"/>
    </row>
    <row r="468" spans="1:6" s="242" customFormat="1" x14ac:dyDescent="0.2">
      <c r="A468" s="433" t="str">
        <f>IF((SUM('Раздел 1'!AH46:AH46)&lt;=SUM('Раздел 1'!T46:T46)),"","Неверно!")</f>
        <v/>
      </c>
      <c r="B468" s="428" t="s">
        <v>1142</v>
      </c>
      <c r="C468" s="426" t="s">
        <v>1173</v>
      </c>
      <c r="D468" s="426" t="s">
        <v>435</v>
      </c>
      <c r="E468" s="426" t="str">
        <f>CONCATENATE(SUM('Раздел 1'!AH46:AH46),"&lt;=",SUM('Раздел 1'!T46:T46))</f>
        <v>0&lt;=0</v>
      </c>
      <c r="F468" s="407"/>
    </row>
    <row r="469" spans="1:6" s="242" customFormat="1" x14ac:dyDescent="0.2">
      <c r="A469" s="433" t="str">
        <f>IF((SUM('Раздел 1'!AH47:AH47)&lt;=SUM('Раздел 1'!T47:T47)),"","Неверно!")</f>
        <v/>
      </c>
      <c r="B469" s="428" t="s">
        <v>1142</v>
      </c>
      <c r="C469" s="426" t="s">
        <v>1174</v>
      </c>
      <c r="D469" s="426" t="s">
        <v>435</v>
      </c>
      <c r="E469" s="426" t="str">
        <f>CONCATENATE(SUM('Раздел 1'!AH47:AH47),"&lt;=",SUM('Раздел 1'!T47:T47))</f>
        <v>0&lt;=10</v>
      </c>
      <c r="F469" s="407"/>
    </row>
    <row r="470" spans="1:6" s="242" customFormat="1" x14ac:dyDescent="0.2">
      <c r="A470" s="433" t="str">
        <f>IF((SUM('Раздел 1'!AH48:AH48)&lt;=SUM('Раздел 1'!T48:T48)),"","Неверно!")</f>
        <v/>
      </c>
      <c r="B470" s="428" t="s">
        <v>1142</v>
      </c>
      <c r="C470" s="426" t="s">
        <v>1175</v>
      </c>
      <c r="D470" s="426" t="s">
        <v>435</v>
      </c>
      <c r="E470" s="426" t="str">
        <f>CONCATENATE(SUM('Раздел 1'!AH48:AH48),"&lt;=",SUM('Раздел 1'!T48:T48))</f>
        <v>0&lt;=0</v>
      </c>
      <c r="F470" s="407"/>
    </row>
    <row r="471" spans="1:6" s="242" customFormat="1" x14ac:dyDescent="0.2">
      <c r="A471" s="433" t="str">
        <f>IF((SUM('Раздел 1'!AH13:AH13)&lt;=SUM('Раздел 1'!T13:T13)),"","Неверно!")</f>
        <v/>
      </c>
      <c r="B471" s="428" t="s">
        <v>1142</v>
      </c>
      <c r="C471" s="426" t="s">
        <v>1176</v>
      </c>
      <c r="D471" s="426" t="s">
        <v>435</v>
      </c>
      <c r="E471" s="426" t="str">
        <f>CONCATENATE(SUM('Раздел 1'!AH13:AH13),"&lt;=",SUM('Раздел 1'!T13:T13))</f>
        <v>2&lt;=2</v>
      </c>
      <c r="F471" s="407"/>
    </row>
    <row r="472" spans="1:6" s="242" customFormat="1" x14ac:dyDescent="0.2">
      <c r="A472" s="433" t="str">
        <f>IF((SUM('Раздел 1'!AH49:AH49)&lt;=SUM('Раздел 1'!T49:T49)),"","Неверно!")</f>
        <v/>
      </c>
      <c r="B472" s="428" t="s">
        <v>1142</v>
      </c>
      <c r="C472" s="426" t="s">
        <v>1177</v>
      </c>
      <c r="D472" s="426" t="s">
        <v>435</v>
      </c>
      <c r="E472" s="426" t="str">
        <f>CONCATENATE(SUM('Раздел 1'!AH49:AH49),"&lt;=",SUM('Раздел 1'!T49:T49))</f>
        <v>0&lt;=1</v>
      </c>
      <c r="F472" s="407"/>
    </row>
    <row r="473" spans="1:6" s="242" customFormat="1" x14ac:dyDescent="0.2">
      <c r="A473" s="433" t="str">
        <f>IF((SUM('Раздел 1'!AH50:AH50)&lt;=SUM('Раздел 1'!T50:T50)),"","Неверно!")</f>
        <v/>
      </c>
      <c r="B473" s="428" t="s">
        <v>1142</v>
      </c>
      <c r="C473" s="426" t="s">
        <v>1178</v>
      </c>
      <c r="D473" s="426" t="s">
        <v>435</v>
      </c>
      <c r="E473" s="426" t="str">
        <f>CONCATENATE(SUM('Раздел 1'!AH50:AH50),"&lt;=",SUM('Раздел 1'!T50:T50))</f>
        <v>0&lt;=0</v>
      </c>
      <c r="F473" s="407"/>
    </row>
    <row r="474" spans="1:6" s="242" customFormat="1" x14ac:dyDescent="0.2">
      <c r="A474" s="433" t="str">
        <f>IF((SUM('Раздел 1'!AH51:AH51)&lt;=SUM('Раздел 1'!T51:T51)),"","Неверно!")</f>
        <v/>
      </c>
      <c r="B474" s="428" t="s">
        <v>1142</v>
      </c>
      <c r="C474" s="426" t="s">
        <v>1179</v>
      </c>
      <c r="D474" s="426" t="s">
        <v>435</v>
      </c>
      <c r="E474" s="426" t="str">
        <f>CONCATENATE(SUM('Раздел 1'!AH51:AH51),"&lt;=",SUM('Раздел 1'!T51:T51))</f>
        <v>0&lt;=4</v>
      </c>
      <c r="F474" s="407"/>
    </row>
    <row r="475" spans="1:6" s="242" customFormat="1" x14ac:dyDescent="0.2">
      <c r="A475" s="433" t="str">
        <f>IF((SUM('Раздел 1'!AH52:AH52)&lt;=SUM('Раздел 1'!T52:T52)),"","Неверно!")</f>
        <v/>
      </c>
      <c r="B475" s="428" t="s">
        <v>1142</v>
      </c>
      <c r="C475" s="426" t="s">
        <v>1180</v>
      </c>
      <c r="D475" s="426" t="s">
        <v>435</v>
      </c>
      <c r="E475" s="426" t="str">
        <f>CONCATENATE(SUM('Раздел 1'!AH52:AH52),"&lt;=",SUM('Раздел 1'!T52:T52))</f>
        <v>18&lt;=33</v>
      </c>
      <c r="F475" s="407"/>
    </row>
    <row r="476" spans="1:6" s="242" customFormat="1" x14ac:dyDescent="0.2">
      <c r="A476" s="433" t="str">
        <f>IF((SUM('Раздел 1'!AH53:AH53)&lt;=SUM('Раздел 1'!T53:T53)),"","Неверно!")</f>
        <v/>
      </c>
      <c r="B476" s="428" t="s">
        <v>1142</v>
      </c>
      <c r="C476" s="426" t="s">
        <v>1181</v>
      </c>
      <c r="D476" s="426" t="s">
        <v>435</v>
      </c>
      <c r="E476" s="426" t="str">
        <f>CONCATENATE(SUM('Раздел 1'!AH53:AH53),"&lt;=",SUM('Раздел 1'!T53:T53))</f>
        <v>0&lt;=0</v>
      </c>
      <c r="F476" s="407"/>
    </row>
    <row r="477" spans="1:6" s="242" customFormat="1" x14ac:dyDescent="0.2">
      <c r="A477" s="433" t="str">
        <f>IF((SUM('Раздел 1'!AH54:AH54)&lt;=SUM('Раздел 1'!T54:T54)),"","Неверно!")</f>
        <v/>
      </c>
      <c r="B477" s="428" t="s">
        <v>1142</v>
      </c>
      <c r="C477" s="426" t="s">
        <v>1182</v>
      </c>
      <c r="D477" s="426" t="s">
        <v>435</v>
      </c>
      <c r="E477" s="426" t="str">
        <f>CONCATENATE(SUM('Раздел 1'!AH54:AH54),"&lt;=",SUM('Раздел 1'!T54:T54))</f>
        <v>0&lt;=0</v>
      </c>
      <c r="F477" s="407"/>
    </row>
    <row r="478" spans="1:6" s="242" customFormat="1" x14ac:dyDescent="0.2">
      <c r="A478" s="433" t="str">
        <f>IF((SUM('Раздел 1'!AH55:AH55)&lt;=SUM('Раздел 1'!T55:T55)),"","Неверно!")</f>
        <v/>
      </c>
      <c r="B478" s="428" t="s">
        <v>1142</v>
      </c>
      <c r="C478" s="426" t="s">
        <v>1183</v>
      </c>
      <c r="D478" s="426" t="s">
        <v>435</v>
      </c>
      <c r="E478" s="426" t="str">
        <f>CONCATENATE(SUM('Раздел 1'!AH55:AH55),"&lt;=",SUM('Раздел 1'!T55:T55))</f>
        <v>0&lt;=0</v>
      </c>
      <c r="F478" s="407"/>
    </row>
    <row r="479" spans="1:6" s="242" customFormat="1" x14ac:dyDescent="0.2">
      <c r="A479" s="433" t="str">
        <f>IF((SUM('Раздел 1'!AH56:AH56)&lt;=SUM('Раздел 1'!T56:T56)),"","Неверно!")</f>
        <v/>
      </c>
      <c r="B479" s="428" t="s">
        <v>1142</v>
      </c>
      <c r="C479" s="426" t="s">
        <v>1184</v>
      </c>
      <c r="D479" s="426" t="s">
        <v>435</v>
      </c>
      <c r="E479" s="426" t="str">
        <f>CONCATENATE(SUM('Раздел 1'!AH56:AH56),"&lt;=",SUM('Раздел 1'!T56:T56))</f>
        <v>0&lt;=0</v>
      </c>
      <c r="F479" s="407"/>
    </row>
    <row r="480" spans="1:6" s="242" customFormat="1" x14ac:dyDescent="0.2">
      <c r="A480" s="433" t="str">
        <f>IF((SUM('Раздел 1'!AH57:AH57)&lt;=SUM('Раздел 1'!T57:T57)),"","Неверно!")</f>
        <v/>
      </c>
      <c r="B480" s="428" t="s">
        <v>1142</v>
      </c>
      <c r="C480" s="426" t="s">
        <v>1185</v>
      </c>
      <c r="D480" s="426" t="s">
        <v>435</v>
      </c>
      <c r="E480" s="426" t="str">
        <f>CONCATENATE(SUM('Раздел 1'!AH57:AH57),"&lt;=",SUM('Раздел 1'!T57:T57))</f>
        <v>16&lt;=29</v>
      </c>
      <c r="F480" s="407"/>
    </row>
    <row r="481" spans="1:6" s="242" customFormat="1" x14ac:dyDescent="0.2">
      <c r="A481" s="433" t="str">
        <f>IF((SUM('Раздел 1'!AH58:AH58)&lt;=SUM('Раздел 1'!T58:T58)),"","Неверно!")</f>
        <v/>
      </c>
      <c r="B481" s="428" t="s">
        <v>1142</v>
      </c>
      <c r="C481" s="426" t="s">
        <v>1186</v>
      </c>
      <c r="D481" s="426" t="s">
        <v>435</v>
      </c>
      <c r="E481" s="426" t="str">
        <f>CONCATENATE(SUM('Раздел 1'!AH58:AH58),"&lt;=",SUM('Раздел 1'!T58:T58))</f>
        <v>2&lt;=4</v>
      </c>
      <c r="F481" s="407"/>
    </row>
    <row r="482" spans="1:6" s="242" customFormat="1" x14ac:dyDescent="0.2">
      <c r="A482" s="433" t="str">
        <f>IF((SUM('Раздел 1'!AH14:AH14)&lt;=SUM('Раздел 1'!T14:T14)),"","Неверно!")</f>
        <v/>
      </c>
      <c r="B482" s="428" t="s">
        <v>1142</v>
      </c>
      <c r="C482" s="426" t="s">
        <v>1187</v>
      </c>
      <c r="D482" s="426" t="s">
        <v>435</v>
      </c>
      <c r="E482" s="426" t="str">
        <f>CONCATENATE(SUM('Раздел 1'!AH14:AH14),"&lt;=",SUM('Раздел 1'!T14:T14))</f>
        <v>0&lt;=0</v>
      </c>
      <c r="F482" s="407"/>
    </row>
    <row r="483" spans="1:6" s="242" customFormat="1" x14ac:dyDescent="0.2">
      <c r="A483" s="433" t="str">
        <f>IF((SUM('Раздел 1'!AH59:AH59)&lt;=SUM('Раздел 1'!T59:T59)),"","Неверно!")</f>
        <v/>
      </c>
      <c r="B483" s="428" t="s">
        <v>1142</v>
      </c>
      <c r="C483" s="426" t="s">
        <v>1188</v>
      </c>
      <c r="D483" s="426" t="s">
        <v>435</v>
      </c>
      <c r="E483" s="426" t="str">
        <f>CONCATENATE(SUM('Раздел 1'!AH59:AH59),"&lt;=",SUM('Раздел 1'!T59:T59))</f>
        <v>0&lt;=0</v>
      </c>
      <c r="F483" s="407"/>
    </row>
    <row r="484" spans="1:6" s="242" customFormat="1" x14ac:dyDescent="0.2">
      <c r="A484" s="433" t="str">
        <f>IF((SUM('Раздел 1'!AH60:AH60)&lt;=SUM('Раздел 1'!T60:T60)),"","Неверно!")</f>
        <v/>
      </c>
      <c r="B484" s="428" t="s">
        <v>1142</v>
      </c>
      <c r="C484" s="426" t="s">
        <v>1189</v>
      </c>
      <c r="D484" s="426" t="s">
        <v>435</v>
      </c>
      <c r="E484" s="426" t="str">
        <f>CONCATENATE(SUM('Раздел 1'!AH60:AH60),"&lt;=",SUM('Раздел 1'!T60:T60))</f>
        <v>0&lt;=0</v>
      </c>
      <c r="F484" s="407"/>
    </row>
    <row r="485" spans="1:6" s="242" customFormat="1" x14ac:dyDescent="0.2">
      <c r="A485" s="433" t="str">
        <f>IF((SUM('Раздел 1'!AH61:AH61)&lt;=SUM('Раздел 1'!T61:T61)),"","Неверно!")</f>
        <v/>
      </c>
      <c r="B485" s="428" t="s">
        <v>1142</v>
      </c>
      <c r="C485" s="426" t="s">
        <v>1190</v>
      </c>
      <c r="D485" s="426" t="s">
        <v>435</v>
      </c>
      <c r="E485" s="426" t="str">
        <f>CONCATENATE(SUM('Раздел 1'!AH61:AH61),"&lt;=",SUM('Раздел 1'!T61:T61))</f>
        <v>18&lt;=18</v>
      </c>
      <c r="F485" s="407"/>
    </row>
    <row r="486" spans="1:6" s="242" customFormat="1" x14ac:dyDescent="0.2">
      <c r="A486" s="433" t="str">
        <f>IF((SUM('Раздел 1'!AH62:AH62)&lt;=SUM('Раздел 1'!T62:T62)),"","Неверно!")</f>
        <v/>
      </c>
      <c r="B486" s="428" t="s">
        <v>1142</v>
      </c>
      <c r="C486" s="426" t="s">
        <v>1191</v>
      </c>
      <c r="D486" s="426" t="s">
        <v>435</v>
      </c>
      <c r="E486" s="426" t="str">
        <f>CONCATENATE(SUM('Раздел 1'!AH62:AH62),"&lt;=",SUM('Раздел 1'!T62:T62))</f>
        <v>0&lt;=0</v>
      </c>
      <c r="F486" s="407"/>
    </row>
    <row r="487" spans="1:6" s="242" customFormat="1" x14ac:dyDescent="0.2">
      <c r="A487" s="433" t="str">
        <f>IF((SUM('Раздел 1'!AH63:AH63)&lt;=SUM('Раздел 1'!T63:T63)),"","Неверно!")</f>
        <v/>
      </c>
      <c r="B487" s="428" t="s">
        <v>1142</v>
      </c>
      <c r="C487" s="426" t="s">
        <v>1192</v>
      </c>
      <c r="D487" s="426" t="s">
        <v>435</v>
      </c>
      <c r="E487" s="426" t="str">
        <f>CONCATENATE(SUM('Раздел 1'!AH63:AH63),"&lt;=",SUM('Раздел 1'!T63:T63))</f>
        <v>0&lt;=0</v>
      </c>
      <c r="F487" s="407"/>
    </row>
    <row r="488" spans="1:6" s="242" customFormat="1" x14ac:dyDescent="0.2">
      <c r="A488" s="433" t="str">
        <f>IF((SUM('Раздел 1'!AH15:AH15)&lt;=SUM('Раздел 1'!T15:T15)),"","Неверно!")</f>
        <v/>
      </c>
      <c r="B488" s="428" t="s">
        <v>1142</v>
      </c>
      <c r="C488" s="426" t="s">
        <v>1193</v>
      </c>
      <c r="D488" s="426" t="s">
        <v>435</v>
      </c>
      <c r="E488" s="426" t="str">
        <f>CONCATENATE(SUM('Раздел 1'!AH15:AH15),"&lt;=",SUM('Раздел 1'!T15:T15))</f>
        <v>0&lt;=0</v>
      </c>
      <c r="F488" s="407"/>
    </row>
    <row r="489" spans="1:6" s="242" customFormat="1" x14ac:dyDescent="0.2">
      <c r="A489" s="433" t="str">
        <f>IF((SUM('Раздел 1'!AH16:AH16)&lt;=SUM('Раздел 1'!T16:T16)),"","Неверно!")</f>
        <v/>
      </c>
      <c r="B489" s="428" t="s">
        <v>1142</v>
      </c>
      <c r="C489" s="426" t="s">
        <v>1194</v>
      </c>
      <c r="D489" s="426" t="s">
        <v>435</v>
      </c>
      <c r="E489" s="426" t="str">
        <f>CONCATENATE(SUM('Раздел 1'!AH16:AH16),"&lt;=",SUM('Раздел 1'!T16:T16))</f>
        <v>0&lt;=0</v>
      </c>
      <c r="F489" s="407"/>
    </row>
    <row r="490" spans="1:6" s="242" customFormat="1" x14ac:dyDescent="0.2">
      <c r="A490" s="433" t="str">
        <f>IF((SUM('Раздел 1'!AH17:AH17)&lt;=SUM('Раздел 1'!T17:T17)),"","Неверно!")</f>
        <v/>
      </c>
      <c r="B490" s="428" t="s">
        <v>1142</v>
      </c>
      <c r="C490" s="426" t="s">
        <v>1195</v>
      </c>
      <c r="D490" s="426" t="s">
        <v>435</v>
      </c>
      <c r="E490" s="426" t="str">
        <f>CONCATENATE(SUM('Раздел 1'!AH17:AH17),"&lt;=",SUM('Раздел 1'!T17:T17))</f>
        <v>13&lt;=25</v>
      </c>
      <c r="F490" s="407"/>
    </row>
    <row r="491" spans="1:6" s="242" customFormat="1" x14ac:dyDescent="0.2">
      <c r="A491" s="433" t="str">
        <f>IF((SUM('Раздел 1'!AH18:AH18)&lt;=SUM('Раздел 1'!T18:T18)),"","Неверно!")</f>
        <v/>
      </c>
      <c r="B491" s="428" t="s">
        <v>1142</v>
      </c>
      <c r="C491" s="426" t="s">
        <v>1196</v>
      </c>
      <c r="D491" s="426" t="s">
        <v>435</v>
      </c>
      <c r="E491" s="426" t="str">
        <f>CONCATENATE(SUM('Раздел 1'!AH18:AH18),"&lt;=",SUM('Раздел 1'!T18:T18))</f>
        <v>0&lt;=0</v>
      </c>
      <c r="F491" s="407"/>
    </row>
    <row r="492" spans="1:6" s="242" customFormat="1" x14ac:dyDescent="0.2">
      <c r="A492" s="433" t="str">
        <f>IF((SUM('Раздел 1'!AI10:AI10)&lt;=SUM('Раздел 1'!V10:V10)),"","Неверно!")</f>
        <v/>
      </c>
      <c r="B492" s="428" t="s">
        <v>1197</v>
      </c>
      <c r="C492" s="426" t="s">
        <v>1198</v>
      </c>
      <c r="D492" s="426" t="s">
        <v>434</v>
      </c>
      <c r="E492" s="426" t="str">
        <f>CONCATENATE(SUM('Раздел 1'!AI10:AI10),"&lt;=",SUM('Раздел 1'!V10:V10))</f>
        <v>0&lt;=4</v>
      </c>
      <c r="F492" s="407"/>
    </row>
    <row r="493" spans="1:6" s="242" customFormat="1" x14ac:dyDescent="0.2">
      <c r="A493" s="433" t="str">
        <f>IF((SUM('Раздел 1'!AI19:AI19)&lt;=SUM('Раздел 1'!V19:V19)),"","Неверно!")</f>
        <v/>
      </c>
      <c r="B493" s="428" t="s">
        <v>1197</v>
      </c>
      <c r="C493" s="426" t="s">
        <v>1199</v>
      </c>
      <c r="D493" s="426" t="s">
        <v>434</v>
      </c>
      <c r="E493" s="426" t="str">
        <f>CONCATENATE(SUM('Раздел 1'!AI19:AI19),"&lt;=",SUM('Раздел 1'!V19:V19))</f>
        <v>0&lt;=0</v>
      </c>
      <c r="F493" s="407"/>
    </row>
    <row r="494" spans="1:6" s="242" customFormat="1" x14ac:dyDescent="0.2">
      <c r="A494" s="433" t="str">
        <f>IF((SUM('Раздел 1'!AI20:AI20)&lt;=SUM('Раздел 1'!V20:V20)),"","Неверно!")</f>
        <v/>
      </c>
      <c r="B494" s="428" t="s">
        <v>1197</v>
      </c>
      <c r="C494" s="426" t="s">
        <v>1200</v>
      </c>
      <c r="D494" s="426" t="s">
        <v>434</v>
      </c>
      <c r="E494" s="426" t="str">
        <f>CONCATENATE(SUM('Раздел 1'!AI20:AI20),"&lt;=",SUM('Раздел 1'!V20:V20))</f>
        <v>0&lt;=0</v>
      </c>
      <c r="F494" s="407"/>
    </row>
    <row r="495" spans="1:6" s="242" customFormat="1" x14ac:dyDescent="0.2">
      <c r="A495" s="433" t="str">
        <f>IF((SUM('Раздел 1'!AI21:AI21)&lt;=SUM('Раздел 1'!V21:V21)),"","Неверно!")</f>
        <v/>
      </c>
      <c r="B495" s="428" t="s">
        <v>1197</v>
      </c>
      <c r="C495" s="426" t="s">
        <v>1201</v>
      </c>
      <c r="D495" s="426" t="s">
        <v>434</v>
      </c>
      <c r="E495" s="426" t="str">
        <f>CONCATENATE(SUM('Раздел 1'!AI21:AI21),"&lt;=",SUM('Раздел 1'!V21:V21))</f>
        <v>0&lt;=0</v>
      </c>
      <c r="F495" s="407"/>
    </row>
    <row r="496" spans="1:6" s="242" customFormat="1" x14ac:dyDescent="0.2">
      <c r="A496" s="433" t="str">
        <f>IF((SUM('Раздел 1'!AI22:AI22)&lt;=SUM('Раздел 1'!V22:V22)),"","Неверно!")</f>
        <v/>
      </c>
      <c r="B496" s="428" t="s">
        <v>1197</v>
      </c>
      <c r="C496" s="426" t="s">
        <v>1202</v>
      </c>
      <c r="D496" s="426" t="s">
        <v>434</v>
      </c>
      <c r="E496" s="426" t="str">
        <f>CONCATENATE(SUM('Раздел 1'!AI22:AI22),"&lt;=",SUM('Раздел 1'!V22:V22))</f>
        <v>0&lt;=0</v>
      </c>
      <c r="F496" s="407"/>
    </row>
    <row r="497" spans="1:6" s="242" customFormat="1" x14ac:dyDescent="0.2">
      <c r="A497" s="433" t="str">
        <f>IF((SUM('Раздел 1'!AI23:AI23)&lt;=SUM('Раздел 1'!V23:V23)),"","Неверно!")</f>
        <v/>
      </c>
      <c r="B497" s="428" t="s">
        <v>1197</v>
      </c>
      <c r="C497" s="426" t="s">
        <v>1203</v>
      </c>
      <c r="D497" s="426" t="s">
        <v>434</v>
      </c>
      <c r="E497" s="426" t="str">
        <f>CONCATENATE(SUM('Раздел 1'!AI23:AI23),"&lt;=",SUM('Раздел 1'!V23:V23))</f>
        <v>0&lt;=0</v>
      </c>
      <c r="F497" s="407"/>
    </row>
    <row r="498" spans="1:6" s="242" customFormat="1" x14ac:dyDescent="0.2">
      <c r="A498" s="433" t="str">
        <f>IF((SUM('Раздел 1'!AI24:AI24)&lt;=SUM('Раздел 1'!V24:V24)),"","Неверно!")</f>
        <v/>
      </c>
      <c r="B498" s="428" t="s">
        <v>1197</v>
      </c>
      <c r="C498" s="426" t="s">
        <v>1204</v>
      </c>
      <c r="D498" s="426" t="s">
        <v>434</v>
      </c>
      <c r="E498" s="426" t="str">
        <f>CONCATENATE(SUM('Раздел 1'!AI24:AI24),"&lt;=",SUM('Раздел 1'!V24:V24))</f>
        <v>0&lt;=0</v>
      </c>
      <c r="F498" s="407"/>
    </row>
    <row r="499" spans="1:6" s="242" customFormat="1" x14ac:dyDescent="0.2">
      <c r="A499" s="433" t="str">
        <f>IF((SUM('Раздел 1'!AI25:AI25)&lt;=SUM('Раздел 1'!V25:V25)),"","Неверно!")</f>
        <v/>
      </c>
      <c r="B499" s="428" t="s">
        <v>1197</v>
      </c>
      <c r="C499" s="426" t="s">
        <v>1205</v>
      </c>
      <c r="D499" s="426" t="s">
        <v>434</v>
      </c>
      <c r="E499" s="426" t="str">
        <f>CONCATENATE(SUM('Раздел 1'!AI25:AI25),"&lt;=",SUM('Раздел 1'!V25:V25))</f>
        <v>0&lt;=0</v>
      </c>
      <c r="F499" s="407"/>
    </row>
    <row r="500" spans="1:6" s="242" customFormat="1" x14ac:dyDescent="0.2">
      <c r="A500" s="433" t="str">
        <f>IF((SUM('Раздел 1'!AI26:AI26)&lt;=SUM('Раздел 1'!V26:V26)),"","Неверно!")</f>
        <v/>
      </c>
      <c r="B500" s="428" t="s">
        <v>1197</v>
      </c>
      <c r="C500" s="426" t="s">
        <v>1206</v>
      </c>
      <c r="D500" s="426" t="s">
        <v>434</v>
      </c>
      <c r="E500" s="426" t="str">
        <f>CONCATENATE(SUM('Раздел 1'!AI26:AI26),"&lt;=",SUM('Раздел 1'!V26:V26))</f>
        <v>0&lt;=0</v>
      </c>
      <c r="F500" s="407"/>
    </row>
    <row r="501" spans="1:6" s="242" customFormat="1" x14ac:dyDescent="0.2">
      <c r="A501" s="433" t="str">
        <f>IF((SUM('Раздел 1'!AI27:AI27)&lt;=SUM('Раздел 1'!V27:V27)),"","Неверно!")</f>
        <v/>
      </c>
      <c r="B501" s="428" t="s">
        <v>1197</v>
      </c>
      <c r="C501" s="426" t="s">
        <v>1207</v>
      </c>
      <c r="D501" s="426" t="s">
        <v>434</v>
      </c>
      <c r="E501" s="426" t="str">
        <f>CONCATENATE(SUM('Раздел 1'!AI27:AI27),"&lt;=",SUM('Раздел 1'!V27:V27))</f>
        <v>0&lt;=0</v>
      </c>
      <c r="F501" s="407"/>
    </row>
    <row r="502" spans="1:6" s="242" customFormat="1" x14ac:dyDescent="0.2">
      <c r="A502" s="433" t="str">
        <f>IF((SUM('Раздел 1'!AI28:AI28)&lt;=SUM('Раздел 1'!V28:V28)),"","Неверно!")</f>
        <v/>
      </c>
      <c r="B502" s="428" t="s">
        <v>1197</v>
      </c>
      <c r="C502" s="426" t="s">
        <v>1208</v>
      </c>
      <c r="D502" s="426" t="s">
        <v>434</v>
      </c>
      <c r="E502" s="426" t="str">
        <f>CONCATENATE(SUM('Раздел 1'!AI28:AI28),"&lt;=",SUM('Раздел 1'!V28:V28))</f>
        <v>0&lt;=0</v>
      </c>
      <c r="F502" s="407"/>
    </row>
    <row r="503" spans="1:6" s="242" customFormat="1" x14ac:dyDescent="0.2">
      <c r="A503" s="433" t="str">
        <f>IF((SUM('Раздел 1'!AI11:AI11)&lt;=SUM('Раздел 1'!V11:V11)),"","Неверно!")</f>
        <v/>
      </c>
      <c r="B503" s="428" t="s">
        <v>1197</v>
      </c>
      <c r="C503" s="426" t="s">
        <v>1209</v>
      </c>
      <c r="D503" s="426" t="s">
        <v>434</v>
      </c>
      <c r="E503" s="426" t="str">
        <f>CONCATENATE(SUM('Раздел 1'!AI11:AI11),"&lt;=",SUM('Раздел 1'!V11:V11))</f>
        <v>0&lt;=1</v>
      </c>
      <c r="F503" s="407"/>
    </row>
    <row r="504" spans="1:6" s="242" customFormat="1" x14ac:dyDescent="0.2">
      <c r="A504" s="433" t="str">
        <f>IF((SUM('Раздел 1'!AI29:AI29)&lt;=SUM('Раздел 1'!V29:V29)),"","Неверно!")</f>
        <v/>
      </c>
      <c r="B504" s="428" t="s">
        <v>1197</v>
      </c>
      <c r="C504" s="426" t="s">
        <v>1210</v>
      </c>
      <c r="D504" s="426" t="s">
        <v>434</v>
      </c>
      <c r="E504" s="426" t="str">
        <f>CONCATENATE(SUM('Раздел 1'!AI29:AI29),"&lt;=",SUM('Раздел 1'!V29:V29))</f>
        <v>0&lt;=0</v>
      </c>
      <c r="F504" s="407"/>
    </row>
    <row r="505" spans="1:6" s="242" customFormat="1" x14ac:dyDescent="0.2">
      <c r="A505" s="433" t="str">
        <f>IF((SUM('Раздел 1'!AI30:AI30)&lt;=SUM('Раздел 1'!V30:V30)),"","Неверно!")</f>
        <v/>
      </c>
      <c r="B505" s="428" t="s">
        <v>1197</v>
      </c>
      <c r="C505" s="426" t="s">
        <v>1211</v>
      </c>
      <c r="D505" s="426" t="s">
        <v>434</v>
      </c>
      <c r="E505" s="426" t="str">
        <f>CONCATENATE(SUM('Раздел 1'!AI30:AI30),"&lt;=",SUM('Раздел 1'!V30:V30))</f>
        <v>0&lt;=0</v>
      </c>
      <c r="F505" s="407"/>
    </row>
    <row r="506" spans="1:6" s="242" customFormat="1" x14ac:dyDescent="0.2">
      <c r="A506" s="433" t="str">
        <f>IF((SUM('Раздел 1'!AI31:AI31)&lt;=SUM('Раздел 1'!V31:V31)),"","Неверно!")</f>
        <v/>
      </c>
      <c r="B506" s="428" t="s">
        <v>1197</v>
      </c>
      <c r="C506" s="426" t="s">
        <v>1212</v>
      </c>
      <c r="D506" s="426" t="s">
        <v>434</v>
      </c>
      <c r="E506" s="426" t="str">
        <f>CONCATENATE(SUM('Раздел 1'!AI31:AI31),"&lt;=",SUM('Раздел 1'!V31:V31))</f>
        <v>0&lt;=0</v>
      </c>
      <c r="F506" s="407"/>
    </row>
    <row r="507" spans="1:6" s="242" customFormat="1" x14ac:dyDescent="0.2">
      <c r="A507" s="433" t="str">
        <f>IF((SUM('Раздел 1'!AI32:AI32)&lt;=SUM('Раздел 1'!V32:V32)),"","Неверно!")</f>
        <v/>
      </c>
      <c r="B507" s="428" t="s">
        <v>1197</v>
      </c>
      <c r="C507" s="426" t="s">
        <v>1213</v>
      </c>
      <c r="D507" s="426" t="s">
        <v>434</v>
      </c>
      <c r="E507" s="426" t="str">
        <f>CONCATENATE(SUM('Раздел 1'!AI32:AI32),"&lt;=",SUM('Раздел 1'!V32:V32))</f>
        <v>0&lt;=0</v>
      </c>
      <c r="F507" s="407"/>
    </row>
    <row r="508" spans="1:6" s="242" customFormat="1" x14ac:dyDescent="0.2">
      <c r="A508" s="433" t="str">
        <f>IF((SUM('Раздел 1'!AI33:AI33)&lt;=SUM('Раздел 1'!V33:V33)),"","Неверно!")</f>
        <v/>
      </c>
      <c r="B508" s="428" t="s">
        <v>1197</v>
      </c>
      <c r="C508" s="426" t="s">
        <v>1214</v>
      </c>
      <c r="D508" s="426" t="s">
        <v>434</v>
      </c>
      <c r="E508" s="426" t="str">
        <f>CONCATENATE(SUM('Раздел 1'!AI33:AI33),"&lt;=",SUM('Раздел 1'!V33:V33))</f>
        <v>0&lt;=0</v>
      </c>
      <c r="F508" s="407"/>
    </row>
    <row r="509" spans="1:6" s="242" customFormat="1" x14ac:dyDescent="0.2">
      <c r="A509" s="433" t="str">
        <f>IF((SUM('Раздел 1'!AI34:AI34)&lt;=SUM('Раздел 1'!V34:V34)),"","Неверно!")</f>
        <v/>
      </c>
      <c r="B509" s="428" t="s">
        <v>1197</v>
      </c>
      <c r="C509" s="426" t="s">
        <v>1215</v>
      </c>
      <c r="D509" s="426" t="s">
        <v>434</v>
      </c>
      <c r="E509" s="426" t="str">
        <f>CONCATENATE(SUM('Раздел 1'!AI34:AI34),"&lt;=",SUM('Раздел 1'!V34:V34))</f>
        <v>0&lt;=3</v>
      </c>
      <c r="F509" s="407"/>
    </row>
    <row r="510" spans="1:6" s="242" customFormat="1" x14ac:dyDescent="0.2">
      <c r="A510" s="433" t="str">
        <f>IF((SUM('Раздел 1'!AI35:AI35)&lt;=SUM('Раздел 1'!V35:V35)),"","Неверно!")</f>
        <v/>
      </c>
      <c r="B510" s="428" t="s">
        <v>1197</v>
      </c>
      <c r="C510" s="426" t="s">
        <v>1216</v>
      </c>
      <c r="D510" s="426" t="s">
        <v>434</v>
      </c>
      <c r="E510" s="426" t="str">
        <f>CONCATENATE(SUM('Раздел 1'!AI35:AI35),"&lt;=",SUM('Раздел 1'!V35:V35))</f>
        <v>0&lt;=0</v>
      </c>
      <c r="F510" s="407"/>
    </row>
    <row r="511" spans="1:6" s="242" customFormat="1" x14ac:dyDescent="0.2">
      <c r="A511" s="433" t="str">
        <f>IF((SUM('Раздел 1'!AI36:AI36)&lt;=SUM('Раздел 1'!V36:V36)),"","Неверно!")</f>
        <v/>
      </c>
      <c r="B511" s="428" t="s">
        <v>1197</v>
      </c>
      <c r="C511" s="426" t="s">
        <v>1217</v>
      </c>
      <c r="D511" s="426" t="s">
        <v>434</v>
      </c>
      <c r="E511" s="426" t="str">
        <f>CONCATENATE(SUM('Раздел 1'!AI36:AI36),"&lt;=",SUM('Раздел 1'!V36:V36))</f>
        <v>0&lt;=0</v>
      </c>
      <c r="F511" s="407"/>
    </row>
    <row r="512" spans="1:6" s="242" customFormat="1" x14ac:dyDescent="0.2">
      <c r="A512" s="433" t="str">
        <f>IF((SUM('Раздел 1'!AI37:AI37)&lt;=SUM('Раздел 1'!V37:V37)),"","Неверно!")</f>
        <v/>
      </c>
      <c r="B512" s="428" t="s">
        <v>1197</v>
      </c>
      <c r="C512" s="426" t="s">
        <v>1218</v>
      </c>
      <c r="D512" s="426" t="s">
        <v>434</v>
      </c>
      <c r="E512" s="426" t="str">
        <f>CONCATENATE(SUM('Раздел 1'!AI37:AI37),"&lt;=",SUM('Раздел 1'!V37:V37))</f>
        <v>0&lt;=0</v>
      </c>
      <c r="F512" s="407"/>
    </row>
    <row r="513" spans="1:6" s="242" customFormat="1" x14ac:dyDescent="0.2">
      <c r="A513" s="433" t="str">
        <f>IF((SUM('Раздел 1'!AI38:AI38)&lt;=SUM('Раздел 1'!V38:V38)),"","Неверно!")</f>
        <v/>
      </c>
      <c r="B513" s="428" t="s">
        <v>1197</v>
      </c>
      <c r="C513" s="426" t="s">
        <v>1219</v>
      </c>
      <c r="D513" s="426" t="s">
        <v>434</v>
      </c>
      <c r="E513" s="426" t="str">
        <f>CONCATENATE(SUM('Раздел 1'!AI38:AI38),"&lt;=",SUM('Раздел 1'!V38:V38))</f>
        <v>0&lt;=0</v>
      </c>
      <c r="F513" s="407"/>
    </row>
    <row r="514" spans="1:6" s="242" customFormat="1" x14ac:dyDescent="0.2">
      <c r="A514" s="433" t="str">
        <f>IF((SUM('Раздел 1'!AI12:AI12)&lt;=SUM('Раздел 1'!V12:V12)),"","Неверно!")</f>
        <v/>
      </c>
      <c r="B514" s="428" t="s">
        <v>1197</v>
      </c>
      <c r="C514" s="426" t="s">
        <v>1220</v>
      </c>
      <c r="D514" s="426" t="s">
        <v>434</v>
      </c>
      <c r="E514" s="426" t="str">
        <f>CONCATENATE(SUM('Раздел 1'!AI12:AI12),"&lt;=",SUM('Раздел 1'!V12:V12))</f>
        <v>0&lt;=0</v>
      </c>
      <c r="F514" s="407"/>
    </row>
    <row r="515" spans="1:6" s="242" customFormat="1" x14ac:dyDescent="0.2">
      <c r="A515" s="433" t="str">
        <f>IF((SUM('Раздел 1'!AI39:AI39)&lt;=SUM('Раздел 1'!V39:V39)),"","Неверно!")</f>
        <v/>
      </c>
      <c r="B515" s="428" t="s">
        <v>1197</v>
      </c>
      <c r="C515" s="426" t="s">
        <v>1221</v>
      </c>
      <c r="D515" s="426" t="s">
        <v>434</v>
      </c>
      <c r="E515" s="426" t="str">
        <f>CONCATENATE(SUM('Раздел 1'!AI39:AI39),"&lt;=",SUM('Раздел 1'!V39:V39))</f>
        <v>0&lt;=0</v>
      </c>
      <c r="F515" s="407"/>
    </row>
    <row r="516" spans="1:6" s="242" customFormat="1" x14ac:dyDescent="0.2">
      <c r="A516" s="433" t="str">
        <f>IF((SUM('Раздел 1'!AI40:AI40)&lt;=SUM('Раздел 1'!V40:V40)),"","Неверно!")</f>
        <v/>
      </c>
      <c r="B516" s="428" t="s">
        <v>1197</v>
      </c>
      <c r="C516" s="426" t="s">
        <v>1222</v>
      </c>
      <c r="D516" s="426" t="s">
        <v>434</v>
      </c>
      <c r="E516" s="426" t="str">
        <f>CONCATENATE(SUM('Раздел 1'!AI40:AI40),"&lt;=",SUM('Раздел 1'!V40:V40))</f>
        <v>0&lt;=0</v>
      </c>
      <c r="F516" s="407"/>
    </row>
    <row r="517" spans="1:6" s="242" customFormat="1" x14ac:dyDescent="0.2">
      <c r="A517" s="433" t="str">
        <f>IF((SUM('Раздел 1'!AI41:AI41)&lt;=SUM('Раздел 1'!V41:V41)),"","Неверно!")</f>
        <v/>
      </c>
      <c r="B517" s="428" t="s">
        <v>1197</v>
      </c>
      <c r="C517" s="426" t="s">
        <v>1223</v>
      </c>
      <c r="D517" s="426" t="s">
        <v>434</v>
      </c>
      <c r="E517" s="426" t="str">
        <f>CONCATENATE(SUM('Раздел 1'!AI41:AI41),"&lt;=",SUM('Раздел 1'!V41:V41))</f>
        <v>0&lt;=0</v>
      </c>
      <c r="F517" s="407"/>
    </row>
    <row r="518" spans="1:6" s="242" customFormat="1" x14ac:dyDescent="0.2">
      <c r="A518" s="433" t="str">
        <f>IF((SUM('Раздел 1'!AI42:AI42)&lt;=SUM('Раздел 1'!V42:V42)),"","Неверно!")</f>
        <v/>
      </c>
      <c r="B518" s="428" t="s">
        <v>1197</v>
      </c>
      <c r="C518" s="426" t="s">
        <v>1224</v>
      </c>
      <c r="D518" s="426" t="s">
        <v>434</v>
      </c>
      <c r="E518" s="426" t="str">
        <f>CONCATENATE(SUM('Раздел 1'!AI42:AI42),"&lt;=",SUM('Раздел 1'!V42:V42))</f>
        <v>0&lt;=0</v>
      </c>
      <c r="F518" s="407"/>
    </row>
    <row r="519" spans="1:6" s="242" customFormat="1" x14ac:dyDescent="0.2">
      <c r="A519" s="433" t="str">
        <f>IF((SUM('Раздел 1'!AI43:AI43)&lt;=SUM('Раздел 1'!V43:V43)),"","Неверно!")</f>
        <v/>
      </c>
      <c r="B519" s="428" t="s">
        <v>1197</v>
      </c>
      <c r="C519" s="426" t="s">
        <v>1225</v>
      </c>
      <c r="D519" s="426" t="s">
        <v>434</v>
      </c>
      <c r="E519" s="426" t="str">
        <f>CONCATENATE(SUM('Раздел 1'!AI43:AI43),"&lt;=",SUM('Раздел 1'!V43:V43))</f>
        <v>0&lt;=0</v>
      </c>
      <c r="F519" s="407"/>
    </row>
    <row r="520" spans="1:6" s="242" customFormat="1" x14ac:dyDescent="0.2">
      <c r="A520" s="433" t="str">
        <f>IF((SUM('Раздел 1'!AI44:AI44)&lt;=SUM('Раздел 1'!V44:V44)),"","Неверно!")</f>
        <v/>
      </c>
      <c r="B520" s="428" t="s">
        <v>1197</v>
      </c>
      <c r="C520" s="426" t="s">
        <v>1226</v>
      </c>
      <c r="D520" s="426" t="s">
        <v>434</v>
      </c>
      <c r="E520" s="426" t="str">
        <f>CONCATENATE(SUM('Раздел 1'!AI44:AI44),"&lt;=",SUM('Раздел 1'!V44:V44))</f>
        <v>0&lt;=0</v>
      </c>
      <c r="F520" s="407"/>
    </row>
    <row r="521" spans="1:6" s="242" customFormat="1" x14ac:dyDescent="0.2">
      <c r="A521" s="433" t="str">
        <f>IF((SUM('Раздел 1'!AI45:AI45)&lt;=SUM('Раздел 1'!V45:V45)),"","Неверно!")</f>
        <v/>
      </c>
      <c r="B521" s="428" t="s">
        <v>1197</v>
      </c>
      <c r="C521" s="426" t="s">
        <v>1227</v>
      </c>
      <c r="D521" s="426" t="s">
        <v>434</v>
      </c>
      <c r="E521" s="426" t="str">
        <f>CONCATENATE(SUM('Раздел 1'!AI45:AI45),"&lt;=",SUM('Раздел 1'!V45:V45))</f>
        <v>0&lt;=0</v>
      </c>
      <c r="F521" s="407"/>
    </row>
    <row r="522" spans="1:6" s="242" customFormat="1" x14ac:dyDescent="0.2">
      <c r="A522" s="433" t="str">
        <f>IF((SUM('Раздел 1'!AI46:AI46)&lt;=SUM('Раздел 1'!V46:V46)),"","Неверно!")</f>
        <v/>
      </c>
      <c r="B522" s="428" t="s">
        <v>1197</v>
      </c>
      <c r="C522" s="426" t="s">
        <v>1228</v>
      </c>
      <c r="D522" s="426" t="s">
        <v>434</v>
      </c>
      <c r="E522" s="426" t="str">
        <f>CONCATENATE(SUM('Раздел 1'!AI46:AI46),"&lt;=",SUM('Раздел 1'!V46:V46))</f>
        <v>0&lt;=0</v>
      </c>
      <c r="F522" s="407"/>
    </row>
    <row r="523" spans="1:6" s="242" customFormat="1" x14ac:dyDescent="0.2">
      <c r="A523" s="433" t="str">
        <f>IF((SUM('Раздел 1'!AI47:AI47)&lt;=SUM('Раздел 1'!V47:V47)),"","Неверно!")</f>
        <v/>
      </c>
      <c r="B523" s="428" t="s">
        <v>1197</v>
      </c>
      <c r="C523" s="426" t="s">
        <v>1229</v>
      </c>
      <c r="D523" s="426" t="s">
        <v>434</v>
      </c>
      <c r="E523" s="426" t="str">
        <f>CONCATENATE(SUM('Раздел 1'!AI47:AI47),"&lt;=",SUM('Раздел 1'!V47:V47))</f>
        <v>0&lt;=0</v>
      </c>
      <c r="F523" s="407"/>
    </row>
    <row r="524" spans="1:6" s="242" customFormat="1" x14ac:dyDescent="0.2">
      <c r="A524" s="433" t="str">
        <f>IF((SUM('Раздел 1'!AI48:AI48)&lt;=SUM('Раздел 1'!V48:V48)),"","Неверно!")</f>
        <v/>
      </c>
      <c r="B524" s="428" t="s">
        <v>1197</v>
      </c>
      <c r="C524" s="426" t="s">
        <v>1230</v>
      </c>
      <c r="D524" s="426" t="s">
        <v>434</v>
      </c>
      <c r="E524" s="426" t="str">
        <f>CONCATENATE(SUM('Раздел 1'!AI48:AI48),"&lt;=",SUM('Раздел 1'!V48:V48))</f>
        <v>0&lt;=0</v>
      </c>
      <c r="F524" s="407"/>
    </row>
    <row r="525" spans="1:6" s="242" customFormat="1" x14ac:dyDescent="0.2">
      <c r="A525" s="433" t="str">
        <f>IF((SUM('Раздел 1'!AI13:AI13)&lt;=SUM('Раздел 1'!V13:V13)),"","Неверно!")</f>
        <v/>
      </c>
      <c r="B525" s="428" t="s">
        <v>1197</v>
      </c>
      <c r="C525" s="426" t="s">
        <v>1231</v>
      </c>
      <c r="D525" s="426" t="s">
        <v>434</v>
      </c>
      <c r="E525" s="426" t="str">
        <f>CONCATENATE(SUM('Раздел 1'!AI13:AI13),"&lt;=",SUM('Раздел 1'!V13:V13))</f>
        <v>0&lt;=0</v>
      </c>
      <c r="F525" s="407"/>
    </row>
    <row r="526" spans="1:6" s="242" customFormat="1" x14ac:dyDescent="0.2">
      <c r="A526" s="433" t="str">
        <f>IF((SUM('Раздел 1'!AI49:AI49)&lt;=SUM('Раздел 1'!V49:V49)),"","Неверно!")</f>
        <v/>
      </c>
      <c r="B526" s="428" t="s">
        <v>1197</v>
      </c>
      <c r="C526" s="426" t="s">
        <v>1232</v>
      </c>
      <c r="D526" s="426" t="s">
        <v>434</v>
      </c>
      <c r="E526" s="426" t="str">
        <f>CONCATENATE(SUM('Раздел 1'!AI49:AI49),"&lt;=",SUM('Раздел 1'!V49:V49))</f>
        <v>0&lt;=0</v>
      </c>
      <c r="F526" s="407"/>
    </row>
    <row r="527" spans="1:6" s="242" customFormat="1" x14ac:dyDescent="0.2">
      <c r="A527" s="433" t="str">
        <f>IF((SUM('Раздел 1'!AI50:AI50)&lt;=SUM('Раздел 1'!V50:V50)),"","Неверно!")</f>
        <v/>
      </c>
      <c r="B527" s="428" t="s">
        <v>1197</v>
      </c>
      <c r="C527" s="426" t="s">
        <v>1233</v>
      </c>
      <c r="D527" s="426" t="s">
        <v>434</v>
      </c>
      <c r="E527" s="426" t="str">
        <f>CONCATENATE(SUM('Раздел 1'!AI50:AI50),"&lt;=",SUM('Раздел 1'!V50:V50))</f>
        <v>0&lt;=0</v>
      </c>
      <c r="F527" s="407"/>
    </row>
    <row r="528" spans="1:6" s="242" customFormat="1" x14ac:dyDescent="0.2">
      <c r="A528" s="433" t="str">
        <f>IF((SUM('Раздел 1'!AI51:AI51)&lt;=SUM('Раздел 1'!V51:V51)),"","Неверно!")</f>
        <v/>
      </c>
      <c r="B528" s="428" t="s">
        <v>1197</v>
      </c>
      <c r="C528" s="426" t="s">
        <v>1234</v>
      </c>
      <c r="D528" s="426" t="s">
        <v>434</v>
      </c>
      <c r="E528" s="426" t="str">
        <f>CONCATENATE(SUM('Раздел 1'!AI51:AI51),"&lt;=",SUM('Раздел 1'!V51:V51))</f>
        <v>0&lt;=0</v>
      </c>
      <c r="F528" s="407"/>
    </row>
    <row r="529" spans="1:6" s="242" customFormat="1" x14ac:dyDescent="0.2">
      <c r="A529" s="433" t="str">
        <f>IF((SUM('Раздел 1'!AI52:AI52)&lt;=SUM('Раздел 1'!V52:V52)),"","Неверно!")</f>
        <v/>
      </c>
      <c r="B529" s="428" t="s">
        <v>1197</v>
      </c>
      <c r="C529" s="426" t="s">
        <v>1235</v>
      </c>
      <c r="D529" s="426" t="s">
        <v>434</v>
      </c>
      <c r="E529" s="426" t="str">
        <f>CONCATENATE(SUM('Раздел 1'!AI52:AI52),"&lt;=",SUM('Раздел 1'!V52:V52))</f>
        <v>0&lt;=4</v>
      </c>
      <c r="F529" s="407"/>
    </row>
    <row r="530" spans="1:6" s="242" customFormat="1" x14ac:dyDescent="0.2">
      <c r="A530" s="433" t="str">
        <f>IF((SUM('Раздел 1'!AI53:AI53)&lt;=SUM('Раздел 1'!V53:V53)),"","Неверно!")</f>
        <v/>
      </c>
      <c r="B530" s="428" t="s">
        <v>1197</v>
      </c>
      <c r="C530" s="426" t="s">
        <v>1236</v>
      </c>
      <c r="D530" s="426" t="s">
        <v>434</v>
      </c>
      <c r="E530" s="426" t="str">
        <f>CONCATENATE(SUM('Раздел 1'!AI53:AI53),"&lt;=",SUM('Раздел 1'!V53:V53))</f>
        <v>0&lt;=0</v>
      </c>
      <c r="F530" s="407"/>
    </row>
    <row r="531" spans="1:6" s="242" customFormat="1" x14ac:dyDescent="0.2">
      <c r="A531" s="433" t="str">
        <f>IF((SUM('Раздел 1'!AI54:AI54)&lt;=SUM('Раздел 1'!V54:V54)),"","Неверно!")</f>
        <v/>
      </c>
      <c r="B531" s="428" t="s">
        <v>1197</v>
      </c>
      <c r="C531" s="426" t="s">
        <v>1237</v>
      </c>
      <c r="D531" s="426" t="s">
        <v>434</v>
      </c>
      <c r="E531" s="426" t="str">
        <f>CONCATENATE(SUM('Раздел 1'!AI54:AI54),"&lt;=",SUM('Раздел 1'!V54:V54))</f>
        <v>0&lt;=0</v>
      </c>
      <c r="F531" s="407"/>
    </row>
    <row r="532" spans="1:6" s="242" customFormat="1" x14ac:dyDescent="0.2">
      <c r="A532" s="433" t="str">
        <f>IF((SUM('Раздел 1'!AI55:AI55)&lt;=SUM('Раздел 1'!V55:V55)),"","Неверно!")</f>
        <v/>
      </c>
      <c r="B532" s="428" t="s">
        <v>1197</v>
      </c>
      <c r="C532" s="426" t="s">
        <v>1238</v>
      </c>
      <c r="D532" s="426" t="s">
        <v>434</v>
      </c>
      <c r="E532" s="426" t="str">
        <f>CONCATENATE(SUM('Раздел 1'!AI55:AI55),"&lt;=",SUM('Раздел 1'!V55:V55))</f>
        <v>0&lt;=1</v>
      </c>
      <c r="F532" s="407"/>
    </row>
    <row r="533" spans="1:6" s="242" customFormat="1" x14ac:dyDescent="0.2">
      <c r="A533" s="433" t="str">
        <f>IF((SUM('Раздел 1'!AI56:AI56)&lt;=SUM('Раздел 1'!V56:V56)),"","Неверно!")</f>
        <v/>
      </c>
      <c r="B533" s="428" t="s">
        <v>1197</v>
      </c>
      <c r="C533" s="426" t="s">
        <v>1239</v>
      </c>
      <c r="D533" s="426" t="s">
        <v>434</v>
      </c>
      <c r="E533" s="426" t="str">
        <f>CONCATENATE(SUM('Раздел 1'!AI56:AI56),"&lt;=",SUM('Раздел 1'!V56:V56))</f>
        <v>0&lt;=3</v>
      </c>
      <c r="F533" s="407"/>
    </row>
    <row r="534" spans="1:6" s="242" customFormat="1" x14ac:dyDescent="0.2">
      <c r="A534" s="433" t="str">
        <f>IF((SUM('Раздел 1'!AI57:AI57)&lt;=SUM('Раздел 1'!V57:V57)),"","Неверно!")</f>
        <v/>
      </c>
      <c r="B534" s="428" t="s">
        <v>1197</v>
      </c>
      <c r="C534" s="426" t="s">
        <v>1240</v>
      </c>
      <c r="D534" s="426" t="s">
        <v>434</v>
      </c>
      <c r="E534" s="426" t="str">
        <f>CONCATENATE(SUM('Раздел 1'!AI57:AI57),"&lt;=",SUM('Раздел 1'!V57:V57))</f>
        <v>0&lt;=0</v>
      </c>
      <c r="F534" s="407"/>
    </row>
    <row r="535" spans="1:6" s="242" customFormat="1" x14ac:dyDescent="0.2">
      <c r="A535" s="433" t="str">
        <f>IF((SUM('Раздел 1'!AI58:AI58)&lt;=SUM('Раздел 1'!V58:V58)),"","Неверно!")</f>
        <v/>
      </c>
      <c r="B535" s="428" t="s">
        <v>1197</v>
      </c>
      <c r="C535" s="426" t="s">
        <v>1241</v>
      </c>
      <c r="D535" s="426" t="s">
        <v>434</v>
      </c>
      <c r="E535" s="426" t="str">
        <f>CONCATENATE(SUM('Раздел 1'!AI58:AI58),"&lt;=",SUM('Раздел 1'!V58:V58))</f>
        <v>0&lt;=0</v>
      </c>
      <c r="F535" s="407"/>
    </row>
    <row r="536" spans="1:6" s="242" customFormat="1" x14ac:dyDescent="0.2">
      <c r="A536" s="433" t="str">
        <f>IF((SUM('Раздел 1'!AI14:AI14)&lt;=SUM('Раздел 1'!V14:V14)),"","Неверно!")</f>
        <v/>
      </c>
      <c r="B536" s="428" t="s">
        <v>1197</v>
      </c>
      <c r="C536" s="426" t="s">
        <v>1242</v>
      </c>
      <c r="D536" s="426" t="s">
        <v>434</v>
      </c>
      <c r="E536" s="426" t="str">
        <f>CONCATENATE(SUM('Раздел 1'!AI14:AI14),"&lt;=",SUM('Раздел 1'!V14:V14))</f>
        <v>0&lt;=0</v>
      </c>
      <c r="F536" s="407"/>
    </row>
    <row r="537" spans="1:6" s="242" customFormat="1" x14ac:dyDescent="0.2">
      <c r="A537" s="433" t="str">
        <f>IF((SUM('Раздел 1'!AI59:AI59)&lt;=SUM('Раздел 1'!V59:V59)),"","Неверно!")</f>
        <v/>
      </c>
      <c r="B537" s="428" t="s">
        <v>1197</v>
      </c>
      <c r="C537" s="426" t="s">
        <v>1243</v>
      </c>
      <c r="D537" s="426" t="s">
        <v>434</v>
      </c>
      <c r="E537" s="426" t="str">
        <f>CONCATENATE(SUM('Раздел 1'!AI59:AI59),"&lt;=",SUM('Раздел 1'!V59:V59))</f>
        <v>0&lt;=0</v>
      </c>
      <c r="F537" s="407"/>
    </row>
    <row r="538" spans="1:6" s="242" customFormat="1" x14ac:dyDescent="0.2">
      <c r="A538" s="433" t="str">
        <f>IF((SUM('Раздел 1'!AI60:AI60)&lt;=SUM('Раздел 1'!V60:V60)),"","Неверно!")</f>
        <v/>
      </c>
      <c r="B538" s="428" t="s">
        <v>1197</v>
      </c>
      <c r="C538" s="426" t="s">
        <v>1244</v>
      </c>
      <c r="D538" s="426" t="s">
        <v>434</v>
      </c>
      <c r="E538" s="426" t="str">
        <f>CONCATENATE(SUM('Раздел 1'!AI60:AI60),"&lt;=",SUM('Раздел 1'!V60:V60))</f>
        <v>0&lt;=0</v>
      </c>
      <c r="F538" s="407"/>
    </row>
    <row r="539" spans="1:6" s="242" customFormat="1" x14ac:dyDescent="0.2">
      <c r="A539" s="433" t="str">
        <f>IF((SUM('Раздел 1'!AI61:AI61)&lt;=SUM('Раздел 1'!V61:V61)),"","Неверно!")</f>
        <v/>
      </c>
      <c r="B539" s="428" t="s">
        <v>1197</v>
      </c>
      <c r="C539" s="426" t="s">
        <v>1245</v>
      </c>
      <c r="D539" s="426" t="s">
        <v>434</v>
      </c>
      <c r="E539" s="426" t="str">
        <f>CONCATENATE(SUM('Раздел 1'!AI61:AI61),"&lt;=",SUM('Раздел 1'!V61:V61))</f>
        <v>0&lt;=0</v>
      </c>
      <c r="F539" s="407"/>
    </row>
    <row r="540" spans="1:6" s="242" customFormat="1" x14ac:dyDescent="0.2">
      <c r="A540" s="433" t="str">
        <f>IF((SUM('Раздел 1'!AI62:AI62)&lt;=SUM('Раздел 1'!V62:V62)),"","Неверно!")</f>
        <v/>
      </c>
      <c r="B540" s="428" t="s">
        <v>1197</v>
      </c>
      <c r="C540" s="426" t="s">
        <v>1246</v>
      </c>
      <c r="D540" s="426" t="s">
        <v>434</v>
      </c>
      <c r="E540" s="426" t="str">
        <f>CONCATENATE(SUM('Раздел 1'!AI62:AI62),"&lt;=",SUM('Раздел 1'!V62:V62))</f>
        <v>0&lt;=0</v>
      </c>
      <c r="F540" s="407"/>
    </row>
    <row r="541" spans="1:6" s="242" customFormat="1" x14ac:dyDescent="0.2">
      <c r="A541" s="433" t="str">
        <f>IF((SUM('Раздел 1'!AI63:AI63)&lt;=SUM('Раздел 1'!V63:V63)),"","Неверно!")</f>
        <v/>
      </c>
      <c r="B541" s="428" t="s">
        <v>1197</v>
      </c>
      <c r="C541" s="426" t="s">
        <v>1247</v>
      </c>
      <c r="D541" s="426" t="s">
        <v>434</v>
      </c>
      <c r="E541" s="426" t="str">
        <f>CONCATENATE(SUM('Раздел 1'!AI63:AI63),"&lt;=",SUM('Раздел 1'!V63:V63))</f>
        <v>0&lt;=0</v>
      </c>
      <c r="F541" s="407"/>
    </row>
    <row r="542" spans="1:6" s="242" customFormat="1" x14ac:dyDescent="0.2">
      <c r="A542" s="433" t="str">
        <f>IF((SUM('Раздел 1'!AI15:AI15)&lt;=SUM('Раздел 1'!V15:V15)),"","Неверно!")</f>
        <v/>
      </c>
      <c r="B542" s="428" t="s">
        <v>1197</v>
      </c>
      <c r="C542" s="426" t="s">
        <v>1248</v>
      </c>
      <c r="D542" s="426" t="s">
        <v>434</v>
      </c>
      <c r="E542" s="426" t="str">
        <f>CONCATENATE(SUM('Раздел 1'!AI15:AI15),"&lt;=",SUM('Раздел 1'!V15:V15))</f>
        <v>0&lt;=0</v>
      </c>
      <c r="F542" s="407"/>
    </row>
    <row r="543" spans="1:6" s="242" customFormat="1" x14ac:dyDescent="0.2">
      <c r="A543" s="433" t="str">
        <f>IF((SUM('Раздел 1'!AI16:AI16)&lt;=SUM('Раздел 1'!V16:V16)),"","Неверно!")</f>
        <v/>
      </c>
      <c r="B543" s="428" t="s">
        <v>1197</v>
      </c>
      <c r="C543" s="426" t="s">
        <v>1249</v>
      </c>
      <c r="D543" s="426" t="s">
        <v>434</v>
      </c>
      <c r="E543" s="426" t="str">
        <f>CONCATENATE(SUM('Раздел 1'!AI16:AI16),"&lt;=",SUM('Раздел 1'!V16:V16))</f>
        <v>0&lt;=0</v>
      </c>
      <c r="F543" s="407"/>
    </row>
    <row r="544" spans="1:6" s="242" customFormat="1" x14ac:dyDescent="0.2">
      <c r="A544" s="433" t="str">
        <f>IF((SUM('Раздел 1'!AI17:AI17)&lt;=SUM('Раздел 1'!V17:V17)),"","Неверно!")</f>
        <v/>
      </c>
      <c r="B544" s="428" t="s">
        <v>1197</v>
      </c>
      <c r="C544" s="426" t="s">
        <v>1250</v>
      </c>
      <c r="D544" s="426" t="s">
        <v>434</v>
      </c>
      <c r="E544" s="426" t="str">
        <f>CONCATENATE(SUM('Раздел 1'!AI17:AI17),"&lt;=",SUM('Раздел 1'!V17:V17))</f>
        <v>0&lt;=0</v>
      </c>
      <c r="F544" s="407"/>
    </row>
    <row r="545" spans="1:6" s="242" customFormat="1" x14ac:dyDescent="0.2">
      <c r="A545" s="433" t="str">
        <f>IF((SUM('Раздел 1'!AI18:AI18)&lt;=SUM('Раздел 1'!V18:V18)),"","Неверно!")</f>
        <v/>
      </c>
      <c r="B545" s="428" t="s">
        <v>1197</v>
      </c>
      <c r="C545" s="426" t="s">
        <v>1251</v>
      </c>
      <c r="D545" s="426" t="s">
        <v>434</v>
      </c>
      <c r="E545" s="426" t="str">
        <f>CONCATENATE(SUM('Раздел 1'!AI18:AI18),"&lt;=",SUM('Раздел 1'!V18:V18))</f>
        <v>0&lt;=0</v>
      </c>
      <c r="F545" s="407"/>
    </row>
    <row r="546" spans="1:6" s="242" customFormat="1" x14ac:dyDescent="0.2">
      <c r="A546" s="433" t="str">
        <f>IF((SUM('Раздел 2'!E49:E49)&gt;=SUM('Раздел 2'!E50:E50)),"","Неверно!")</f>
        <v/>
      </c>
      <c r="B546" s="428" t="s">
        <v>1252</v>
      </c>
      <c r="C546" s="426" t="s">
        <v>1253</v>
      </c>
      <c r="D546" s="426" t="s">
        <v>636</v>
      </c>
      <c r="E546" s="426" t="str">
        <f>CONCATENATE(SUM('Раздел 2'!E49:E49),"&gt;=",SUM('Раздел 2'!E50:E50))</f>
        <v>1&gt;=1</v>
      </c>
      <c r="F546" s="407"/>
    </row>
    <row r="547" spans="1:6" s="242" customFormat="1" x14ac:dyDescent="0.2">
      <c r="A547" s="433" t="str">
        <f>IF((SUM('Раздел 2'!F49:F49)&gt;=SUM('Раздел 2'!F50:F50)),"","Неверно!")</f>
        <v/>
      </c>
      <c r="B547" s="428" t="s">
        <v>1252</v>
      </c>
      <c r="C547" s="426" t="s">
        <v>1254</v>
      </c>
      <c r="D547" s="426" t="s">
        <v>636</v>
      </c>
      <c r="E547" s="426" t="str">
        <f>CONCATENATE(SUM('Раздел 2'!F49:F49),"&gt;=",SUM('Раздел 2'!F50:F50))</f>
        <v>0&gt;=0</v>
      </c>
      <c r="F547" s="407"/>
    </row>
    <row r="548" spans="1:6" s="242" customFormat="1" x14ac:dyDescent="0.2">
      <c r="A548" s="433" t="str">
        <f>IF((SUM('Разделы 11, 12, 13, 14'!R24:R24)=SUM('Разделы 11, 12, 13, 14'!S24:T24)),"","Неверно!")</f>
        <v/>
      </c>
      <c r="B548" s="428" t="s">
        <v>1255</v>
      </c>
      <c r="C548" s="426" t="s">
        <v>3393</v>
      </c>
      <c r="D548" s="426" t="s">
        <v>637</v>
      </c>
      <c r="E548" s="426" t="str">
        <f>CONCATENATE(SUM('Разделы 11, 12, 13, 14'!R24:R24),"=",SUM('Разделы 11, 12, 13, 14'!S24:T24))</f>
        <v>7=7</v>
      </c>
      <c r="F548" s="407"/>
    </row>
    <row r="549" spans="1:6" s="242" customFormat="1" x14ac:dyDescent="0.2">
      <c r="A549" s="433" t="str">
        <f>IF((SUM('Разделы 11, 12, 13, 14'!R25:R25)=SUM('Разделы 11, 12, 13, 14'!S25:T25)),"","Неверно!")</f>
        <v/>
      </c>
      <c r="B549" s="428" t="s">
        <v>1255</v>
      </c>
      <c r="C549" s="426" t="s">
        <v>3394</v>
      </c>
      <c r="D549" s="426" t="s">
        <v>637</v>
      </c>
      <c r="E549" s="426" t="str">
        <f>CONCATENATE(SUM('Разделы 11, 12, 13, 14'!R25:R25),"=",SUM('Разделы 11, 12, 13, 14'!S25:T25))</f>
        <v>577000=577000</v>
      </c>
      <c r="F549" s="407"/>
    </row>
    <row r="550" spans="1:6" s="242" customFormat="1" x14ac:dyDescent="0.2">
      <c r="A550" s="433" t="str">
        <f>IF((SUM('Разделы 11, 12, 13, 14'!R26:R26)=SUM('Разделы 11, 12, 13, 14'!S26:T26)),"","Неверно!")</f>
        <v/>
      </c>
      <c r="B550" s="428" t="s">
        <v>1255</v>
      </c>
      <c r="C550" s="426" t="s">
        <v>3395</v>
      </c>
      <c r="D550" s="426" t="s">
        <v>637</v>
      </c>
      <c r="E550" s="426" t="str">
        <f>CONCATENATE(SUM('Разделы 11, 12, 13, 14'!R26:R26),"=",SUM('Разделы 11, 12, 13, 14'!S26:T26))</f>
        <v>7=7</v>
      </c>
      <c r="F550" s="407"/>
    </row>
    <row r="551" spans="1:6" s="242" customFormat="1" x14ac:dyDescent="0.2">
      <c r="A551" s="433" t="str">
        <f>IF((SUM('Разделы 11, 12, 13, 14'!R27:R27)=SUM('Разделы 11, 12, 13, 14'!S27:T27)),"","Неверно!")</f>
        <v/>
      </c>
      <c r="B551" s="428" t="s">
        <v>1255</v>
      </c>
      <c r="C551" s="426" t="s">
        <v>3396</v>
      </c>
      <c r="D551" s="426" t="s">
        <v>637</v>
      </c>
      <c r="E551" s="426" t="str">
        <f>CONCATENATE(SUM('Разделы 11, 12, 13, 14'!R27:R27),"=",SUM('Разделы 11, 12, 13, 14'!S27:T27))</f>
        <v>577000=577000</v>
      </c>
      <c r="F551" s="407"/>
    </row>
    <row r="552" spans="1:6" s="242" customFormat="1" x14ac:dyDescent="0.2">
      <c r="A552" s="433" t="str">
        <f>IF((SUM('Разделы 11, 12, 13, 14'!R28:R28)=SUM('Разделы 11, 12, 13, 14'!S28:T28)),"","Неверно!")</f>
        <v/>
      </c>
      <c r="B552" s="428" t="s">
        <v>1255</v>
      </c>
      <c r="C552" s="426" t="s">
        <v>3397</v>
      </c>
      <c r="D552" s="426" t="s">
        <v>637</v>
      </c>
      <c r="E552" s="426" t="str">
        <f>CONCATENATE(SUM('Разделы 11, 12, 13, 14'!R28:R28),"=",SUM('Разделы 11, 12, 13, 14'!S28:T28))</f>
        <v>0=0</v>
      </c>
      <c r="F552" s="407"/>
    </row>
    <row r="553" spans="1:6" s="242" customFormat="1" x14ac:dyDescent="0.2">
      <c r="A553" s="433" t="str">
        <f>IF((SUM('Разделы 11, 12, 13, 14'!R29:R29)=SUM('Разделы 11, 12, 13, 14'!S29:T29)),"","Неверно!")</f>
        <v/>
      </c>
      <c r="B553" s="428" t="s">
        <v>1255</v>
      </c>
      <c r="C553" s="426" t="s">
        <v>3398</v>
      </c>
      <c r="D553" s="426" t="s">
        <v>637</v>
      </c>
      <c r="E553" s="426" t="str">
        <f>CONCATENATE(SUM('Разделы 11, 12, 13, 14'!R29:R29),"=",SUM('Разделы 11, 12, 13, 14'!S29:T29))</f>
        <v>0=0</v>
      </c>
      <c r="F553" s="407"/>
    </row>
    <row r="554" spans="1:6" s="242" customFormat="1" x14ac:dyDescent="0.2">
      <c r="A554" s="433" t="str">
        <f>IF((SUM('Раздел 4'!K9:K9)&lt;=SUM('Раздел 4'!H9:H9)),"","Неверно!")</f>
        <v/>
      </c>
      <c r="B554" s="428" t="s">
        <v>1256</v>
      </c>
      <c r="C554" s="426" t="s">
        <v>1257</v>
      </c>
      <c r="D554" s="426" t="s">
        <v>680</v>
      </c>
      <c r="E554" s="426" t="str">
        <f>CONCATENATE(SUM('Раздел 4'!K9:K9),"&lt;=",SUM('Раздел 4'!H9:H9))</f>
        <v>35&lt;=404</v>
      </c>
      <c r="F554" s="407"/>
    </row>
    <row r="555" spans="1:6" s="242" customFormat="1" x14ac:dyDescent="0.2">
      <c r="A555" s="433" t="str">
        <f>IF((SUM('Раздел 4'!K18:K18)&lt;=SUM('Раздел 4'!H18:H18)),"","Неверно!")</f>
        <v/>
      </c>
      <c r="B555" s="428" t="s">
        <v>1256</v>
      </c>
      <c r="C555" s="426" t="s">
        <v>1258</v>
      </c>
      <c r="D555" s="426" t="s">
        <v>680</v>
      </c>
      <c r="E555" s="426" t="str">
        <f>CONCATENATE(SUM('Раздел 4'!K18:K18),"&lt;=",SUM('Раздел 4'!H18:H18))</f>
        <v>2&lt;=5</v>
      </c>
      <c r="F555" s="407"/>
    </row>
    <row r="556" spans="1:6" s="242" customFormat="1" x14ac:dyDescent="0.2">
      <c r="A556" s="433" t="str">
        <f>IF((SUM('Раздел 4'!K19:K19)&lt;=SUM('Раздел 4'!H19:H19)),"","Неверно!")</f>
        <v/>
      </c>
      <c r="B556" s="428" t="s">
        <v>1256</v>
      </c>
      <c r="C556" s="426" t="s">
        <v>1259</v>
      </c>
      <c r="D556" s="426" t="s">
        <v>680</v>
      </c>
      <c r="E556" s="426" t="str">
        <f>CONCATENATE(SUM('Раздел 4'!K19:K19),"&lt;=",SUM('Раздел 4'!H19:H19))</f>
        <v>0&lt;=0</v>
      </c>
      <c r="F556" s="407"/>
    </row>
    <row r="557" spans="1:6" s="242" customFormat="1" x14ac:dyDescent="0.2">
      <c r="A557" s="433" t="str">
        <f>IF((SUM('Раздел 4'!K20:K20)&lt;=SUM('Раздел 4'!H20:H20)),"","Неверно!")</f>
        <v/>
      </c>
      <c r="B557" s="428" t="s">
        <v>1256</v>
      </c>
      <c r="C557" s="426" t="s">
        <v>1260</v>
      </c>
      <c r="D557" s="426" t="s">
        <v>680</v>
      </c>
      <c r="E557" s="426" t="str">
        <f>CONCATENATE(SUM('Раздел 4'!K20:K20),"&lt;=",SUM('Раздел 4'!H20:H20))</f>
        <v>0&lt;=0</v>
      </c>
      <c r="F557" s="407"/>
    </row>
    <row r="558" spans="1:6" s="242" customFormat="1" x14ac:dyDescent="0.2">
      <c r="A558" s="433" t="str">
        <f>IF((SUM('Раздел 4'!K21:K21)&lt;=SUM('Раздел 4'!H21:H21)),"","Неверно!")</f>
        <v/>
      </c>
      <c r="B558" s="428" t="s">
        <v>1256</v>
      </c>
      <c r="C558" s="426" t="s">
        <v>1261</v>
      </c>
      <c r="D558" s="426" t="s">
        <v>680</v>
      </c>
      <c r="E558" s="426" t="str">
        <f>CONCATENATE(SUM('Раздел 4'!K21:K21),"&lt;=",SUM('Раздел 4'!H21:H21))</f>
        <v>0&lt;=1</v>
      </c>
      <c r="F558" s="407"/>
    </row>
    <row r="559" spans="1:6" s="242" customFormat="1" x14ac:dyDescent="0.2">
      <c r="A559" s="433" t="str">
        <f>IF((SUM('Раздел 4'!K22:K22)&lt;=SUM('Раздел 4'!H22:H22)),"","Неверно!")</f>
        <v/>
      </c>
      <c r="B559" s="428" t="s">
        <v>1256</v>
      </c>
      <c r="C559" s="426" t="s">
        <v>1262</v>
      </c>
      <c r="D559" s="426" t="s">
        <v>680</v>
      </c>
      <c r="E559" s="426" t="str">
        <f>CONCATENATE(SUM('Раздел 4'!K22:K22),"&lt;=",SUM('Раздел 4'!H22:H22))</f>
        <v>0&lt;=4</v>
      </c>
      <c r="F559" s="407"/>
    </row>
    <row r="560" spans="1:6" s="242" customFormat="1" x14ac:dyDescent="0.2">
      <c r="A560" s="433" t="str">
        <f>IF((SUM('Раздел 4'!K23:K23)&lt;=SUM('Раздел 4'!H23:H23)),"","Неверно!")</f>
        <v/>
      </c>
      <c r="B560" s="428" t="s">
        <v>1256</v>
      </c>
      <c r="C560" s="426" t="s">
        <v>1263</v>
      </c>
      <c r="D560" s="426" t="s">
        <v>680</v>
      </c>
      <c r="E560" s="426" t="str">
        <f>CONCATENATE(SUM('Раздел 4'!K23:K23),"&lt;=",SUM('Раздел 4'!H23:H23))</f>
        <v>0&lt;=0</v>
      </c>
      <c r="F560" s="407"/>
    </row>
    <row r="561" spans="1:6" s="242" customFormat="1" x14ac:dyDescent="0.2">
      <c r="A561" s="433" t="str">
        <f>IF((SUM('Раздел 4'!K24:K24)&lt;=SUM('Раздел 4'!H24:H24)),"","Неверно!")</f>
        <v/>
      </c>
      <c r="B561" s="428" t="s">
        <v>1256</v>
      </c>
      <c r="C561" s="426" t="s">
        <v>1264</v>
      </c>
      <c r="D561" s="426" t="s">
        <v>680</v>
      </c>
      <c r="E561" s="426" t="str">
        <f>CONCATENATE(SUM('Раздел 4'!K24:K24),"&lt;=",SUM('Раздел 4'!H24:H24))</f>
        <v>0&lt;=0</v>
      </c>
      <c r="F561" s="407"/>
    </row>
    <row r="562" spans="1:6" s="242" customFormat="1" x14ac:dyDescent="0.2">
      <c r="A562" s="433" t="str">
        <f>IF((SUM('Раздел 4'!K25:K25)&lt;=SUM('Раздел 4'!H25:H25)),"","Неверно!")</f>
        <v/>
      </c>
      <c r="B562" s="428" t="s">
        <v>1256</v>
      </c>
      <c r="C562" s="426" t="s">
        <v>1265</v>
      </c>
      <c r="D562" s="426" t="s">
        <v>680</v>
      </c>
      <c r="E562" s="426" t="str">
        <f>CONCATENATE(SUM('Раздел 4'!K25:K25),"&lt;=",SUM('Раздел 4'!H25:H25))</f>
        <v>0&lt;=4</v>
      </c>
      <c r="F562" s="407"/>
    </row>
    <row r="563" spans="1:6" s="242" customFormat="1" x14ac:dyDescent="0.2">
      <c r="A563" s="433" t="str">
        <f>IF((SUM('Раздел 4'!K26:K26)&lt;=SUM('Раздел 4'!H26:H26)),"","Неверно!")</f>
        <v/>
      </c>
      <c r="B563" s="428" t="s">
        <v>1256</v>
      </c>
      <c r="C563" s="426" t="s">
        <v>1266</v>
      </c>
      <c r="D563" s="426" t="s">
        <v>680</v>
      </c>
      <c r="E563" s="426" t="str">
        <f>CONCATENATE(SUM('Раздел 4'!K26:K26),"&lt;=",SUM('Раздел 4'!H26:H26))</f>
        <v>0&lt;=0</v>
      </c>
      <c r="F563" s="407"/>
    </row>
    <row r="564" spans="1:6" s="242" customFormat="1" x14ac:dyDescent="0.2">
      <c r="A564" s="433" t="str">
        <f>IF((SUM('Раздел 4'!K27:K27)&lt;=SUM('Раздел 4'!H27:H27)),"","Неверно!")</f>
        <v/>
      </c>
      <c r="B564" s="428" t="s">
        <v>1256</v>
      </c>
      <c r="C564" s="426" t="s">
        <v>1267</v>
      </c>
      <c r="D564" s="426" t="s">
        <v>680</v>
      </c>
      <c r="E564" s="426" t="str">
        <f>CONCATENATE(SUM('Раздел 4'!K27:K27),"&lt;=",SUM('Раздел 4'!H27:H27))</f>
        <v>8&lt;=8</v>
      </c>
      <c r="F564" s="407"/>
    </row>
    <row r="565" spans="1:6" s="242" customFormat="1" x14ac:dyDescent="0.2">
      <c r="A565" s="433" t="str">
        <f>IF((SUM('Раздел 4'!K10:K10)&lt;=SUM('Раздел 4'!H10:H10)),"","Неверно!")</f>
        <v/>
      </c>
      <c r="B565" s="428" t="s">
        <v>1256</v>
      </c>
      <c r="C565" s="426" t="s">
        <v>1268</v>
      </c>
      <c r="D565" s="426" t="s">
        <v>680</v>
      </c>
      <c r="E565" s="426" t="str">
        <f>CONCATENATE(SUM('Раздел 4'!K10:K10),"&lt;=",SUM('Раздел 4'!H10:H10))</f>
        <v>0&lt;=28</v>
      </c>
      <c r="F565" s="407"/>
    </row>
    <row r="566" spans="1:6" s="242" customFormat="1" x14ac:dyDescent="0.2">
      <c r="A566" s="433" t="str">
        <f>IF((SUM('Раздел 4'!K28:K28)&lt;=SUM('Раздел 4'!H28:H28)),"","Неверно!")</f>
        <v/>
      </c>
      <c r="B566" s="428" t="s">
        <v>1256</v>
      </c>
      <c r="C566" s="426" t="s">
        <v>1269</v>
      </c>
      <c r="D566" s="426" t="s">
        <v>680</v>
      </c>
      <c r="E566" s="426" t="str">
        <f>CONCATENATE(SUM('Раздел 4'!K28:K28),"&lt;=",SUM('Раздел 4'!H28:H28))</f>
        <v>0&lt;=0</v>
      </c>
      <c r="F566" s="407"/>
    </row>
    <row r="567" spans="1:6" s="242" customFormat="1" x14ac:dyDescent="0.2">
      <c r="A567" s="433" t="str">
        <f>IF((SUM('Раздел 4'!K29:K29)&lt;=SUM('Раздел 4'!H29:H29)),"","Неверно!")</f>
        <v/>
      </c>
      <c r="B567" s="428" t="s">
        <v>1256</v>
      </c>
      <c r="C567" s="426" t="s">
        <v>1270</v>
      </c>
      <c r="D567" s="426" t="s">
        <v>680</v>
      </c>
      <c r="E567" s="426" t="str">
        <f>CONCATENATE(SUM('Раздел 4'!K29:K29),"&lt;=",SUM('Раздел 4'!H29:H29))</f>
        <v>1&lt;=1</v>
      </c>
      <c r="F567" s="407"/>
    </row>
    <row r="568" spans="1:6" s="242" customFormat="1" x14ac:dyDescent="0.2">
      <c r="A568" s="433" t="str">
        <f>IF((SUM('Раздел 4'!K30:K30)&lt;=SUM('Раздел 4'!H30:H30)),"","Неверно!")</f>
        <v/>
      </c>
      <c r="B568" s="428" t="s">
        <v>1256</v>
      </c>
      <c r="C568" s="426" t="s">
        <v>1271</v>
      </c>
      <c r="D568" s="426" t="s">
        <v>680</v>
      </c>
      <c r="E568" s="426" t="str">
        <f>CONCATENATE(SUM('Раздел 4'!K30:K30),"&lt;=",SUM('Раздел 4'!H30:H30))</f>
        <v>0&lt;=0</v>
      </c>
      <c r="F568" s="407"/>
    </row>
    <row r="569" spans="1:6" s="242" customFormat="1" x14ac:dyDescent="0.2">
      <c r="A569" s="433" t="str">
        <f>IF((SUM('Раздел 4'!K31:K31)&lt;=SUM('Раздел 4'!H31:H31)),"","Неверно!")</f>
        <v/>
      </c>
      <c r="B569" s="428" t="s">
        <v>1256</v>
      </c>
      <c r="C569" s="426" t="s">
        <v>1272</v>
      </c>
      <c r="D569" s="426" t="s">
        <v>680</v>
      </c>
      <c r="E569" s="426" t="str">
        <f>CONCATENATE(SUM('Раздел 4'!K31:K31),"&lt;=",SUM('Раздел 4'!H31:H31))</f>
        <v>0&lt;=0</v>
      </c>
      <c r="F569" s="407"/>
    </row>
    <row r="570" spans="1:6" s="242" customFormat="1" x14ac:dyDescent="0.2">
      <c r="A570" s="433" t="str">
        <f>IF((SUM('Раздел 4'!K32:K32)&lt;=SUM('Раздел 4'!H32:H32)),"","Неверно!")</f>
        <v/>
      </c>
      <c r="B570" s="428" t="s">
        <v>1256</v>
      </c>
      <c r="C570" s="426" t="s">
        <v>1273</v>
      </c>
      <c r="D570" s="426" t="s">
        <v>680</v>
      </c>
      <c r="E570" s="426" t="str">
        <f>CONCATENATE(SUM('Раздел 4'!K32:K32),"&lt;=",SUM('Раздел 4'!H32:H32))</f>
        <v>6&lt;=47</v>
      </c>
      <c r="F570" s="407"/>
    </row>
    <row r="571" spans="1:6" s="242" customFormat="1" x14ac:dyDescent="0.2">
      <c r="A571" s="433" t="str">
        <f>IF((SUM('Раздел 4'!K33:K33)&lt;=SUM('Раздел 4'!H33:H33)),"","Неверно!")</f>
        <v/>
      </c>
      <c r="B571" s="428" t="s">
        <v>1256</v>
      </c>
      <c r="C571" s="426" t="s">
        <v>1274</v>
      </c>
      <c r="D571" s="426" t="s">
        <v>680</v>
      </c>
      <c r="E571" s="426" t="str">
        <f>CONCATENATE(SUM('Раздел 4'!K33:K33),"&lt;=",SUM('Раздел 4'!H33:H33))</f>
        <v>0&lt;=4</v>
      </c>
      <c r="F571" s="407"/>
    </row>
    <row r="572" spans="1:6" s="242" customFormat="1" x14ac:dyDescent="0.2">
      <c r="A572" s="433" t="str">
        <f>IF((SUM('Раздел 4'!K34:K34)&lt;=SUM('Раздел 4'!H34:H34)),"","Неверно!")</f>
        <v/>
      </c>
      <c r="B572" s="428" t="s">
        <v>1256</v>
      </c>
      <c r="C572" s="426" t="s">
        <v>1275</v>
      </c>
      <c r="D572" s="426" t="s">
        <v>680</v>
      </c>
      <c r="E572" s="426" t="str">
        <f>CONCATENATE(SUM('Раздел 4'!K34:K34),"&lt;=",SUM('Раздел 4'!H34:H34))</f>
        <v>15&lt;=75</v>
      </c>
      <c r="F572" s="407"/>
    </row>
    <row r="573" spans="1:6" s="242" customFormat="1" x14ac:dyDescent="0.2">
      <c r="A573" s="433" t="str">
        <f>IF((SUM('Раздел 4'!K35:K35)&lt;=SUM('Раздел 4'!H35:H35)),"","Неверно!")</f>
        <v/>
      </c>
      <c r="B573" s="428" t="s">
        <v>1256</v>
      </c>
      <c r="C573" s="426" t="s">
        <v>1276</v>
      </c>
      <c r="D573" s="426" t="s">
        <v>680</v>
      </c>
      <c r="E573" s="426" t="str">
        <f>CONCATENATE(SUM('Раздел 4'!K35:K35),"&lt;=",SUM('Раздел 4'!H35:H35))</f>
        <v>0&lt;=0</v>
      </c>
      <c r="F573" s="407"/>
    </row>
    <row r="574" spans="1:6" s="242" customFormat="1" x14ac:dyDescent="0.2">
      <c r="A574" s="433" t="str">
        <f>IF((SUM('Раздел 4'!K36:K36)&lt;=SUM('Раздел 4'!H36:H36)),"","Неверно!")</f>
        <v/>
      </c>
      <c r="B574" s="428" t="s">
        <v>1256</v>
      </c>
      <c r="C574" s="426" t="s">
        <v>1277</v>
      </c>
      <c r="D574" s="426" t="s">
        <v>680</v>
      </c>
      <c r="E574" s="426" t="str">
        <f>CONCATENATE(SUM('Раздел 4'!K36:K36),"&lt;=",SUM('Раздел 4'!H36:H36))</f>
        <v>3&lt;=5</v>
      </c>
      <c r="F574" s="407"/>
    </row>
    <row r="575" spans="1:6" s="242" customFormat="1" x14ac:dyDescent="0.2">
      <c r="A575" s="433" t="str">
        <f>IF((SUM('Раздел 4'!K37:K37)&lt;=SUM('Раздел 4'!H37:H37)),"","Неверно!")</f>
        <v/>
      </c>
      <c r="B575" s="428" t="s">
        <v>1256</v>
      </c>
      <c r="C575" s="426" t="s">
        <v>1278</v>
      </c>
      <c r="D575" s="426" t="s">
        <v>680</v>
      </c>
      <c r="E575" s="426" t="str">
        <f>CONCATENATE(SUM('Раздел 4'!K37:K37),"&lt;=",SUM('Раздел 4'!H37:H37))</f>
        <v>0&lt;=2</v>
      </c>
      <c r="F575" s="407"/>
    </row>
    <row r="576" spans="1:6" s="242" customFormat="1" x14ac:dyDescent="0.2">
      <c r="A576" s="433" t="str">
        <f>IF((SUM('Раздел 4'!K11:K11)&lt;=SUM('Раздел 4'!H11:H11)),"","Неверно!")</f>
        <v/>
      </c>
      <c r="B576" s="428" t="s">
        <v>1256</v>
      </c>
      <c r="C576" s="426" t="s">
        <v>1279</v>
      </c>
      <c r="D576" s="426" t="s">
        <v>680</v>
      </c>
      <c r="E576" s="426" t="str">
        <f>CONCATENATE(SUM('Раздел 4'!K11:K11),"&lt;=",SUM('Раздел 4'!H11:H11))</f>
        <v>0&lt;=0</v>
      </c>
      <c r="F576" s="407"/>
    </row>
    <row r="577" spans="1:6" s="242" customFormat="1" x14ac:dyDescent="0.2">
      <c r="A577" s="433" t="str">
        <f>IF((SUM('Раздел 4'!K38:K38)&lt;=SUM('Раздел 4'!H38:H38)),"","Неверно!")</f>
        <v/>
      </c>
      <c r="B577" s="428" t="s">
        <v>1256</v>
      </c>
      <c r="C577" s="426" t="s">
        <v>1280</v>
      </c>
      <c r="D577" s="426" t="s">
        <v>680</v>
      </c>
      <c r="E577" s="426" t="str">
        <f>CONCATENATE(SUM('Раздел 4'!K38:K38),"&lt;=",SUM('Раздел 4'!H38:H38))</f>
        <v>0&lt;=0</v>
      </c>
      <c r="F577" s="407"/>
    </row>
    <row r="578" spans="1:6" s="242" customFormat="1" x14ac:dyDescent="0.2">
      <c r="A578" s="433" t="str">
        <f>IF((SUM('Раздел 4'!K39:K39)&lt;=SUM('Раздел 4'!H39:H39)),"","Неверно!")</f>
        <v/>
      </c>
      <c r="B578" s="428" t="s">
        <v>1256</v>
      </c>
      <c r="C578" s="426" t="s">
        <v>1281</v>
      </c>
      <c r="D578" s="426" t="s">
        <v>680</v>
      </c>
      <c r="E578" s="426" t="str">
        <f>CONCATENATE(SUM('Раздел 4'!K39:K39),"&lt;=",SUM('Раздел 4'!H39:H39))</f>
        <v>0&lt;=0</v>
      </c>
      <c r="F578" s="407"/>
    </row>
    <row r="579" spans="1:6" s="242" customFormat="1" x14ac:dyDescent="0.2">
      <c r="A579" s="433" t="str">
        <f>IF((SUM('Раздел 4'!K40:K40)&lt;=SUM('Раздел 4'!H40:H40)),"","Неверно!")</f>
        <v/>
      </c>
      <c r="B579" s="428" t="s">
        <v>1256</v>
      </c>
      <c r="C579" s="426" t="s">
        <v>1282</v>
      </c>
      <c r="D579" s="426" t="s">
        <v>680</v>
      </c>
      <c r="E579" s="426" t="str">
        <f>CONCATENATE(SUM('Раздел 4'!K40:K40),"&lt;=",SUM('Раздел 4'!H40:H40))</f>
        <v>0&lt;=16</v>
      </c>
      <c r="F579" s="407"/>
    </row>
    <row r="580" spans="1:6" s="242" customFormat="1" x14ac:dyDescent="0.2">
      <c r="A580" s="433" t="str">
        <f>IF((SUM('Раздел 4'!K41:K41)&lt;=SUM('Раздел 4'!H41:H41)),"","Неверно!")</f>
        <v/>
      </c>
      <c r="B580" s="428" t="s">
        <v>1256</v>
      </c>
      <c r="C580" s="426" t="s">
        <v>1283</v>
      </c>
      <c r="D580" s="426" t="s">
        <v>680</v>
      </c>
      <c r="E580" s="426" t="str">
        <f>CONCATENATE(SUM('Раздел 4'!K41:K41),"&lt;=",SUM('Раздел 4'!H41:H41))</f>
        <v>0&lt;=1</v>
      </c>
      <c r="F580" s="407"/>
    </row>
    <row r="581" spans="1:6" s="242" customFormat="1" x14ac:dyDescent="0.2">
      <c r="A581" s="433" t="str">
        <f>IF((SUM('Раздел 4'!K42:K42)&lt;=SUM('Раздел 4'!H42:H42)),"","Неверно!")</f>
        <v/>
      </c>
      <c r="B581" s="428" t="s">
        <v>1256</v>
      </c>
      <c r="C581" s="426" t="s">
        <v>1284</v>
      </c>
      <c r="D581" s="426" t="s">
        <v>680</v>
      </c>
      <c r="E581" s="426" t="str">
        <f>CONCATENATE(SUM('Раздел 4'!K42:K42),"&lt;=",SUM('Раздел 4'!H42:H42))</f>
        <v>0&lt;=0</v>
      </c>
      <c r="F581" s="407"/>
    </row>
    <row r="582" spans="1:6" s="242" customFormat="1" x14ac:dyDescent="0.2">
      <c r="A582" s="433" t="str">
        <f>IF((SUM('Раздел 4'!K43:K43)&lt;=SUM('Раздел 4'!H43:H43)),"","Неверно!")</f>
        <v/>
      </c>
      <c r="B582" s="428" t="s">
        <v>1256</v>
      </c>
      <c r="C582" s="426" t="s">
        <v>1285</v>
      </c>
      <c r="D582" s="426" t="s">
        <v>680</v>
      </c>
      <c r="E582" s="426" t="str">
        <f>CONCATENATE(SUM('Раздел 4'!K43:K43),"&lt;=",SUM('Раздел 4'!H43:H43))</f>
        <v>0&lt;=0</v>
      </c>
      <c r="F582" s="407"/>
    </row>
    <row r="583" spans="1:6" s="242" customFormat="1" x14ac:dyDescent="0.2">
      <c r="A583" s="433" t="str">
        <f>IF((SUM('Раздел 4'!K44:K44)&lt;=SUM('Раздел 4'!H44:H44)),"","Неверно!")</f>
        <v/>
      </c>
      <c r="B583" s="428" t="s">
        <v>1256</v>
      </c>
      <c r="C583" s="426" t="s">
        <v>1286</v>
      </c>
      <c r="D583" s="426" t="s">
        <v>680</v>
      </c>
      <c r="E583" s="426" t="str">
        <f>CONCATENATE(SUM('Раздел 4'!K44:K44),"&lt;=",SUM('Раздел 4'!H44:H44))</f>
        <v>0&lt;=0</v>
      </c>
      <c r="F583" s="407"/>
    </row>
    <row r="584" spans="1:6" s="242" customFormat="1" x14ac:dyDescent="0.2">
      <c r="A584" s="433" t="str">
        <f>IF((SUM('Раздел 4'!K45:K45)&lt;=SUM('Раздел 4'!H45:H45)),"","Неверно!")</f>
        <v/>
      </c>
      <c r="B584" s="428" t="s">
        <v>1256</v>
      </c>
      <c r="C584" s="426" t="s">
        <v>1287</v>
      </c>
      <c r="D584" s="426" t="s">
        <v>680</v>
      </c>
      <c r="E584" s="426" t="str">
        <f>CONCATENATE(SUM('Раздел 4'!K45:K45),"&lt;=",SUM('Раздел 4'!H45:H45))</f>
        <v>0&lt;=0</v>
      </c>
      <c r="F584" s="407"/>
    </row>
    <row r="585" spans="1:6" s="242" customFormat="1" x14ac:dyDescent="0.2">
      <c r="A585" s="433" t="str">
        <f>IF((SUM('Раздел 4'!K46:K46)&lt;=SUM('Раздел 4'!H46:H46)),"","Неверно!")</f>
        <v/>
      </c>
      <c r="B585" s="428" t="s">
        <v>1256</v>
      </c>
      <c r="C585" s="426" t="s">
        <v>1288</v>
      </c>
      <c r="D585" s="426" t="s">
        <v>680</v>
      </c>
      <c r="E585" s="426" t="str">
        <f>CONCATENATE(SUM('Раздел 4'!K46:K46),"&lt;=",SUM('Раздел 4'!H46:H46))</f>
        <v>0&lt;=0</v>
      </c>
      <c r="F585" s="407"/>
    </row>
    <row r="586" spans="1:6" s="242" customFormat="1" x14ac:dyDescent="0.2">
      <c r="A586" s="433" t="str">
        <f>IF((SUM('Раздел 4'!K47:K47)&lt;=SUM('Раздел 4'!H47:H47)),"","Неверно!")</f>
        <v/>
      </c>
      <c r="B586" s="428" t="s">
        <v>1256</v>
      </c>
      <c r="C586" s="426" t="s">
        <v>1289</v>
      </c>
      <c r="D586" s="426" t="s">
        <v>680</v>
      </c>
      <c r="E586" s="426" t="str">
        <f>CONCATENATE(SUM('Раздел 4'!K47:K47),"&lt;=",SUM('Раздел 4'!H47:H47))</f>
        <v>0&lt;=0</v>
      </c>
      <c r="F586" s="407"/>
    </row>
    <row r="587" spans="1:6" s="242" customFormat="1" x14ac:dyDescent="0.2">
      <c r="A587" s="433" t="str">
        <f>IF((SUM('Раздел 4'!K12:K12)&lt;=SUM('Раздел 4'!H12:H12)),"","Неверно!")</f>
        <v/>
      </c>
      <c r="B587" s="428" t="s">
        <v>1256</v>
      </c>
      <c r="C587" s="426" t="s">
        <v>1290</v>
      </c>
      <c r="D587" s="426" t="s">
        <v>680</v>
      </c>
      <c r="E587" s="426" t="str">
        <f>CONCATENATE(SUM('Раздел 4'!K12:K12),"&lt;=",SUM('Раздел 4'!H12:H12))</f>
        <v>0&lt;=77</v>
      </c>
      <c r="F587" s="407"/>
    </row>
    <row r="588" spans="1:6" s="242" customFormat="1" x14ac:dyDescent="0.2">
      <c r="A588" s="433" t="str">
        <f>IF((SUM('Раздел 4'!K48:K48)&lt;=SUM('Раздел 4'!H48:H48)),"","Неверно!")</f>
        <v/>
      </c>
      <c r="B588" s="428" t="s">
        <v>1256</v>
      </c>
      <c r="C588" s="426" t="s">
        <v>1291</v>
      </c>
      <c r="D588" s="426" t="s">
        <v>680</v>
      </c>
      <c r="E588" s="426" t="str">
        <f>CONCATENATE(SUM('Раздел 4'!K48:K48),"&lt;=",SUM('Раздел 4'!H48:H48))</f>
        <v>0&lt;=32</v>
      </c>
      <c r="F588" s="407"/>
    </row>
    <row r="589" spans="1:6" s="242" customFormat="1" x14ac:dyDescent="0.2">
      <c r="A589" s="433" t="str">
        <f>IF((SUM('Раздел 4'!K49:K49)&lt;=SUM('Раздел 4'!H49:H49)),"","Неверно!")</f>
        <v/>
      </c>
      <c r="B589" s="428" t="s">
        <v>1256</v>
      </c>
      <c r="C589" s="426" t="s">
        <v>1292</v>
      </c>
      <c r="D589" s="426" t="s">
        <v>680</v>
      </c>
      <c r="E589" s="426" t="str">
        <f>CONCATENATE(SUM('Раздел 4'!K49:K49),"&lt;=",SUM('Раздел 4'!H49:H49))</f>
        <v>0&lt;=0</v>
      </c>
      <c r="F589" s="407"/>
    </row>
    <row r="590" spans="1:6" s="242" customFormat="1" x14ac:dyDescent="0.2">
      <c r="A590" s="433" t="str">
        <f>IF((SUM('Раздел 4'!K50:K50)&lt;=SUM('Раздел 4'!H50:H50)),"","Неверно!")</f>
        <v/>
      </c>
      <c r="B590" s="428" t="s">
        <v>1256</v>
      </c>
      <c r="C590" s="426" t="s">
        <v>1293</v>
      </c>
      <c r="D590" s="426" t="s">
        <v>680</v>
      </c>
      <c r="E590" s="426" t="str">
        <f>CONCATENATE(SUM('Раздел 4'!K50:K50),"&lt;=",SUM('Раздел 4'!H50:H50))</f>
        <v>0&lt;=0</v>
      </c>
      <c r="F590" s="407"/>
    </row>
    <row r="591" spans="1:6" s="242" customFormat="1" x14ac:dyDescent="0.2">
      <c r="A591" s="433" t="str">
        <f>IF((SUM('Раздел 4'!K51:K51)&lt;=SUM('Раздел 4'!H51:H51)),"","Неверно!")</f>
        <v/>
      </c>
      <c r="B591" s="428" t="s">
        <v>1256</v>
      </c>
      <c r="C591" s="426" t="s">
        <v>1294</v>
      </c>
      <c r="D591" s="426" t="s">
        <v>680</v>
      </c>
      <c r="E591" s="426" t="str">
        <f>CONCATENATE(SUM('Раздел 4'!K51:K51),"&lt;=",SUM('Раздел 4'!H51:H51))</f>
        <v>0&lt;=0</v>
      </c>
      <c r="F591" s="407"/>
    </row>
    <row r="592" spans="1:6" s="242" customFormat="1" x14ac:dyDescent="0.2">
      <c r="A592" s="433" t="str">
        <f>IF((SUM('Раздел 4'!K52:K52)&lt;=SUM('Раздел 4'!H52:H52)),"","Неверно!")</f>
        <v/>
      </c>
      <c r="B592" s="428" t="s">
        <v>1256</v>
      </c>
      <c r="C592" s="426" t="s">
        <v>1295</v>
      </c>
      <c r="D592" s="426" t="s">
        <v>680</v>
      </c>
      <c r="E592" s="426" t="str">
        <f>CONCATENATE(SUM('Раздел 4'!K52:K52),"&lt;=",SUM('Раздел 4'!H52:H52))</f>
        <v>0&lt;=0</v>
      </c>
      <c r="F592" s="407"/>
    </row>
    <row r="593" spans="1:6" s="242" customFormat="1" x14ac:dyDescent="0.2">
      <c r="A593" s="433" t="str">
        <f>IF((SUM('Раздел 4'!K53:K53)&lt;=SUM('Раздел 4'!H53:H53)),"","Неверно!")</f>
        <v/>
      </c>
      <c r="B593" s="428" t="s">
        <v>1256</v>
      </c>
      <c r="C593" s="426" t="s">
        <v>1296</v>
      </c>
      <c r="D593" s="426" t="s">
        <v>680</v>
      </c>
      <c r="E593" s="426" t="str">
        <f>CONCATENATE(SUM('Раздел 4'!K53:K53),"&lt;=",SUM('Раздел 4'!H53:H53))</f>
        <v>0&lt;=3</v>
      </c>
      <c r="F593" s="407"/>
    </row>
    <row r="594" spans="1:6" s="242" customFormat="1" x14ac:dyDescent="0.2">
      <c r="A594" s="433" t="str">
        <f>IF((SUM('Раздел 4'!K54:K54)&lt;=SUM('Раздел 4'!H54:H54)),"","Неверно!")</f>
        <v/>
      </c>
      <c r="B594" s="428" t="s">
        <v>1256</v>
      </c>
      <c r="C594" s="426" t="s">
        <v>1297</v>
      </c>
      <c r="D594" s="426" t="s">
        <v>680</v>
      </c>
      <c r="E594" s="426" t="str">
        <f>CONCATENATE(SUM('Раздел 4'!K54:K54),"&lt;=",SUM('Раздел 4'!H54:H54))</f>
        <v>0&lt;=0</v>
      </c>
      <c r="F594" s="407"/>
    </row>
    <row r="595" spans="1:6" s="242" customFormat="1" x14ac:dyDescent="0.2">
      <c r="A595" s="433" t="str">
        <f>IF((SUM('Раздел 4'!K55:K55)&lt;=SUM('Раздел 4'!H55:H55)),"","Неверно!")</f>
        <v/>
      </c>
      <c r="B595" s="428" t="s">
        <v>1256</v>
      </c>
      <c r="C595" s="426" t="s">
        <v>1298</v>
      </c>
      <c r="D595" s="426" t="s">
        <v>680</v>
      </c>
      <c r="E595" s="426" t="str">
        <f>CONCATENATE(SUM('Раздел 4'!K55:K55),"&lt;=",SUM('Раздел 4'!H55:H55))</f>
        <v>0&lt;=0</v>
      </c>
      <c r="F595" s="407"/>
    </row>
    <row r="596" spans="1:6" s="242" customFormat="1" x14ac:dyDescent="0.2">
      <c r="A596" s="433" t="str">
        <f>IF((SUM('Раздел 4'!K56:K56)&lt;=SUM('Раздел 4'!H56:H56)),"","Неверно!")</f>
        <v/>
      </c>
      <c r="B596" s="428" t="s">
        <v>1256</v>
      </c>
      <c r="C596" s="426" t="s">
        <v>1299</v>
      </c>
      <c r="D596" s="426" t="s">
        <v>680</v>
      </c>
      <c r="E596" s="426" t="str">
        <f>CONCATENATE(SUM('Раздел 4'!K56:K56),"&lt;=",SUM('Раздел 4'!H56:H56))</f>
        <v>0&lt;=0</v>
      </c>
      <c r="F596" s="407"/>
    </row>
    <row r="597" spans="1:6" s="242" customFormat="1" x14ac:dyDescent="0.2">
      <c r="A597" s="433" t="str">
        <f>IF((SUM('Раздел 4'!K57:K57)&lt;=SUM('Раздел 4'!H57:H57)),"","Неверно!")</f>
        <v/>
      </c>
      <c r="B597" s="428" t="s">
        <v>1256</v>
      </c>
      <c r="C597" s="426" t="s">
        <v>1300</v>
      </c>
      <c r="D597" s="426" t="s">
        <v>680</v>
      </c>
      <c r="E597" s="426" t="str">
        <f>CONCATENATE(SUM('Раздел 4'!K57:K57),"&lt;=",SUM('Раздел 4'!H57:H57))</f>
        <v>0&lt;=0</v>
      </c>
      <c r="F597" s="407"/>
    </row>
    <row r="598" spans="1:6" s="242" customFormat="1" x14ac:dyDescent="0.2">
      <c r="A598" s="433" t="str">
        <f>IF((SUM('Раздел 4'!K13:K13)&lt;=SUM('Раздел 4'!H13:H13)),"","Неверно!")</f>
        <v/>
      </c>
      <c r="B598" s="428" t="s">
        <v>1256</v>
      </c>
      <c r="C598" s="426" t="s">
        <v>1301</v>
      </c>
      <c r="D598" s="426" t="s">
        <v>680</v>
      </c>
      <c r="E598" s="426" t="str">
        <f>CONCATENATE(SUM('Раздел 4'!K13:K13),"&lt;=",SUM('Раздел 4'!H13:H13))</f>
        <v>0&lt;=0</v>
      </c>
      <c r="F598" s="407"/>
    </row>
    <row r="599" spans="1:6" s="242" customFormat="1" x14ac:dyDescent="0.2">
      <c r="A599" s="433" t="str">
        <f>IF((SUM('Раздел 4'!K58:K58)&lt;=SUM('Раздел 4'!H58:H58)),"","Неверно!")</f>
        <v/>
      </c>
      <c r="B599" s="428" t="s">
        <v>1256</v>
      </c>
      <c r="C599" s="426" t="s">
        <v>1302</v>
      </c>
      <c r="D599" s="426" t="s">
        <v>680</v>
      </c>
      <c r="E599" s="426" t="str">
        <f>CONCATENATE(SUM('Раздел 4'!K58:K58),"&lt;=",SUM('Раздел 4'!H58:H58))</f>
        <v>0&lt;=2</v>
      </c>
      <c r="F599" s="407"/>
    </row>
    <row r="600" spans="1:6" s="242" customFormat="1" x14ac:dyDescent="0.2">
      <c r="A600" s="433" t="str">
        <f>IF((SUM('Раздел 4'!K59:K59)&lt;=SUM('Раздел 4'!H59:H59)),"","Неверно!")</f>
        <v/>
      </c>
      <c r="B600" s="428" t="s">
        <v>1256</v>
      </c>
      <c r="C600" s="426" t="s">
        <v>1303</v>
      </c>
      <c r="D600" s="426" t="s">
        <v>680</v>
      </c>
      <c r="E600" s="426" t="str">
        <f>CONCATENATE(SUM('Раздел 4'!K59:K59),"&lt;=",SUM('Раздел 4'!H59:H59))</f>
        <v>0&lt;=0</v>
      </c>
      <c r="F600" s="407"/>
    </row>
    <row r="601" spans="1:6" s="242" customFormat="1" x14ac:dyDescent="0.2">
      <c r="A601" s="433" t="str">
        <f>IF((SUM('Раздел 4'!K60:K60)&lt;=SUM('Раздел 4'!H60:H60)),"","Неверно!")</f>
        <v/>
      </c>
      <c r="B601" s="428" t="s">
        <v>1256</v>
      </c>
      <c r="C601" s="426" t="s">
        <v>1304</v>
      </c>
      <c r="D601" s="426" t="s">
        <v>680</v>
      </c>
      <c r="E601" s="426" t="str">
        <f>CONCATENATE(SUM('Раздел 4'!K60:K60),"&lt;=",SUM('Раздел 4'!H60:H60))</f>
        <v>0&lt;=0</v>
      </c>
      <c r="F601" s="407"/>
    </row>
    <row r="602" spans="1:6" s="242" customFormat="1" x14ac:dyDescent="0.2">
      <c r="A602" s="433" t="str">
        <f>IF((SUM('Раздел 4'!K61:K61)&lt;=SUM('Раздел 4'!H61:H61)),"","Неверно!")</f>
        <v/>
      </c>
      <c r="B602" s="428" t="s">
        <v>1256</v>
      </c>
      <c r="C602" s="426" t="s">
        <v>1305</v>
      </c>
      <c r="D602" s="426" t="s">
        <v>680</v>
      </c>
      <c r="E602" s="426" t="str">
        <f>CONCATENATE(SUM('Раздел 4'!K61:K61),"&lt;=",SUM('Раздел 4'!H61:H61))</f>
        <v>0&lt;=0</v>
      </c>
      <c r="F602" s="407"/>
    </row>
    <row r="603" spans="1:6" s="242" customFormat="1" x14ac:dyDescent="0.2">
      <c r="A603" s="433" t="str">
        <f>IF((SUM('Раздел 4'!K62:K62)&lt;=SUM('Раздел 4'!H62:H62)),"","Неверно!")</f>
        <v/>
      </c>
      <c r="B603" s="428" t="s">
        <v>1256</v>
      </c>
      <c r="C603" s="426" t="s">
        <v>1306</v>
      </c>
      <c r="D603" s="426" t="s">
        <v>680</v>
      </c>
      <c r="E603" s="426" t="str">
        <f>CONCATENATE(SUM('Раздел 4'!K62:K62),"&lt;=",SUM('Раздел 4'!H62:H62))</f>
        <v>0&lt;=0</v>
      </c>
      <c r="F603" s="407"/>
    </row>
    <row r="604" spans="1:6" s="242" customFormat="1" x14ac:dyDescent="0.2">
      <c r="A604" s="433" t="str">
        <f>IF((SUM('Раздел 4'!K63:K63)&lt;=SUM('Раздел 4'!H63:H63)),"","Неверно!")</f>
        <v/>
      </c>
      <c r="B604" s="428" t="s">
        <v>1256</v>
      </c>
      <c r="C604" s="426" t="s">
        <v>1307</v>
      </c>
      <c r="D604" s="426" t="s">
        <v>680</v>
      </c>
      <c r="E604" s="426" t="str">
        <f>CONCATENATE(SUM('Раздел 4'!K63:K63),"&lt;=",SUM('Раздел 4'!H63:H63))</f>
        <v>0&lt;=0</v>
      </c>
      <c r="F604" s="407"/>
    </row>
    <row r="605" spans="1:6" s="242" customFormat="1" x14ac:dyDescent="0.2">
      <c r="A605" s="433" t="str">
        <f>IF((SUM('Раздел 4'!K64:K64)&lt;=SUM('Раздел 4'!H64:H64)),"","Неверно!")</f>
        <v/>
      </c>
      <c r="B605" s="428" t="s">
        <v>1256</v>
      </c>
      <c r="C605" s="426" t="s">
        <v>1308</v>
      </c>
      <c r="D605" s="426" t="s">
        <v>680</v>
      </c>
      <c r="E605" s="426" t="str">
        <f>CONCATENATE(SUM('Раздел 4'!K64:K64),"&lt;=",SUM('Раздел 4'!H64:H64))</f>
        <v>0&lt;=0</v>
      </c>
      <c r="F605" s="407"/>
    </row>
    <row r="606" spans="1:6" s="242" customFormat="1" x14ac:dyDescent="0.2">
      <c r="A606" s="433" t="str">
        <f>IF((SUM('Раздел 4'!K65:K65)&lt;=SUM('Раздел 4'!H65:H65)),"","Неверно!")</f>
        <v/>
      </c>
      <c r="B606" s="428" t="s">
        <v>1256</v>
      </c>
      <c r="C606" s="426" t="s">
        <v>1309</v>
      </c>
      <c r="D606" s="426" t="s">
        <v>680</v>
      </c>
      <c r="E606" s="426" t="str">
        <f>CONCATENATE(SUM('Раздел 4'!K65:K65),"&lt;=",SUM('Раздел 4'!H65:H65))</f>
        <v>0&lt;=0</v>
      </c>
      <c r="F606" s="407"/>
    </row>
    <row r="607" spans="1:6" s="242" customFormat="1" x14ac:dyDescent="0.2">
      <c r="A607" s="433" t="str">
        <f>IF((SUM('Раздел 4'!K66:K66)&lt;=SUM('Раздел 4'!H66:H66)),"","Неверно!")</f>
        <v/>
      </c>
      <c r="B607" s="428" t="s">
        <v>1256</v>
      </c>
      <c r="C607" s="426" t="s">
        <v>1310</v>
      </c>
      <c r="D607" s="426" t="s">
        <v>680</v>
      </c>
      <c r="E607" s="426" t="str">
        <f>CONCATENATE(SUM('Раздел 4'!K66:K66),"&lt;=",SUM('Раздел 4'!H66:H66))</f>
        <v>0&lt;=0</v>
      </c>
      <c r="F607" s="407"/>
    </row>
    <row r="608" spans="1:6" s="242" customFormat="1" x14ac:dyDescent="0.2">
      <c r="A608" s="433" t="str">
        <f>IF((SUM('Раздел 4'!K67:K67)&lt;=SUM('Раздел 4'!H67:H67)),"","Неверно!")</f>
        <v/>
      </c>
      <c r="B608" s="428" t="s">
        <v>1256</v>
      </c>
      <c r="C608" s="426" t="s">
        <v>1311</v>
      </c>
      <c r="D608" s="426" t="s">
        <v>680</v>
      </c>
      <c r="E608" s="426" t="str">
        <f>CONCATENATE(SUM('Раздел 4'!K67:K67),"&lt;=",SUM('Раздел 4'!H67:H67))</f>
        <v>0&lt;=1</v>
      </c>
      <c r="F608" s="407"/>
    </row>
    <row r="609" spans="1:6" s="242" customFormat="1" x14ac:dyDescent="0.2">
      <c r="A609" s="433" t="str">
        <f>IF((SUM('Раздел 4'!K14:K14)&lt;=SUM('Раздел 4'!H14:H14)),"","Неверно!")</f>
        <v/>
      </c>
      <c r="B609" s="428" t="s">
        <v>1256</v>
      </c>
      <c r="C609" s="426" t="s">
        <v>1312</v>
      </c>
      <c r="D609" s="426" t="s">
        <v>680</v>
      </c>
      <c r="E609" s="426" t="str">
        <f>CONCATENATE(SUM('Раздел 4'!K14:K14),"&lt;=",SUM('Раздел 4'!H14:H14))</f>
        <v>0&lt;=0</v>
      </c>
      <c r="F609" s="407"/>
    </row>
    <row r="610" spans="1:6" s="242" customFormat="1" x14ac:dyDescent="0.2">
      <c r="A610" s="433" t="str">
        <f>IF((SUM('Раздел 4'!K68:K68)&lt;=SUM('Раздел 4'!H68:H68)),"","Неверно!")</f>
        <v/>
      </c>
      <c r="B610" s="428" t="s">
        <v>1256</v>
      </c>
      <c r="C610" s="426" t="s">
        <v>1313</v>
      </c>
      <c r="D610" s="426" t="s">
        <v>680</v>
      </c>
      <c r="E610" s="426" t="str">
        <f>CONCATENATE(SUM('Раздел 4'!K68:K68),"&lt;=",SUM('Раздел 4'!H68:H68))</f>
        <v>0&lt;=0</v>
      </c>
      <c r="F610" s="407"/>
    </row>
    <row r="611" spans="1:6" s="242" customFormat="1" x14ac:dyDescent="0.2">
      <c r="A611" s="433" t="str">
        <f>IF((SUM('Раздел 4'!K69:K69)&lt;=SUM('Раздел 4'!H69:H69)),"","Неверно!")</f>
        <v/>
      </c>
      <c r="B611" s="428" t="s">
        <v>1256</v>
      </c>
      <c r="C611" s="426" t="s">
        <v>1314</v>
      </c>
      <c r="D611" s="426" t="s">
        <v>680</v>
      </c>
      <c r="E611" s="426" t="str">
        <f>CONCATENATE(SUM('Раздел 4'!K69:K69),"&lt;=",SUM('Раздел 4'!H69:H69))</f>
        <v>0&lt;=52</v>
      </c>
      <c r="F611" s="407"/>
    </row>
    <row r="612" spans="1:6" s="242" customFormat="1" x14ac:dyDescent="0.2">
      <c r="A612" s="433" t="str">
        <f>IF((SUM('Раздел 4'!K70:K70)&lt;=SUM('Раздел 4'!H70:H70)),"","Неверно!")</f>
        <v/>
      </c>
      <c r="B612" s="428" t="s">
        <v>1256</v>
      </c>
      <c r="C612" s="426" t="s">
        <v>1315</v>
      </c>
      <c r="D612" s="426" t="s">
        <v>680</v>
      </c>
      <c r="E612" s="426" t="str">
        <f>CONCATENATE(SUM('Раздел 4'!K70:K70),"&lt;=",SUM('Раздел 4'!H70:H70))</f>
        <v>0&lt;=2</v>
      </c>
      <c r="F612" s="407"/>
    </row>
    <row r="613" spans="1:6" s="242" customFormat="1" x14ac:dyDescent="0.2">
      <c r="A613" s="433" t="str">
        <f>IF((SUM('Раздел 4'!K71:K71)&lt;=SUM('Раздел 4'!H71:H71)),"","Неверно!")</f>
        <v/>
      </c>
      <c r="B613" s="428" t="s">
        <v>1256</v>
      </c>
      <c r="C613" s="426" t="s">
        <v>1316</v>
      </c>
      <c r="D613" s="426" t="s">
        <v>680</v>
      </c>
      <c r="E613" s="426" t="str">
        <f>CONCATENATE(SUM('Раздел 4'!K71:K71),"&lt;=",SUM('Раздел 4'!H71:H71))</f>
        <v>0&lt;=0</v>
      </c>
      <c r="F613" s="407"/>
    </row>
    <row r="614" spans="1:6" s="242" customFormat="1" x14ac:dyDescent="0.2">
      <c r="A614" s="433" t="str">
        <f>IF((SUM('Раздел 4'!K72:K72)&lt;=SUM('Раздел 4'!H72:H72)),"","Неверно!")</f>
        <v/>
      </c>
      <c r="B614" s="428" t="s">
        <v>1256</v>
      </c>
      <c r="C614" s="426" t="s">
        <v>1317</v>
      </c>
      <c r="D614" s="426" t="s">
        <v>680</v>
      </c>
      <c r="E614" s="426" t="str">
        <f>CONCATENATE(SUM('Раздел 4'!K72:K72),"&lt;=",SUM('Раздел 4'!H72:H72))</f>
        <v>0&lt;=0</v>
      </c>
      <c r="F614" s="407"/>
    </row>
    <row r="615" spans="1:6" s="242" customFormat="1" x14ac:dyDescent="0.2">
      <c r="A615" s="433" t="str">
        <f>IF((SUM('Раздел 4'!K73:K73)&lt;=SUM('Раздел 4'!H73:H73)),"","Неверно!")</f>
        <v/>
      </c>
      <c r="B615" s="428" t="s">
        <v>1256</v>
      </c>
      <c r="C615" s="426" t="s">
        <v>1318</v>
      </c>
      <c r="D615" s="426" t="s">
        <v>680</v>
      </c>
      <c r="E615" s="426" t="str">
        <f>CONCATENATE(SUM('Раздел 4'!K73:K73),"&lt;=",SUM('Раздел 4'!H73:H73))</f>
        <v>0&lt;=1</v>
      </c>
      <c r="F615" s="407"/>
    </row>
    <row r="616" spans="1:6" s="242" customFormat="1" x14ac:dyDescent="0.2">
      <c r="A616" s="433" t="str">
        <f>IF((SUM('Раздел 4'!K74:K74)&lt;=SUM('Раздел 4'!H74:H74)),"","Неверно!")</f>
        <v/>
      </c>
      <c r="B616" s="428" t="s">
        <v>1256</v>
      </c>
      <c r="C616" s="426" t="s">
        <v>1319</v>
      </c>
      <c r="D616" s="426" t="s">
        <v>680</v>
      </c>
      <c r="E616" s="426" t="str">
        <f>CONCATENATE(SUM('Раздел 4'!K74:K74),"&lt;=",SUM('Раздел 4'!H74:H74))</f>
        <v>0&lt;=2</v>
      </c>
      <c r="F616" s="407"/>
    </row>
    <row r="617" spans="1:6" s="242" customFormat="1" x14ac:dyDescent="0.2">
      <c r="A617" s="433" t="str">
        <f>IF((SUM('Раздел 4'!K75:K75)&lt;=SUM('Раздел 4'!H75:H75)),"","Неверно!")</f>
        <v/>
      </c>
      <c r="B617" s="428" t="s">
        <v>1256</v>
      </c>
      <c r="C617" s="426" t="s">
        <v>1320</v>
      </c>
      <c r="D617" s="426" t="s">
        <v>680</v>
      </c>
      <c r="E617" s="426" t="str">
        <f>CONCATENATE(SUM('Раздел 4'!K75:K75),"&lt;=",SUM('Раздел 4'!H75:H75))</f>
        <v>0&lt;=1</v>
      </c>
      <c r="F617" s="407"/>
    </row>
    <row r="618" spans="1:6" s="242" customFormat="1" x14ac:dyDescent="0.2">
      <c r="A618" s="433" t="str">
        <f>IF((SUM('Раздел 4'!K76:K76)&lt;=SUM('Раздел 4'!H76:H76)),"","Неверно!")</f>
        <v/>
      </c>
      <c r="B618" s="428" t="s">
        <v>1256</v>
      </c>
      <c r="C618" s="426" t="s">
        <v>1321</v>
      </c>
      <c r="D618" s="426" t="s">
        <v>680</v>
      </c>
      <c r="E618" s="426" t="str">
        <f>CONCATENATE(SUM('Раздел 4'!K76:K76),"&lt;=",SUM('Раздел 4'!H76:H76))</f>
        <v>0&lt;=0</v>
      </c>
      <c r="F618" s="407"/>
    </row>
    <row r="619" spans="1:6" s="242" customFormat="1" x14ac:dyDescent="0.2">
      <c r="A619" s="433" t="str">
        <f>IF((SUM('Раздел 4'!K77:K77)&lt;=SUM('Раздел 4'!H77:H77)),"","Неверно!")</f>
        <v/>
      </c>
      <c r="B619" s="428" t="s">
        <v>1256</v>
      </c>
      <c r="C619" s="426" t="s">
        <v>1322</v>
      </c>
      <c r="D619" s="426" t="s">
        <v>680</v>
      </c>
      <c r="E619" s="426" t="str">
        <f>CONCATENATE(SUM('Раздел 4'!K77:K77),"&lt;=",SUM('Раздел 4'!H77:H77))</f>
        <v>0&lt;=0</v>
      </c>
      <c r="F619" s="407"/>
    </row>
    <row r="620" spans="1:6" s="242" customFormat="1" x14ac:dyDescent="0.2">
      <c r="A620" s="433" t="str">
        <f>IF((SUM('Раздел 4'!K15:K15)&lt;=SUM('Раздел 4'!H15:H15)),"","Неверно!")</f>
        <v/>
      </c>
      <c r="B620" s="428" t="s">
        <v>1256</v>
      </c>
      <c r="C620" s="426" t="s">
        <v>1323</v>
      </c>
      <c r="D620" s="426" t="s">
        <v>680</v>
      </c>
      <c r="E620" s="426" t="str">
        <f>CONCATENATE(SUM('Раздел 4'!K15:K15),"&lt;=",SUM('Раздел 4'!H15:H15))</f>
        <v>0&lt;=7</v>
      </c>
      <c r="F620" s="407"/>
    </row>
    <row r="621" spans="1:6" s="242" customFormat="1" x14ac:dyDescent="0.2">
      <c r="A621" s="433" t="str">
        <f>IF((SUM('Раздел 4'!K78:K78)&lt;=SUM('Раздел 4'!H78:H78)),"","Неверно!")</f>
        <v/>
      </c>
      <c r="B621" s="428" t="s">
        <v>1256</v>
      </c>
      <c r="C621" s="426" t="s">
        <v>1324</v>
      </c>
      <c r="D621" s="426" t="s">
        <v>680</v>
      </c>
      <c r="E621" s="426" t="str">
        <f>CONCATENATE(SUM('Раздел 4'!K78:K78),"&lt;=",SUM('Раздел 4'!H78:H78))</f>
        <v>0&lt;=0</v>
      </c>
      <c r="F621" s="407"/>
    </row>
    <row r="622" spans="1:6" s="242" customFormat="1" x14ac:dyDescent="0.2">
      <c r="A622" s="433" t="str">
        <f>IF((SUM('Раздел 4'!K79:K79)&lt;=SUM('Раздел 4'!H79:H79)),"","Неверно!")</f>
        <v/>
      </c>
      <c r="B622" s="428" t="s">
        <v>1256</v>
      </c>
      <c r="C622" s="426" t="s">
        <v>1325</v>
      </c>
      <c r="D622" s="426" t="s">
        <v>680</v>
      </c>
      <c r="E622" s="426" t="str">
        <f>CONCATENATE(SUM('Раздел 4'!K79:K79),"&lt;=",SUM('Раздел 4'!H79:H79))</f>
        <v>0&lt;=0</v>
      </c>
      <c r="F622" s="407"/>
    </row>
    <row r="623" spans="1:6" s="242" customFormat="1" x14ac:dyDescent="0.2">
      <c r="A623" s="433" t="str">
        <f>IF((SUM('Раздел 4'!K80:K80)&lt;=SUM('Раздел 4'!H80:H80)),"","Неверно!")</f>
        <v/>
      </c>
      <c r="B623" s="428" t="s">
        <v>1256</v>
      </c>
      <c r="C623" s="426" t="s">
        <v>1326</v>
      </c>
      <c r="D623" s="426" t="s">
        <v>680</v>
      </c>
      <c r="E623" s="426" t="str">
        <f>CONCATENATE(SUM('Раздел 4'!K80:K80),"&lt;=",SUM('Раздел 4'!H80:H80))</f>
        <v>0&lt;=0</v>
      </c>
      <c r="F623" s="407"/>
    </row>
    <row r="624" spans="1:6" s="242" customFormat="1" x14ac:dyDescent="0.2">
      <c r="A624" s="433" t="str">
        <f>IF((SUM('Раздел 4'!K81:K81)&lt;=SUM('Раздел 4'!H81:H81)),"","Неверно!")</f>
        <v/>
      </c>
      <c r="B624" s="428" t="s">
        <v>1256</v>
      </c>
      <c r="C624" s="426" t="s">
        <v>1327</v>
      </c>
      <c r="D624" s="426" t="s">
        <v>680</v>
      </c>
      <c r="E624" s="426" t="str">
        <f>CONCATENATE(SUM('Раздел 4'!K81:K81),"&lt;=",SUM('Раздел 4'!H81:H81))</f>
        <v>0&lt;=0</v>
      </c>
      <c r="F624" s="407"/>
    </row>
    <row r="625" spans="1:6" s="242" customFormat="1" x14ac:dyDescent="0.2">
      <c r="A625" s="433" t="str">
        <f>IF((SUM('Раздел 4'!K82:K82)&lt;=SUM('Раздел 4'!H82:H82)),"","Неверно!")</f>
        <v/>
      </c>
      <c r="B625" s="428" t="s">
        <v>1256</v>
      </c>
      <c r="C625" s="426" t="s">
        <v>1328</v>
      </c>
      <c r="D625" s="426" t="s">
        <v>680</v>
      </c>
      <c r="E625" s="426" t="str">
        <f>CONCATENATE(SUM('Раздел 4'!K82:K82),"&lt;=",SUM('Раздел 4'!H82:H82))</f>
        <v>0&lt;=0</v>
      </c>
      <c r="F625" s="407"/>
    </row>
    <row r="626" spans="1:6" s="242" customFormat="1" x14ac:dyDescent="0.2">
      <c r="A626" s="433" t="str">
        <f>IF((SUM('Раздел 4'!K83:K83)&lt;=SUM('Раздел 4'!H83:H83)),"","Неверно!")</f>
        <v/>
      </c>
      <c r="B626" s="428" t="s">
        <v>1256</v>
      </c>
      <c r="C626" s="426" t="s">
        <v>1329</v>
      </c>
      <c r="D626" s="426" t="s">
        <v>680</v>
      </c>
      <c r="E626" s="426" t="str">
        <f>CONCATENATE(SUM('Раздел 4'!K83:K83),"&lt;=",SUM('Раздел 4'!H83:H83))</f>
        <v>0&lt;=0</v>
      </c>
      <c r="F626" s="407"/>
    </row>
    <row r="627" spans="1:6" s="242" customFormat="1" x14ac:dyDescent="0.2">
      <c r="A627" s="433" t="str">
        <f>IF((SUM('Раздел 4'!K84:K84)&lt;=SUM('Раздел 4'!H84:H84)),"","Неверно!")</f>
        <v/>
      </c>
      <c r="B627" s="428" t="s">
        <v>1256</v>
      </c>
      <c r="C627" s="426" t="s">
        <v>1330</v>
      </c>
      <c r="D627" s="426" t="s">
        <v>680</v>
      </c>
      <c r="E627" s="426" t="str">
        <f>CONCATENATE(SUM('Раздел 4'!K84:K84),"&lt;=",SUM('Раздел 4'!H84:H84))</f>
        <v>0&lt;=0</v>
      </c>
      <c r="F627" s="407"/>
    </row>
    <row r="628" spans="1:6" s="242" customFormat="1" x14ac:dyDescent="0.2">
      <c r="A628" s="433" t="str">
        <f>IF((SUM('Раздел 4'!K85:K85)&lt;=SUM('Раздел 4'!H85:H85)),"","Неверно!")</f>
        <v/>
      </c>
      <c r="B628" s="428" t="s">
        <v>1256</v>
      </c>
      <c r="C628" s="426" t="s">
        <v>1331</v>
      </c>
      <c r="D628" s="426" t="s">
        <v>680</v>
      </c>
      <c r="E628" s="426" t="str">
        <f>CONCATENATE(SUM('Раздел 4'!K85:K85),"&lt;=",SUM('Раздел 4'!H85:H85))</f>
        <v>0&lt;=0</v>
      </c>
      <c r="F628" s="407"/>
    </row>
    <row r="629" spans="1:6" s="242" customFormat="1" x14ac:dyDescent="0.2">
      <c r="A629" s="433" t="str">
        <f>IF((SUM('Раздел 4'!K86:K86)&lt;=SUM('Раздел 4'!H86:H86)),"","Неверно!")</f>
        <v/>
      </c>
      <c r="B629" s="428" t="s">
        <v>1256</v>
      </c>
      <c r="C629" s="426" t="s">
        <v>1332</v>
      </c>
      <c r="D629" s="426" t="s">
        <v>680</v>
      </c>
      <c r="E629" s="426" t="str">
        <f>CONCATENATE(SUM('Раздел 4'!K86:K86),"&lt;=",SUM('Раздел 4'!H86:H86))</f>
        <v>0&lt;=0</v>
      </c>
      <c r="F629" s="407"/>
    </row>
    <row r="630" spans="1:6" s="242" customFormat="1" x14ac:dyDescent="0.2">
      <c r="A630" s="433" t="str">
        <f>IF((SUM('Раздел 4'!K87:K87)&lt;=SUM('Раздел 4'!H87:H87)),"","Неверно!")</f>
        <v/>
      </c>
      <c r="B630" s="428" t="s">
        <v>1256</v>
      </c>
      <c r="C630" s="426" t="s">
        <v>1333</v>
      </c>
      <c r="D630" s="426" t="s">
        <v>680</v>
      </c>
      <c r="E630" s="426" t="str">
        <f>CONCATENATE(SUM('Раздел 4'!K87:K87),"&lt;=",SUM('Раздел 4'!H87:H87))</f>
        <v>0&lt;=0</v>
      </c>
      <c r="F630" s="407"/>
    </row>
    <row r="631" spans="1:6" s="242" customFormat="1" x14ac:dyDescent="0.2">
      <c r="A631" s="433" t="str">
        <f>IF((SUM('Раздел 4'!K16:K16)&lt;=SUM('Раздел 4'!H16:H16)),"","Неверно!")</f>
        <v/>
      </c>
      <c r="B631" s="428" t="s">
        <v>1256</v>
      </c>
      <c r="C631" s="426" t="s">
        <v>1334</v>
      </c>
      <c r="D631" s="426" t="s">
        <v>680</v>
      </c>
      <c r="E631" s="426" t="str">
        <f>CONCATENATE(SUM('Раздел 4'!K16:K16),"&lt;=",SUM('Раздел 4'!H16:H16))</f>
        <v>0&lt;=6</v>
      </c>
      <c r="F631" s="407"/>
    </row>
    <row r="632" spans="1:6" s="242" customFormat="1" x14ac:dyDescent="0.2">
      <c r="A632" s="433" t="str">
        <f>IF((SUM('Раздел 4'!K88:K88)&lt;=SUM('Раздел 4'!H88:H88)),"","Неверно!")</f>
        <v/>
      </c>
      <c r="B632" s="428" t="s">
        <v>1256</v>
      </c>
      <c r="C632" s="426" t="s">
        <v>1335</v>
      </c>
      <c r="D632" s="426" t="s">
        <v>680</v>
      </c>
      <c r="E632" s="426" t="str">
        <f>CONCATENATE(SUM('Раздел 4'!K88:K88),"&lt;=",SUM('Раздел 4'!H88:H88))</f>
        <v>0&lt;=0</v>
      </c>
      <c r="F632" s="407"/>
    </row>
    <row r="633" spans="1:6" s="242" customFormat="1" x14ac:dyDescent="0.2">
      <c r="A633" s="433" t="str">
        <f>IF((SUM('Раздел 4'!K89:K89)&lt;=SUM('Раздел 4'!H89:H89)),"","Неверно!")</f>
        <v/>
      </c>
      <c r="B633" s="428" t="s">
        <v>1256</v>
      </c>
      <c r="C633" s="426" t="s">
        <v>1336</v>
      </c>
      <c r="D633" s="426" t="s">
        <v>680</v>
      </c>
      <c r="E633" s="426" t="str">
        <f>CONCATENATE(SUM('Раздел 4'!K89:K89),"&lt;=",SUM('Раздел 4'!H89:H89))</f>
        <v>0&lt;=0</v>
      </c>
      <c r="F633" s="407"/>
    </row>
    <row r="634" spans="1:6" s="242" customFormat="1" x14ac:dyDescent="0.2">
      <c r="A634" s="433" t="str">
        <f>IF((SUM('Раздел 4'!K90:K90)&lt;=SUM('Раздел 4'!H90:H90)),"","Неверно!")</f>
        <v/>
      </c>
      <c r="B634" s="428" t="s">
        <v>1256</v>
      </c>
      <c r="C634" s="426" t="s">
        <v>1337</v>
      </c>
      <c r="D634" s="426" t="s">
        <v>680</v>
      </c>
      <c r="E634" s="426" t="str">
        <f>CONCATENATE(SUM('Раздел 4'!K90:K90),"&lt;=",SUM('Раздел 4'!H90:H90))</f>
        <v>0&lt;=0</v>
      </c>
      <c r="F634" s="407"/>
    </row>
    <row r="635" spans="1:6" s="242" customFormat="1" x14ac:dyDescent="0.2">
      <c r="A635" s="433" t="str">
        <f>IF((SUM('Раздел 4'!K91:K91)&lt;=SUM('Раздел 4'!H91:H91)),"","Неверно!")</f>
        <v/>
      </c>
      <c r="B635" s="428" t="s">
        <v>1256</v>
      </c>
      <c r="C635" s="426" t="s">
        <v>1338</v>
      </c>
      <c r="D635" s="426" t="s">
        <v>680</v>
      </c>
      <c r="E635" s="426" t="str">
        <f>CONCATENATE(SUM('Раздел 4'!K91:K91),"&lt;=",SUM('Раздел 4'!H91:H91))</f>
        <v>0&lt;=3</v>
      </c>
      <c r="F635" s="407"/>
    </row>
    <row r="636" spans="1:6" s="242" customFormat="1" x14ac:dyDescent="0.2">
      <c r="A636" s="433" t="str">
        <f>IF((SUM('Раздел 4'!K92:K92)&lt;=SUM('Раздел 4'!H92:H92)),"","Неверно!")</f>
        <v/>
      </c>
      <c r="B636" s="428" t="s">
        <v>1256</v>
      </c>
      <c r="C636" s="426" t="s">
        <v>1339</v>
      </c>
      <c r="D636" s="426" t="s">
        <v>680</v>
      </c>
      <c r="E636" s="426" t="str">
        <f>CONCATENATE(SUM('Раздел 4'!K92:K92),"&lt;=",SUM('Раздел 4'!H92:H92))</f>
        <v>0&lt;=0</v>
      </c>
      <c r="F636" s="407"/>
    </row>
    <row r="637" spans="1:6" s="242" customFormat="1" x14ac:dyDescent="0.2">
      <c r="A637" s="433" t="str">
        <f>IF((SUM('Раздел 4'!K93:K93)&lt;=SUM('Раздел 4'!H93:H93)),"","Неверно!")</f>
        <v/>
      </c>
      <c r="B637" s="428" t="s">
        <v>1256</v>
      </c>
      <c r="C637" s="426" t="s">
        <v>1340</v>
      </c>
      <c r="D637" s="426" t="s">
        <v>680</v>
      </c>
      <c r="E637" s="426" t="str">
        <f>CONCATENATE(SUM('Раздел 4'!K93:K93),"&lt;=",SUM('Раздел 4'!H93:H93))</f>
        <v>0&lt;=1</v>
      </c>
      <c r="F637" s="407"/>
    </row>
    <row r="638" spans="1:6" s="242" customFormat="1" x14ac:dyDescent="0.2">
      <c r="A638" s="433" t="str">
        <f>IF((SUM('Раздел 4'!K94:K94)&lt;=SUM('Раздел 4'!H94:H94)),"","Неверно!")</f>
        <v/>
      </c>
      <c r="B638" s="428" t="s">
        <v>1256</v>
      </c>
      <c r="C638" s="426" t="s">
        <v>1341</v>
      </c>
      <c r="D638" s="426" t="s">
        <v>680</v>
      </c>
      <c r="E638" s="426" t="str">
        <f>CONCATENATE(SUM('Раздел 4'!K94:K94),"&lt;=",SUM('Раздел 4'!H94:H94))</f>
        <v>0&lt;=0</v>
      </c>
      <c r="F638" s="407"/>
    </row>
    <row r="639" spans="1:6" s="242" customFormat="1" x14ac:dyDescent="0.2">
      <c r="A639" s="433" t="str">
        <f>IF((SUM('Раздел 4'!K95:K95)&lt;=SUM('Раздел 4'!H95:H95)),"","Неверно!")</f>
        <v/>
      </c>
      <c r="B639" s="428" t="s">
        <v>1256</v>
      </c>
      <c r="C639" s="426" t="s">
        <v>1342</v>
      </c>
      <c r="D639" s="426" t="s">
        <v>680</v>
      </c>
      <c r="E639" s="426" t="str">
        <f>CONCATENATE(SUM('Раздел 4'!K95:K95),"&lt;=",SUM('Раздел 4'!H95:H95))</f>
        <v>0&lt;=5</v>
      </c>
      <c r="F639" s="407"/>
    </row>
    <row r="640" spans="1:6" s="242" customFormat="1" x14ac:dyDescent="0.2">
      <c r="A640" s="433" t="str">
        <f>IF((SUM('Раздел 4'!K96:K96)&lt;=SUM('Раздел 4'!H96:H96)),"","Неверно!")</f>
        <v/>
      </c>
      <c r="B640" s="428" t="s">
        <v>1256</v>
      </c>
      <c r="C640" s="426" t="s">
        <v>1343</v>
      </c>
      <c r="D640" s="426" t="s">
        <v>680</v>
      </c>
      <c r="E640" s="426" t="str">
        <f>CONCATENATE(SUM('Раздел 4'!K96:K96),"&lt;=",SUM('Раздел 4'!H96:H96))</f>
        <v>0&lt;=0</v>
      </c>
      <c r="F640" s="407"/>
    </row>
    <row r="641" spans="1:6" s="242" customFormat="1" x14ac:dyDescent="0.2">
      <c r="A641" s="433" t="str">
        <f>IF((SUM('Раздел 4'!K97:K97)&lt;=SUM('Раздел 4'!H97:H97)),"","Неверно!")</f>
        <v/>
      </c>
      <c r="B641" s="428" t="s">
        <v>1256</v>
      </c>
      <c r="C641" s="426" t="s">
        <v>1344</v>
      </c>
      <c r="D641" s="426" t="s">
        <v>680</v>
      </c>
      <c r="E641" s="426" t="str">
        <f>CONCATENATE(SUM('Раздел 4'!K97:K97),"&lt;=",SUM('Раздел 4'!H97:H97))</f>
        <v>0&lt;=0</v>
      </c>
      <c r="F641" s="407"/>
    </row>
    <row r="642" spans="1:6" s="242" customFormat="1" x14ac:dyDescent="0.2">
      <c r="A642" s="433" t="str">
        <f>IF((SUM('Раздел 4'!K17:K17)&lt;=SUM('Раздел 4'!H17:H17)),"","Неверно!")</f>
        <v/>
      </c>
      <c r="B642" s="428" t="s">
        <v>1256</v>
      </c>
      <c r="C642" s="426" t="s">
        <v>1345</v>
      </c>
      <c r="D642" s="426" t="s">
        <v>680</v>
      </c>
      <c r="E642" s="426" t="str">
        <f>CONCATENATE(SUM('Раздел 4'!K17:K17),"&lt;=",SUM('Раздел 4'!H17:H17))</f>
        <v>0&lt;=8</v>
      </c>
      <c r="F642" s="407"/>
    </row>
    <row r="643" spans="1:6" s="242" customFormat="1" x14ac:dyDescent="0.2">
      <c r="A643" s="433" t="str">
        <f>IF((SUM('Раздел 4'!K98:K98)&lt;=SUM('Раздел 4'!H98:H98)),"","Неверно!")</f>
        <v/>
      </c>
      <c r="B643" s="428" t="s">
        <v>1256</v>
      </c>
      <c r="C643" s="426" t="s">
        <v>1346</v>
      </c>
      <c r="D643" s="426" t="s">
        <v>680</v>
      </c>
      <c r="E643" s="426" t="str">
        <f>CONCATENATE(SUM('Раздел 4'!K98:K98),"&lt;=",SUM('Раздел 4'!H98:H98))</f>
        <v>0&lt;=0</v>
      </c>
      <c r="F643" s="407"/>
    </row>
    <row r="644" spans="1:6" s="242" customFormat="1" x14ac:dyDescent="0.2">
      <c r="A644" s="433" t="str">
        <f>IF((SUM('Раздел 4'!K99:K99)&lt;=SUM('Раздел 4'!H99:H99)),"","Неверно!")</f>
        <v/>
      </c>
      <c r="B644" s="428" t="s">
        <v>1256</v>
      </c>
      <c r="C644" s="426" t="s">
        <v>1347</v>
      </c>
      <c r="D644" s="426" t="s">
        <v>680</v>
      </c>
      <c r="E644" s="426" t="str">
        <f>CONCATENATE(SUM('Раздел 4'!K99:K99),"&lt;=",SUM('Раздел 4'!H99:H99))</f>
        <v>0&lt;=0</v>
      </c>
      <c r="F644" s="407"/>
    </row>
    <row r="645" spans="1:6" s="242" customFormat="1" x14ac:dyDescent="0.2">
      <c r="A645" s="433" t="str">
        <f>IF((SUM('Раздел 4'!K100:K100)&lt;=SUM('Раздел 4'!H100:H100)),"","Неверно!")</f>
        <v/>
      </c>
      <c r="B645" s="428" t="s">
        <v>1256</v>
      </c>
      <c r="C645" s="426" t="s">
        <v>1348</v>
      </c>
      <c r="D645" s="426" t="s">
        <v>680</v>
      </c>
      <c r="E645" s="426" t="str">
        <f>CONCATENATE(SUM('Раздел 4'!K100:K100),"&lt;=",SUM('Раздел 4'!H100:H100))</f>
        <v>0&lt;=0</v>
      </c>
      <c r="F645" s="407"/>
    </row>
    <row r="646" spans="1:6" s="242" customFormat="1" x14ac:dyDescent="0.2">
      <c r="A646" s="433" t="str">
        <f>IF((SUM('Раздел 4'!K101:K101)&lt;=SUM('Раздел 4'!H101:H101)),"","Неверно!")</f>
        <v/>
      </c>
      <c r="B646" s="428" t="s">
        <v>1256</v>
      </c>
      <c r="C646" s="426" t="s">
        <v>1349</v>
      </c>
      <c r="D646" s="426" t="s">
        <v>680</v>
      </c>
      <c r="E646" s="426" t="str">
        <f>CONCATENATE(SUM('Раздел 4'!K101:K101),"&lt;=",SUM('Раздел 4'!H101:H101))</f>
        <v>0&lt;=0</v>
      </c>
      <c r="F646" s="407"/>
    </row>
    <row r="647" spans="1:6" s="242" customFormat="1" x14ac:dyDescent="0.2">
      <c r="A647" s="433" t="str">
        <f>IF((SUM('Раздел 4'!K102:K102)&lt;=SUM('Раздел 4'!H102:H102)),"","Неверно!")</f>
        <v/>
      </c>
      <c r="B647" s="428" t="s">
        <v>1256</v>
      </c>
      <c r="C647" s="426" t="s">
        <v>1350</v>
      </c>
      <c r="D647" s="426" t="s">
        <v>680</v>
      </c>
      <c r="E647" s="426" t="str">
        <f>CONCATENATE(SUM('Раздел 4'!K102:K102),"&lt;=",SUM('Раздел 4'!H102:H102))</f>
        <v>0&lt;=0</v>
      </c>
      <c r="F647" s="407"/>
    </row>
    <row r="648" spans="1:6" s="242" customFormat="1" x14ac:dyDescent="0.2">
      <c r="A648" s="433" t="str">
        <f>IF((SUM('Раздел 4'!K103:K103)&lt;=SUM('Раздел 4'!H103:H103)),"","Неверно!")</f>
        <v/>
      </c>
      <c r="B648" s="428" t="s">
        <v>1256</v>
      </c>
      <c r="C648" s="426" t="s">
        <v>1351</v>
      </c>
      <c r="D648" s="426" t="s">
        <v>680</v>
      </c>
      <c r="E648" s="426" t="str">
        <f>CONCATENATE(SUM('Раздел 4'!K103:K103),"&lt;=",SUM('Раздел 4'!H103:H103))</f>
        <v>0&lt;=0</v>
      </c>
      <c r="F648" s="407"/>
    </row>
    <row r="649" spans="1:6" s="242" customFormat="1" x14ac:dyDescent="0.2">
      <c r="A649" s="433" t="str">
        <f>IF((SUM('Раздел 4'!K104:K104)&lt;=SUM('Раздел 4'!H104:H104)),"","Неверно!")</f>
        <v/>
      </c>
      <c r="B649" s="428" t="s">
        <v>1256</v>
      </c>
      <c r="C649" s="426" t="s">
        <v>1352</v>
      </c>
      <c r="D649" s="426" t="s">
        <v>680</v>
      </c>
      <c r="E649" s="426" t="str">
        <f>CONCATENATE(SUM('Раздел 4'!K104:K104),"&lt;=",SUM('Раздел 4'!H104:H104))</f>
        <v>0&lt;=0</v>
      </c>
      <c r="F649" s="407"/>
    </row>
    <row r="650" spans="1:6" s="242" customFormat="1" x14ac:dyDescent="0.2">
      <c r="A650" s="433" t="str">
        <f>IF((SUM('Раздел 2'!E27:E27)&lt;=SUM('Раздел 1'!S10:T10)),"","Неверно!")</f>
        <v/>
      </c>
      <c r="B650" s="428" t="s">
        <v>1353</v>
      </c>
      <c r="C650" s="426" t="s">
        <v>1354</v>
      </c>
      <c r="D650" s="426" t="s">
        <v>287</v>
      </c>
      <c r="E650" s="426" t="str">
        <f>CONCATENATE(SUM('Раздел 2'!E27:E27),"&lt;=",SUM('Раздел 1'!S10:T10))</f>
        <v>0&lt;=33</v>
      </c>
      <c r="F650" s="407"/>
    </row>
    <row r="651" spans="1:6" s="242" customFormat="1" x14ac:dyDescent="0.2">
      <c r="A651" s="433" t="str">
        <f>IF((SUM('Раздел 2'!E34:E40)=SUM('Раздел 1'!T10:T10)),"","Неверно!")</f>
        <v/>
      </c>
      <c r="B651" s="428" t="s">
        <v>1355</v>
      </c>
      <c r="C651" s="426" t="s">
        <v>1356</v>
      </c>
      <c r="D651" s="426" t="s">
        <v>297</v>
      </c>
      <c r="E651" s="426" t="str">
        <f>CONCATENATE(SUM('Раздел 2'!E34:E40),"=",SUM('Раздел 1'!T10:T10))</f>
        <v>33=33</v>
      </c>
      <c r="F651" s="407"/>
    </row>
    <row r="652" spans="1:6" s="242" customFormat="1" x14ac:dyDescent="0.2">
      <c r="A652" s="433" t="str">
        <f>IF((SUM('Раздел 2'!E15:E15)&lt;=SUM('Раздел 1'!O10:O10)),"","Неверно!")</f>
        <v/>
      </c>
      <c r="B652" s="428" t="s">
        <v>1357</v>
      </c>
      <c r="C652" s="426" t="s">
        <v>1358</v>
      </c>
      <c r="D652" s="426" t="s">
        <v>291</v>
      </c>
      <c r="E652" s="426" t="str">
        <f>CONCATENATE(SUM('Раздел 2'!E15:E15),"&lt;=",SUM('Раздел 1'!O10:O10))</f>
        <v>2&lt;=17</v>
      </c>
      <c r="F652" s="407"/>
    </row>
    <row r="653" spans="1:6" s="242" customFormat="1" x14ac:dyDescent="0.2">
      <c r="A653" s="433" t="str">
        <f>IF((SUM('Разделы 5, 6, 7, 8'!F8:F8)&lt;=SUM('Разделы 5, 6, 7, 8'!E8:E8)),"","Неверно!")</f>
        <v/>
      </c>
      <c r="B653" s="428" t="s">
        <v>1359</v>
      </c>
      <c r="C653" s="426" t="s">
        <v>1360</v>
      </c>
      <c r="D653" s="426" t="s">
        <v>299</v>
      </c>
      <c r="E653" s="426" t="str">
        <f>CONCATENATE(SUM('Разделы 5, 6, 7, 8'!F8:F8),"&lt;=",SUM('Разделы 5, 6, 7, 8'!E8:E8))</f>
        <v>24&lt;=35</v>
      </c>
      <c r="F653" s="407"/>
    </row>
    <row r="654" spans="1:6" s="242" customFormat="1" x14ac:dyDescent="0.2">
      <c r="A654" s="433" t="str">
        <f>IF((SUM('Разделы 5, 6, 7, 8'!F9:F9)&lt;=SUM('Разделы 5, 6, 7, 8'!E9:E9)),"","Неверно!")</f>
        <v/>
      </c>
      <c r="B654" s="428" t="s">
        <v>1359</v>
      </c>
      <c r="C654" s="426" t="s">
        <v>1361</v>
      </c>
      <c r="D654" s="426" t="s">
        <v>299</v>
      </c>
      <c r="E654" s="426" t="str">
        <f>CONCATENATE(SUM('Разделы 5, 6, 7, 8'!F9:F9),"&lt;=",SUM('Разделы 5, 6, 7, 8'!E9:E9))</f>
        <v>0&lt;=0</v>
      </c>
      <c r="F654" s="407"/>
    </row>
    <row r="655" spans="1:6" s="242" customFormat="1" x14ac:dyDescent="0.2">
      <c r="A655" s="433" t="str">
        <f>IF((SUM('Разделы 5, 6, 7, 8'!F10:F10)&lt;=SUM('Разделы 5, 6, 7, 8'!E10:E10)),"","Неверно!")</f>
        <v/>
      </c>
      <c r="B655" s="428" t="s">
        <v>1359</v>
      </c>
      <c r="C655" s="426" t="s">
        <v>1362</v>
      </c>
      <c r="D655" s="426" t="s">
        <v>299</v>
      </c>
      <c r="E655" s="426" t="str">
        <f>CONCATENATE(SUM('Разделы 5, 6, 7, 8'!F10:F10),"&lt;=",SUM('Разделы 5, 6, 7, 8'!E10:E10))</f>
        <v>0&lt;=0</v>
      </c>
      <c r="F655" s="407"/>
    </row>
    <row r="656" spans="1:6" s="242" customFormat="1" x14ac:dyDescent="0.2">
      <c r="A656" s="433" t="str">
        <f>IF((SUM('Разделы 5, 6, 7, 8'!F11:F11)&lt;=SUM('Разделы 5, 6, 7, 8'!E11:E11)),"","Неверно!")</f>
        <v/>
      </c>
      <c r="B656" s="428" t="s">
        <v>1359</v>
      </c>
      <c r="C656" s="426" t="s">
        <v>1363</v>
      </c>
      <c r="D656" s="426" t="s">
        <v>299</v>
      </c>
      <c r="E656" s="426" t="str">
        <f>CONCATENATE(SUM('Разделы 5, 6, 7, 8'!F11:F11),"&lt;=",SUM('Разделы 5, 6, 7, 8'!E11:E11))</f>
        <v>0&lt;=0</v>
      </c>
      <c r="F656" s="407"/>
    </row>
    <row r="657" spans="1:6" s="242" customFormat="1" x14ac:dyDescent="0.2">
      <c r="A657" s="433" t="str">
        <f>IF((SUM('Разделы 5, 6, 7, 8'!F12:F12)&lt;=SUM('Разделы 5, 6, 7, 8'!E12:E12)),"","Неверно!")</f>
        <v/>
      </c>
      <c r="B657" s="428" t="s">
        <v>1359</v>
      </c>
      <c r="C657" s="426" t="s">
        <v>1364</v>
      </c>
      <c r="D657" s="426" t="s">
        <v>299</v>
      </c>
      <c r="E657" s="426" t="str">
        <f>CONCATENATE(SUM('Разделы 5, 6, 7, 8'!F12:F12),"&lt;=",SUM('Разделы 5, 6, 7, 8'!E12:E12))</f>
        <v>0&lt;=0</v>
      </c>
      <c r="F657" s="407"/>
    </row>
    <row r="658" spans="1:6" s="242" customFormat="1" x14ac:dyDescent="0.2">
      <c r="A658" s="433" t="str">
        <f>IF((SUM('Разделы 5, 6, 7, 8'!F13:F13)&lt;=SUM('Разделы 5, 6, 7, 8'!E13:E13)),"","Неверно!")</f>
        <v/>
      </c>
      <c r="B658" s="428" t="s">
        <v>1359</v>
      </c>
      <c r="C658" s="426" t="s">
        <v>1365</v>
      </c>
      <c r="D658" s="426" t="s">
        <v>299</v>
      </c>
      <c r="E658" s="426" t="str">
        <f>CONCATENATE(SUM('Разделы 5, 6, 7, 8'!F13:F13),"&lt;=",SUM('Разделы 5, 6, 7, 8'!E13:E13))</f>
        <v>0&lt;=0</v>
      </c>
      <c r="F658" s="407"/>
    </row>
    <row r="659" spans="1:6" s="242" customFormat="1" x14ac:dyDescent="0.2">
      <c r="A659" s="433" t="str">
        <f>IF((SUM('Разделы 5, 6, 7, 8'!F14:F14)&lt;=SUM('Разделы 5, 6, 7, 8'!E14:E14)),"","Неверно!")</f>
        <v/>
      </c>
      <c r="B659" s="428" t="s">
        <v>1359</v>
      </c>
      <c r="C659" s="426" t="s">
        <v>1366</v>
      </c>
      <c r="D659" s="426" t="s">
        <v>299</v>
      </c>
      <c r="E659" s="426" t="str">
        <f>CONCATENATE(SUM('Разделы 5, 6, 7, 8'!F14:F14),"&lt;=",SUM('Разделы 5, 6, 7, 8'!E14:E14))</f>
        <v>0&lt;=0</v>
      </c>
      <c r="F659" s="407"/>
    </row>
    <row r="660" spans="1:6" s="242" customFormat="1" x14ac:dyDescent="0.2">
      <c r="A660" s="433" t="str">
        <f>IF((SUM('Раздел 2'!E21:E21)&lt;=SUM('Раздел 2'!E20:E20)),"","Неверно!")</f>
        <v/>
      </c>
      <c r="B660" s="428" t="s">
        <v>1367</v>
      </c>
      <c r="C660" s="426" t="s">
        <v>1368</v>
      </c>
      <c r="D660" s="426" t="s">
        <v>310</v>
      </c>
      <c r="E660" s="426" t="str">
        <f>CONCATENATE(SUM('Раздел 2'!E21:E21),"&lt;=",SUM('Раздел 2'!E20:E20))</f>
        <v>0&lt;=0</v>
      </c>
      <c r="F660" s="407"/>
    </row>
    <row r="661" spans="1:6" s="242" customFormat="1" x14ac:dyDescent="0.2">
      <c r="A661" s="433" t="str">
        <f>IF((SUM('Разделы 5, 6, 7, 8'!H8:H8)=SUM('Разделы 5, 6, 7, 8'!G9:G9)),"","Неверно!")</f>
        <v/>
      </c>
      <c r="B661" s="428" t="s">
        <v>1369</v>
      </c>
      <c r="C661" s="426" t="s">
        <v>1370</v>
      </c>
      <c r="D661" s="426" t="s">
        <v>584</v>
      </c>
      <c r="E661" s="426" t="str">
        <f>CONCATENATE(SUM('Разделы 5, 6, 7, 8'!H8:H8),"=",SUM('Разделы 5, 6, 7, 8'!G9:G9))</f>
        <v>0=0</v>
      </c>
      <c r="F661" s="407"/>
    </row>
    <row r="662" spans="1:6" s="242" customFormat="1" x14ac:dyDescent="0.2">
      <c r="A662" s="433" t="str">
        <f>IF((SUM('Раздел 1'!P10:P10)&gt;=SUM('Раздел 1'!G10:G10)),"","Неверно!")</f>
        <v/>
      </c>
      <c r="B662" s="428" t="s">
        <v>1371</v>
      </c>
      <c r="C662" s="426" t="s">
        <v>1372</v>
      </c>
      <c r="D662" s="426" t="s">
        <v>286</v>
      </c>
      <c r="E662" s="426" t="str">
        <f>CONCATENATE(SUM('Раздел 1'!P10:P10),"&gt;=",SUM('Раздел 1'!G10:G10))</f>
        <v>246&gt;=222</v>
      </c>
      <c r="F662" s="407"/>
    </row>
    <row r="663" spans="1:6" s="242" customFormat="1" x14ac:dyDescent="0.2">
      <c r="A663" s="433" t="str">
        <f>IF((SUM('Раздел 1'!P19:P19)&gt;=SUM('Раздел 1'!G19:G19)),"","Неверно!")</f>
        <v/>
      </c>
      <c r="B663" s="428" t="s">
        <v>1371</v>
      </c>
      <c r="C663" s="426" t="s">
        <v>1373</v>
      </c>
      <c r="D663" s="426" t="s">
        <v>286</v>
      </c>
      <c r="E663" s="426" t="str">
        <f>CONCATENATE(SUM('Раздел 1'!P19:P19),"&gt;=",SUM('Раздел 1'!G19:G19))</f>
        <v>2&gt;=2</v>
      </c>
      <c r="F663" s="407"/>
    </row>
    <row r="664" spans="1:6" s="242" customFormat="1" x14ac:dyDescent="0.2">
      <c r="A664" s="433" t="str">
        <f>IF((SUM('Раздел 1'!P20:P20)&gt;=SUM('Раздел 1'!G20:G20)),"","Неверно!")</f>
        <v/>
      </c>
      <c r="B664" s="428" t="s">
        <v>1371</v>
      </c>
      <c r="C664" s="426" t="s">
        <v>1374</v>
      </c>
      <c r="D664" s="426" t="s">
        <v>286</v>
      </c>
      <c r="E664" s="426" t="str">
        <f>CONCATENATE(SUM('Раздел 1'!P20:P20),"&gt;=",SUM('Раздел 1'!G20:G20))</f>
        <v>1&gt;=1</v>
      </c>
      <c r="F664" s="407"/>
    </row>
    <row r="665" spans="1:6" s="242" customFormat="1" x14ac:dyDescent="0.2">
      <c r="A665" s="433" t="str">
        <f>IF((SUM('Раздел 1'!P21:P21)&gt;=SUM('Раздел 1'!G21:G21)),"","Неверно!")</f>
        <v/>
      </c>
      <c r="B665" s="428" t="s">
        <v>1371</v>
      </c>
      <c r="C665" s="426" t="s">
        <v>1375</v>
      </c>
      <c r="D665" s="426" t="s">
        <v>286</v>
      </c>
      <c r="E665" s="426" t="str">
        <f>CONCATENATE(SUM('Раздел 1'!P21:P21),"&gt;=",SUM('Раздел 1'!G21:G21))</f>
        <v>4&gt;=4</v>
      </c>
      <c r="F665" s="407"/>
    </row>
    <row r="666" spans="1:6" s="242" customFormat="1" x14ac:dyDescent="0.2">
      <c r="A666" s="433" t="str">
        <f>IF((SUM('Раздел 1'!P22:P22)&gt;=SUM('Раздел 1'!G22:G22)),"","Неверно!")</f>
        <v/>
      </c>
      <c r="B666" s="428" t="s">
        <v>1371</v>
      </c>
      <c r="C666" s="426" t="s">
        <v>1376</v>
      </c>
      <c r="D666" s="426" t="s">
        <v>286</v>
      </c>
      <c r="E666" s="426" t="str">
        <f>CONCATENATE(SUM('Раздел 1'!P22:P22),"&gt;=",SUM('Раздел 1'!G22:G22))</f>
        <v>2&gt;=1</v>
      </c>
      <c r="F666" s="407"/>
    </row>
    <row r="667" spans="1:6" s="242" customFormat="1" x14ac:dyDescent="0.2">
      <c r="A667" s="433" t="str">
        <f>IF((SUM('Раздел 1'!P23:P23)&gt;=SUM('Раздел 1'!G23:G23)),"","Неверно!")</f>
        <v/>
      </c>
      <c r="B667" s="428" t="s">
        <v>1371</v>
      </c>
      <c r="C667" s="426" t="s">
        <v>1377</v>
      </c>
      <c r="D667" s="426" t="s">
        <v>286</v>
      </c>
      <c r="E667" s="426" t="str">
        <f>CONCATENATE(SUM('Раздел 1'!P23:P23),"&gt;=",SUM('Раздел 1'!G23:G23))</f>
        <v>0&gt;=0</v>
      </c>
      <c r="F667" s="407"/>
    </row>
    <row r="668" spans="1:6" s="242" customFormat="1" x14ac:dyDescent="0.2">
      <c r="A668" s="433" t="str">
        <f>IF((SUM('Раздел 1'!P24:P24)&gt;=SUM('Раздел 1'!G24:G24)),"","Неверно!")</f>
        <v/>
      </c>
      <c r="B668" s="428" t="s">
        <v>1371</v>
      </c>
      <c r="C668" s="426" t="s">
        <v>1378</v>
      </c>
      <c r="D668" s="426" t="s">
        <v>286</v>
      </c>
      <c r="E668" s="426" t="str">
        <f>CONCATENATE(SUM('Раздел 1'!P24:P24),"&gt;=",SUM('Раздел 1'!G24:G24))</f>
        <v>5&gt;=3</v>
      </c>
      <c r="F668" s="407"/>
    </row>
    <row r="669" spans="1:6" s="242" customFormat="1" x14ac:dyDescent="0.2">
      <c r="A669" s="433" t="str">
        <f>IF((SUM('Раздел 1'!P25:P25)&gt;=SUM('Раздел 1'!G25:G25)),"","Неверно!")</f>
        <v/>
      </c>
      <c r="B669" s="428" t="s">
        <v>1371</v>
      </c>
      <c r="C669" s="426" t="s">
        <v>1379</v>
      </c>
      <c r="D669" s="426" t="s">
        <v>286</v>
      </c>
      <c r="E669" s="426" t="str">
        <f>CONCATENATE(SUM('Раздел 1'!P25:P25),"&gt;=",SUM('Раздел 1'!G25:G25))</f>
        <v>0&gt;=0</v>
      </c>
      <c r="F669" s="407"/>
    </row>
    <row r="670" spans="1:6" s="242" customFormat="1" x14ac:dyDescent="0.2">
      <c r="A670" s="433" t="str">
        <f>IF((SUM('Раздел 1'!P26:P26)&gt;=SUM('Раздел 1'!G26:G26)),"","Неверно!")</f>
        <v/>
      </c>
      <c r="B670" s="428" t="s">
        <v>1371</v>
      </c>
      <c r="C670" s="426" t="s">
        <v>1380</v>
      </c>
      <c r="D670" s="426" t="s">
        <v>286</v>
      </c>
      <c r="E670" s="426" t="str">
        <f>CONCATENATE(SUM('Раздел 1'!P26:P26),"&gt;=",SUM('Раздел 1'!G26:G26))</f>
        <v>0&gt;=0</v>
      </c>
      <c r="F670" s="407"/>
    </row>
    <row r="671" spans="1:6" s="242" customFormat="1" x14ac:dyDescent="0.2">
      <c r="A671" s="433" t="str">
        <f>IF((SUM('Раздел 1'!P27:P27)&gt;=SUM('Раздел 1'!G27:G27)),"","Неверно!")</f>
        <v/>
      </c>
      <c r="B671" s="428" t="s">
        <v>1371</v>
      </c>
      <c r="C671" s="426" t="s">
        <v>1381</v>
      </c>
      <c r="D671" s="426" t="s">
        <v>286</v>
      </c>
      <c r="E671" s="426" t="str">
        <f>CONCATENATE(SUM('Раздел 1'!P27:P27),"&gt;=",SUM('Раздел 1'!G27:G27))</f>
        <v>0&gt;=0</v>
      </c>
      <c r="F671" s="407"/>
    </row>
    <row r="672" spans="1:6" s="242" customFormat="1" x14ac:dyDescent="0.2">
      <c r="A672" s="433" t="str">
        <f>IF((SUM('Раздел 1'!P28:P28)&gt;=SUM('Раздел 1'!G28:G28)),"","Неверно!")</f>
        <v/>
      </c>
      <c r="B672" s="428" t="s">
        <v>1371</v>
      </c>
      <c r="C672" s="426" t="s">
        <v>1382</v>
      </c>
      <c r="D672" s="426" t="s">
        <v>286</v>
      </c>
      <c r="E672" s="426" t="str">
        <f>CONCATENATE(SUM('Раздел 1'!P28:P28),"&gt;=",SUM('Раздел 1'!G28:G28))</f>
        <v>0&gt;=0</v>
      </c>
      <c r="F672" s="407"/>
    </row>
    <row r="673" spans="1:6" s="242" customFormat="1" x14ac:dyDescent="0.2">
      <c r="A673" s="433" t="str">
        <f>IF((SUM('Раздел 1'!P11:P11)&gt;=SUM('Раздел 1'!G11:G11)),"","Неверно!")</f>
        <v/>
      </c>
      <c r="B673" s="428" t="s">
        <v>1371</v>
      </c>
      <c r="C673" s="426" t="s">
        <v>1383</v>
      </c>
      <c r="D673" s="426" t="s">
        <v>286</v>
      </c>
      <c r="E673" s="426" t="str">
        <f>CONCATENATE(SUM('Раздел 1'!P11:P11),"&gt;=",SUM('Раздел 1'!G11:G11))</f>
        <v>11&gt;=11</v>
      </c>
      <c r="F673" s="407"/>
    </row>
    <row r="674" spans="1:6" s="242" customFormat="1" x14ac:dyDescent="0.2">
      <c r="A674" s="433" t="str">
        <f>IF((SUM('Раздел 1'!P29:P29)&gt;=SUM('Раздел 1'!G29:G29)),"","Неверно!")</f>
        <v/>
      </c>
      <c r="B674" s="428" t="s">
        <v>1371</v>
      </c>
      <c r="C674" s="426" t="s">
        <v>1384</v>
      </c>
      <c r="D674" s="426" t="s">
        <v>286</v>
      </c>
      <c r="E674" s="426" t="str">
        <f>CONCATENATE(SUM('Раздел 1'!P29:P29),"&gt;=",SUM('Раздел 1'!G29:G29))</f>
        <v>1&gt;=1</v>
      </c>
      <c r="F674" s="407"/>
    </row>
    <row r="675" spans="1:6" s="242" customFormat="1" x14ac:dyDescent="0.2">
      <c r="A675" s="433" t="str">
        <f>IF((SUM('Раздел 1'!P30:P30)&gt;=SUM('Раздел 1'!G30:G30)),"","Неверно!")</f>
        <v/>
      </c>
      <c r="B675" s="428" t="s">
        <v>1371</v>
      </c>
      <c r="C675" s="426" t="s">
        <v>1385</v>
      </c>
      <c r="D675" s="426" t="s">
        <v>286</v>
      </c>
      <c r="E675" s="426" t="str">
        <f>CONCATENATE(SUM('Раздел 1'!P30:P30),"&gt;=",SUM('Раздел 1'!G30:G30))</f>
        <v>0&gt;=0</v>
      </c>
      <c r="F675" s="407"/>
    </row>
    <row r="676" spans="1:6" s="242" customFormat="1" x14ac:dyDescent="0.2">
      <c r="A676" s="433" t="str">
        <f>IF((SUM('Раздел 1'!P31:P31)&gt;=SUM('Раздел 1'!G31:G31)),"","Неверно!")</f>
        <v/>
      </c>
      <c r="B676" s="428" t="s">
        <v>1371</v>
      </c>
      <c r="C676" s="426" t="s">
        <v>1386</v>
      </c>
      <c r="D676" s="426" t="s">
        <v>286</v>
      </c>
      <c r="E676" s="426" t="str">
        <f>CONCATENATE(SUM('Раздел 1'!P31:P31),"&gt;=",SUM('Раздел 1'!G31:G31))</f>
        <v>0&gt;=0</v>
      </c>
      <c r="F676" s="407"/>
    </row>
    <row r="677" spans="1:6" s="242" customFormat="1" x14ac:dyDescent="0.2">
      <c r="A677" s="433" t="str">
        <f>IF((SUM('Раздел 1'!P32:P32)&gt;=SUM('Раздел 1'!G32:G32)),"","Неверно!")</f>
        <v/>
      </c>
      <c r="B677" s="428" t="s">
        <v>1371</v>
      </c>
      <c r="C677" s="426" t="s">
        <v>1387</v>
      </c>
      <c r="D677" s="426" t="s">
        <v>286</v>
      </c>
      <c r="E677" s="426" t="str">
        <f>CONCATENATE(SUM('Раздел 1'!P32:P32),"&gt;=",SUM('Раздел 1'!G32:G32))</f>
        <v>2&gt;=2</v>
      </c>
      <c r="F677" s="407"/>
    </row>
    <row r="678" spans="1:6" s="242" customFormat="1" x14ac:dyDescent="0.2">
      <c r="A678" s="433" t="str">
        <f>IF((SUM('Раздел 1'!P33:P33)&gt;=SUM('Раздел 1'!G33:G33)),"","Неверно!")</f>
        <v/>
      </c>
      <c r="B678" s="428" t="s">
        <v>1371</v>
      </c>
      <c r="C678" s="426" t="s">
        <v>1388</v>
      </c>
      <c r="D678" s="426" t="s">
        <v>286</v>
      </c>
      <c r="E678" s="426" t="str">
        <f>CONCATENATE(SUM('Раздел 1'!P33:P33),"&gt;=",SUM('Раздел 1'!G33:G33))</f>
        <v>0&gt;=0</v>
      </c>
      <c r="F678" s="407"/>
    </row>
    <row r="679" spans="1:6" s="242" customFormat="1" x14ac:dyDescent="0.2">
      <c r="A679" s="433" t="str">
        <f>IF((SUM('Раздел 1'!P34:P34)&gt;=SUM('Раздел 1'!G34:G34)),"","Неверно!")</f>
        <v/>
      </c>
      <c r="B679" s="428" t="s">
        <v>1371</v>
      </c>
      <c r="C679" s="426" t="s">
        <v>1389</v>
      </c>
      <c r="D679" s="426" t="s">
        <v>286</v>
      </c>
      <c r="E679" s="426" t="str">
        <f>CONCATENATE(SUM('Раздел 1'!P34:P34),"&gt;=",SUM('Раздел 1'!G34:G34))</f>
        <v>54&gt;=49</v>
      </c>
      <c r="F679" s="407"/>
    </row>
    <row r="680" spans="1:6" s="242" customFormat="1" x14ac:dyDescent="0.2">
      <c r="A680" s="433" t="str">
        <f>IF((SUM('Раздел 1'!P35:P35)&gt;=SUM('Раздел 1'!G35:G35)),"","Неверно!")</f>
        <v/>
      </c>
      <c r="B680" s="428" t="s">
        <v>1371</v>
      </c>
      <c r="C680" s="426" t="s">
        <v>1390</v>
      </c>
      <c r="D680" s="426" t="s">
        <v>286</v>
      </c>
      <c r="E680" s="426" t="str">
        <f>CONCATENATE(SUM('Раздел 1'!P35:P35),"&gt;=",SUM('Раздел 1'!G35:G35))</f>
        <v>0&gt;=0</v>
      </c>
      <c r="F680" s="407"/>
    </row>
    <row r="681" spans="1:6" s="242" customFormat="1" x14ac:dyDescent="0.2">
      <c r="A681" s="433" t="str">
        <f>IF((SUM('Раздел 1'!P36:P36)&gt;=SUM('Раздел 1'!G36:G36)),"","Неверно!")</f>
        <v/>
      </c>
      <c r="B681" s="428" t="s">
        <v>1371</v>
      </c>
      <c r="C681" s="426" t="s">
        <v>1391</v>
      </c>
      <c r="D681" s="426" t="s">
        <v>286</v>
      </c>
      <c r="E681" s="426" t="str">
        <f>CONCATENATE(SUM('Раздел 1'!P36:P36),"&gt;=",SUM('Раздел 1'!G36:G36))</f>
        <v>36&gt;=36</v>
      </c>
      <c r="F681" s="407"/>
    </row>
    <row r="682" spans="1:6" s="242" customFormat="1" x14ac:dyDescent="0.2">
      <c r="A682" s="433" t="str">
        <f>IF((SUM('Раздел 1'!P37:P37)&gt;=SUM('Раздел 1'!G37:G37)),"","Неверно!")</f>
        <v/>
      </c>
      <c r="B682" s="428" t="s">
        <v>1371</v>
      </c>
      <c r="C682" s="426" t="s">
        <v>1392</v>
      </c>
      <c r="D682" s="426" t="s">
        <v>286</v>
      </c>
      <c r="E682" s="426" t="str">
        <f>CONCATENATE(SUM('Раздел 1'!P37:P37),"&gt;=",SUM('Раздел 1'!G37:G37))</f>
        <v>0&gt;=0</v>
      </c>
      <c r="F682" s="407"/>
    </row>
    <row r="683" spans="1:6" s="242" customFormat="1" x14ac:dyDescent="0.2">
      <c r="A683" s="433" t="str">
        <f>IF((SUM('Раздел 1'!P38:P38)&gt;=SUM('Раздел 1'!G38:G38)),"","Неверно!")</f>
        <v/>
      </c>
      <c r="B683" s="428" t="s">
        <v>1371</v>
      </c>
      <c r="C683" s="426" t="s">
        <v>1393</v>
      </c>
      <c r="D683" s="426" t="s">
        <v>286</v>
      </c>
      <c r="E683" s="426" t="str">
        <f>CONCATENATE(SUM('Раздел 1'!P38:P38),"&gt;=",SUM('Раздел 1'!G38:G38))</f>
        <v>0&gt;=0</v>
      </c>
      <c r="F683" s="407"/>
    </row>
    <row r="684" spans="1:6" s="242" customFormat="1" x14ac:dyDescent="0.2">
      <c r="A684" s="433" t="str">
        <f>IF((SUM('Раздел 1'!P12:P12)&gt;=SUM('Раздел 1'!G12:G12)),"","Неверно!")</f>
        <v/>
      </c>
      <c r="B684" s="428" t="s">
        <v>1371</v>
      </c>
      <c r="C684" s="426" t="s">
        <v>1394</v>
      </c>
      <c r="D684" s="426" t="s">
        <v>286</v>
      </c>
      <c r="E684" s="426" t="str">
        <f>CONCATENATE(SUM('Раздел 1'!P12:P12),"&gt;=",SUM('Раздел 1'!G12:G12))</f>
        <v>2&gt;=2</v>
      </c>
      <c r="F684" s="407"/>
    </row>
    <row r="685" spans="1:6" s="242" customFormat="1" x14ac:dyDescent="0.2">
      <c r="A685" s="433" t="str">
        <f>IF((SUM('Раздел 1'!P39:P39)&gt;=SUM('Раздел 1'!G39:G39)),"","Неверно!")</f>
        <v/>
      </c>
      <c r="B685" s="428" t="s">
        <v>1371</v>
      </c>
      <c r="C685" s="426" t="s">
        <v>1395</v>
      </c>
      <c r="D685" s="426" t="s">
        <v>286</v>
      </c>
      <c r="E685" s="426" t="str">
        <f>CONCATENATE(SUM('Раздел 1'!P39:P39),"&gt;=",SUM('Раздел 1'!G39:G39))</f>
        <v>0&gt;=0</v>
      </c>
      <c r="F685" s="407"/>
    </row>
    <row r="686" spans="1:6" s="242" customFormat="1" x14ac:dyDescent="0.2">
      <c r="A686" s="433" t="str">
        <f>IF((SUM('Раздел 1'!P40:P40)&gt;=SUM('Раздел 1'!G40:G40)),"","Неверно!")</f>
        <v/>
      </c>
      <c r="B686" s="428" t="s">
        <v>1371</v>
      </c>
      <c r="C686" s="426" t="s">
        <v>1396</v>
      </c>
      <c r="D686" s="426" t="s">
        <v>286</v>
      </c>
      <c r="E686" s="426" t="str">
        <f>CONCATENATE(SUM('Раздел 1'!P40:P40),"&gt;=",SUM('Раздел 1'!G40:G40))</f>
        <v>0&gt;=0</v>
      </c>
      <c r="F686" s="407"/>
    </row>
    <row r="687" spans="1:6" s="242" customFormat="1" x14ac:dyDescent="0.2">
      <c r="A687" s="433" t="str">
        <f>IF((SUM('Раздел 1'!P41:P41)&gt;=SUM('Раздел 1'!G41:G41)),"","Неверно!")</f>
        <v/>
      </c>
      <c r="B687" s="428" t="s">
        <v>1371</v>
      </c>
      <c r="C687" s="426" t="s">
        <v>1397</v>
      </c>
      <c r="D687" s="426" t="s">
        <v>286</v>
      </c>
      <c r="E687" s="426" t="str">
        <f>CONCATENATE(SUM('Раздел 1'!P41:P41),"&gt;=",SUM('Раздел 1'!G41:G41))</f>
        <v>0&gt;=0</v>
      </c>
      <c r="F687" s="407"/>
    </row>
    <row r="688" spans="1:6" s="242" customFormat="1" x14ac:dyDescent="0.2">
      <c r="A688" s="433" t="str">
        <f>IF((SUM('Раздел 1'!P42:P42)&gt;=SUM('Раздел 1'!G42:G42)),"","Неверно!")</f>
        <v/>
      </c>
      <c r="B688" s="428" t="s">
        <v>1371</v>
      </c>
      <c r="C688" s="426" t="s">
        <v>1398</v>
      </c>
      <c r="D688" s="426" t="s">
        <v>286</v>
      </c>
      <c r="E688" s="426" t="str">
        <f>CONCATENATE(SUM('Раздел 1'!P42:P42),"&gt;=",SUM('Раздел 1'!G42:G42))</f>
        <v>0&gt;=0</v>
      </c>
      <c r="F688" s="407"/>
    </row>
    <row r="689" spans="1:6" s="242" customFormat="1" x14ac:dyDescent="0.2">
      <c r="A689" s="433" t="str">
        <f>IF((SUM('Раздел 1'!P43:P43)&gt;=SUM('Раздел 1'!G43:G43)),"","Неверно!")</f>
        <v/>
      </c>
      <c r="B689" s="428" t="s">
        <v>1371</v>
      </c>
      <c r="C689" s="426" t="s">
        <v>1399</v>
      </c>
      <c r="D689" s="426" t="s">
        <v>286</v>
      </c>
      <c r="E689" s="426" t="str">
        <f>CONCATENATE(SUM('Раздел 1'!P43:P43),"&gt;=",SUM('Раздел 1'!G43:G43))</f>
        <v>1&gt;=1</v>
      </c>
      <c r="F689" s="407"/>
    </row>
    <row r="690" spans="1:6" s="242" customFormat="1" x14ac:dyDescent="0.2">
      <c r="A690" s="433" t="str">
        <f>IF((SUM('Раздел 1'!P44:P44)&gt;=SUM('Раздел 1'!G44:G44)),"","Неверно!")</f>
        <v/>
      </c>
      <c r="B690" s="428" t="s">
        <v>1371</v>
      </c>
      <c r="C690" s="426" t="s">
        <v>1400</v>
      </c>
      <c r="D690" s="426" t="s">
        <v>286</v>
      </c>
      <c r="E690" s="426" t="str">
        <f>CONCATENATE(SUM('Раздел 1'!P44:P44),"&gt;=",SUM('Раздел 1'!G44:G44))</f>
        <v>0&gt;=0</v>
      </c>
      <c r="F690" s="407"/>
    </row>
    <row r="691" spans="1:6" s="242" customFormat="1" x14ac:dyDescent="0.2">
      <c r="A691" s="433" t="str">
        <f>IF((SUM('Раздел 1'!P45:P45)&gt;=SUM('Раздел 1'!G45:G45)),"","Неверно!")</f>
        <v/>
      </c>
      <c r="B691" s="428" t="s">
        <v>1371</v>
      </c>
      <c r="C691" s="426" t="s">
        <v>1401</v>
      </c>
      <c r="D691" s="426" t="s">
        <v>286</v>
      </c>
      <c r="E691" s="426" t="str">
        <f>CONCATENATE(SUM('Раздел 1'!P45:P45),"&gt;=",SUM('Раздел 1'!G45:G45))</f>
        <v>1&gt;=1</v>
      </c>
      <c r="F691" s="407"/>
    </row>
    <row r="692" spans="1:6" s="242" customFormat="1" x14ac:dyDescent="0.2">
      <c r="A692" s="433" t="str">
        <f>IF((SUM('Раздел 1'!P46:P46)&gt;=SUM('Раздел 1'!G46:G46)),"","Неверно!")</f>
        <v/>
      </c>
      <c r="B692" s="428" t="s">
        <v>1371</v>
      </c>
      <c r="C692" s="426" t="s">
        <v>1402</v>
      </c>
      <c r="D692" s="426" t="s">
        <v>286</v>
      </c>
      <c r="E692" s="426" t="str">
        <f>CONCATENATE(SUM('Раздел 1'!P46:P46),"&gt;=",SUM('Раздел 1'!G46:G46))</f>
        <v>18&gt;=18</v>
      </c>
      <c r="F692" s="407"/>
    </row>
    <row r="693" spans="1:6" s="242" customFormat="1" x14ac:dyDescent="0.2">
      <c r="A693" s="433" t="str">
        <f>IF((SUM('Раздел 1'!P47:P47)&gt;=SUM('Раздел 1'!G47:G47)),"","Неверно!")</f>
        <v/>
      </c>
      <c r="B693" s="428" t="s">
        <v>1371</v>
      </c>
      <c r="C693" s="426" t="s">
        <v>1403</v>
      </c>
      <c r="D693" s="426" t="s">
        <v>286</v>
      </c>
      <c r="E693" s="426" t="str">
        <f>CONCATENATE(SUM('Раздел 1'!P47:P47),"&gt;=",SUM('Раздел 1'!G47:G47))</f>
        <v>29&gt;=17</v>
      </c>
      <c r="F693" s="407"/>
    </row>
    <row r="694" spans="1:6" s="242" customFormat="1" x14ac:dyDescent="0.2">
      <c r="A694" s="433" t="str">
        <f>IF((SUM('Раздел 1'!P48:P48)&gt;=SUM('Раздел 1'!G48:G48)),"","Неверно!")</f>
        <v/>
      </c>
      <c r="B694" s="428" t="s">
        <v>1371</v>
      </c>
      <c r="C694" s="426" t="s">
        <v>1404</v>
      </c>
      <c r="D694" s="426" t="s">
        <v>286</v>
      </c>
      <c r="E694" s="426" t="str">
        <f>CONCATENATE(SUM('Раздел 1'!P48:P48),"&gt;=",SUM('Раздел 1'!G48:G48))</f>
        <v>0&gt;=0</v>
      </c>
      <c r="F694" s="407"/>
    </row>
    <row r="695" spans="1:6" s="242" customFormat="1" x14ac:dyDescent="0.2">
      <c r="A695" s="433" t="str">
        <f>IF((SUM('Раздел 1'!P13:P13)&gt;=SUM('Раздел 1'!G13:G13)),"","Неверно!")</f>
        <v/>
      </c>
      <c r="B695" s="428" t="s">
        <v>1371</v>
      </c>
      <c r="C695" s="426" t="s">
        <v>1405</v>
      </c>
      <c r="D695" s="426" t="s">
        <v>286</v>
      </c>
      <c r="E695" s="426" t="str">
        <f>CONCATENATE(SUM('Раздел 1'!P13:P13),"&gt;=",SUM('Раздел 1'!G13:G13))</f>
        <v>34&gt;=33</v>
      </c>
      <c r="F695" s="407"/>
    </row>
    <row r="696" spans="1:6" s="242" customFormat="1" x14ac:dyDescent="0.2">
      <c r="A696" s="433" t="str">
        <f>IF((SUM('Раздел 1'!P49:P49)&gt;=SUM('Раздел 1'!G49:G49)),"","Неверно!")</f>
        <v/>
      </c>
      <c r="B696" s="428" t="s">
        <v>1371</v>
      </c>
      <c r="C696" s="426" t="s">
        <v>1406</v>
      </c>
      <c r="D696" s="426" t="s">
        <v>286</v>
      </c>
      <c r="E696" s="426" t="str">
        <f>CONCATENATE(SUM('Раздел 1'!P49:P49),"&gt;=",SUM('Раздел 1'!G49:G49))</f>
        <v>70&gt;=70</v>
      </c>
      <c r="F696" s="407"/>
    </row>
    <row r="697" spans="1:6" s="242" customFormat="1" x14ac:dyDescent="0.2">
      <c r="A697" s="433" t="str">
        <f>IF((SUM('Раздел 1'!P50:P50)&gt;=SUM('Раздел 1'!G50:G50)),"","Неверно!")</f>
        <v/>
      </c>
      <c r="B697" s="428" t="s">
        <v>1371</v>
      </c>
      <c r="C697" s="426" t="s">
        <v>1407</v>
      </c>
      <c r="D697" s="426" t="s">
        <v>286</v>
      </c>
      <c r="E697" s="426" t="str">
        <f>CONCATENATE(SUM('Раздел 1'!P50:P50),"&gt;=",SUM('Раздел 1'!G50:G50))</f>
        <v>34&gt;=33</v>
      </c>
      <c r="F697" s="407"/>
    </row>
    <row r="698" spans="1:6" s="242" customFormat="1" x14ac:dyDescent="0.2">
      <c r="A698" s="433" t="str">
        <f>IF((SUM('Раздел 1'!P51:P51)&gt;=SUM('Раздел 1'!G51:G51)),"","Неверно!")</f>
        <v/>
      </c>
      <c r="B698" s="428" t="s">
        <v>1371</v>
      </c>
      <c r="C698" s="426" t="s">
        <v>1408</v>
      </c>
      <c r="D698" s="426" t="s">
        <v>286</v>
      </c>
      <c r="E698" s="426" t="str">
        <f>CONCATENATE(SUM('Раздел 1'!P51:P51),"&gt;=",SUM('Раздел 1'!G51:G51))</f>
        <v>147&gt;=144</v>
      </c>
      <c r="F698" s="407"/>
    </row>
    <row r="699" spans="1:6" s="242" customFormat="1" x14ac:dyDescent="0.2">
      <c r="A699" s="433" t="str">
        <f>IF((SUM('Раздел 1'!P52:P52)&gt;=SUM('Раздел 1'!G52:G52)),"","Неверно!")</f>
        <v/>
      </c>
      <c r="B699" s="428" t="s">
        <v>1371</v>
      </c>
      <c r="C699" s="426" t="s">
        <v>1409</v>
      </c>
      <c r="D699" s="426" t="s">
        <v>286</v>
      </c>
      <c r="E699" s="426" t="str">
        <f>CONCATENATE(SUM('Раздел 1'!P52:P52),"&gt;=",SUM('Раздел 1'!G52:G52))</f>
        <v>244&gt;=220</v>
      </c>
      <c r="F699" s="407"/>
    </row>
    <row r="700" spans="1:6" s="242" customFormat="1" x14ac:dyDescent="0.2">
      <c r="A700" s="433" t="str">
        <f>IF((SUM('Раздел 1'!P53:P53)&gt;=SUM('Раздел 1'!G53:G53)),"","Неверно!")</f>
        <v/>
      </c>
      <c r="B700" s="428" t="s">
        <v>1371</v>
      </c>
      <c r="C700" s="426" t="s">
        <v>1410</v>
      </c>
      <c r="D700" s="426" t="s">
        <v>286</v>
      </c>
      <c r="E700" s="426" t="str">
        <f>CONCATENATE(SUM('Раздел 1'!P53:P53),"&gt;=",SUM('Раздел 1'!G53:G53))</f>
        <v>1&gt;=1</v>
      </c>
      <c r="F700" s="407"/>
    </row>
    <row r="701" spans="1:6" s="242" customFormat="1" x14ac:dyDescent="0.2">
      <c r="A701" s="433" t="str">
        <f>IF((SUM('Раздел 1'!P54:P54)&gt;=SUM('Раздел 1'!G54:G54)),"","Неверно!")</f>
        <v/>
      </c>
      <c r="B701" s="428" t="s">
        <v>1371</v>
      </c>
      <c r="C701" s="426" t="s">
        <v>1411</v>
      </c>
      <c r="D701" s="426" t="s">
        <v>286</v>
      </c>
      <c r="E701" s="426" t="str">
        <f>CONCATENATE(SUM('Раздел 1'!P54:P54),"&gt;=",SUM('Раздел 1'!G54:G54))</f>
        <v>1&gt;=1</v>
      </c>
      <c r="F701" s="407"/>
    </row>
    <row r="702" spans="1:6" s="242" customFormat="1" x14ac:dyDescent="0.2">
      <c r="A702" s="433" t="str">
        <f>IF((SUM('Раздел 1'!P55:P55)&gt;=SUM('Раздел 1'!G55:G55)),"","Неверно!")</f>
        <v/>
      </c>
      <c r="B702" s="428" t="s">
        <v>1371</v>
      </c>
      <c r="C702" s="426" t="s">
        <v>1412</v>
      </c>
      <c r="D702" s="426" t="s">
        <v>286</v>
      </c>
      <c r="E702" s="426" t="str">
        <f>CONCATENATE(SUM('Раздел 1'!P55:P55),"&gt;=",SUM('Раздел 1'!G55:G55))</f>
        <v>17&gt;=17</v>
      </c>
      <c r="F702" s="407"/>
    </row>
    <row r="703" spans="1:6" s="242" customFormat="1" x14ac:dyDescent="0.2">
      <c r="A703" s="433" t="str">
        <f>IF((SUM('Раздел 1'!P56:P56)&gt;=SUM('Раздел 1'!G56:G56)),"","Неверно!")</f>
        <v/>
      </c>
      <c r="B703" s="428" t="s">
        <v>1371</v>
      </c>
      <c r="C703" s="426" t="s">
        <v>1413</v>
      </c>
      <c r="D703" s="426" t="s">
        <v>286</v>
      </c>
      <c r="E703" s="426" t="str">
        <f>CONCATENATE(SUM('Раздел 1'!P56:P56),"&gt;=",SUM('Раздел 1'!G56:G56))</f>
        <v>85&gt;=71</v>
      </c>
      <c r="F703" s="407"/>
    </row>
    <row r="704" spans="1:6" s="242" customFormat="1" x14ac:dyDescent="0.2">
      <c r="A704" s="433" t="str">
        <f>IF((SUM('Раздел 1'!P57:P57)&gt;=SUM('Раздел 1'!G57:G57)),"","Неверно!")</f>
        <v/>
      </c>
      <c r="B704" s="428" t="s">
        <v>1371</v>
      </c>
      <c r="C704" s="426" t="s">
        <v>1414</v>
      </c>
      <c r="D704" s="426" t="s">
        <v>286</v>
      </c>
      <c r="E704" s="426" t="str">
        <f>CONCATENATE(SUM('Раздел 1'!P57:P57),"&gt;=",SUM('Раздел 1'!G57:G57))</f>
        <v>66&gt;=57</v>
      </c>
      <c r="F704" s="407"/>
    </row>
    <row r="705" spans="1:6" s="242" customFormat="1" x14ac:dyDescent="0.2">
      <c r="A705" s="433" t="str">
        <f>IF((SUM('Раздел 1'!P58:P58)&gt;=SUM('Раздел 1'!G58:G58)),"","Неверно!")</f>
        <v/>
      </c>
      <c r="B705" s="428" t="s">
        <v>1371</v>
      </c>
      <c r="C705" s="426" t="s">
        <v>1415</v>
      </c>
      <c r="D705" s="426" t="s">
        <v>286</v>
      </c>
      <c r="E705" s="426" t="str">
        <f>CONCATENATE(SUM('Раздел 1'!P58:P58),"&gt;=",SUM('Раздел 1'!G58:G58))</f>
        <v>78&gt;=77</v>
      </c>
      <c r="F705" s="407"/>
    </row>
    <row r="706" spans="1:6" s="242" customFormat="1" x14ac:dyDescent="0.2">
      <c r="A706" s="433" t="str">
        <f>IF((SUM('Раздел 1'!P14:P14)&gt;=SUM('Раздел 1'!G14:G14)),"","Неверно!")</f>
        <v/>
      </c>
      <c r="B706" s="428" t="s">
        <v>1371</v>
      </c>
      <c r="C706" s="426" t="s">
        <v>1416</v>
      </c>
      <c r="D706" s="426" t="s">
        <v>286</v>
      </c>
      <c r="E706" s="426" t="str">
        <f>CONCATENATE(SUM('Раздел 1'!P14:P14),"&gt;=",SUM('Раздел 1'!G14:G14))</f>
        <v>0&gt;=0</v>
      </c>
      <c r="F706" s="407"/>
    </row>
    <row r="707" spans="1:6" s="242" customFormat="1" x14ac:dyDescent="0.2">
      <c r="A707" s="433" t="str">
        <f>IF((SUM('Раздел 1'!P59:P59)&gt;=SUM('Раздел 1'!G59:G59)),"","Неверно!")</f>
        <v/>
      </c>
      <c r="B707" s="428" t="s">
        <v>1371</v>
      </c>
      <c r="C707" s="426" t="s">
        <v>1417</v>
      </c>
      <c r="D707" s="426" t="s">
        <v>286</v>
      </c>
      <c r="E707" s="426" t="str">
        <f>CONCATENATE(SUM('Раздел 1'!P59:P59),"&gt;=",SUM('Раздел 1'!G59:G59))</f>
        <v>1&gt;=1</v>
      </c>
      <c r="F707" s="407"/>
    </row>
    <row r="708" spans="1:6" s="242" customFormat="1" x14ac:dyDescent="0.2">
      <c r="A708" s="433" t="str">
        <f>IF((SUM('Раздел 1'!P60:P60)&gt;=SUM('Раздел 1'!G60:G60)),"","Неверно!")</f>
        <v/>
      </c>
      <c r="B708" s="428" t="s">
        <v>1371</v>
      </c>
      <c r="C708" s="426" t="s">
        <v>1418</v>
      </c>
      <c r="D708" s="426" t="s">
        <v>286</v>
      </c>
      <c r="E708" s="426" t="str">
        <f>CONCATENATE(SUM('Раздел 1'!P60:P60),"&gt;=",SUM('Раздел 1'!G60:G60))</f>
        <v>0&gt;=0</v>
      </c>
      <c r="F708" s="407"/>
    </row>
    <row r="709" spans="1:6" s="242" customFormat="1" x14ac:dyDescent="0.2">
      <c r="A709" s="433" t="str">
        <f>IF((SUM('Раздел 1'!P61:P61)&gt;=SUM('Раздел 1'!G61:G61)),"","Неверно!")</f>
        <v/>
      </c>
      <c r="B709" s="428" t="s">
        <v>1371</v>
      </c>
      <c r="C709" s="426" t="s">
        <v>1419</v>
      </c>
      <c r="D709" s="426" t="s">
        <v>286</v>
      </c>
      <c r="E709" s="426" t="str">
        <f>CONCATENATE(SUM('Раздел 1'!P61:P61),"&gt;=",SUM('Раздел 1'!G61:G61))</f>
        <v>18&gt;=18</v>
      </c>
      <c r="F709" s="407"/>
    </row>
    <row r="710" spans="1:6" s="242" customFormat="1" x14ac:dyDescent="0.2">
      <c r="A710" s="433" t="str">
        <f>IF((SUM('Раздел 1'!P62:P62)&gt;=SUM('Раздел 1'!G62:G62)),"","Неверно!")</f>
        <v/>
      </c>
      <c r="B710" s="428" t="s">
        <v>1371</v>
      </c>
      <c r="C710" s="426" t="s">
        <v>1420</v>
      </c>
      <c r="D710" s="426" t="s">
        <v>286</v>
      </c>
      <c r="E710" s="426" t="str">
        <f>CONCATENATE(SUM('Раздел 1'!P62:P62),"&gt;=",SUM('Раздел 1'!G62:G62))</f>
        <v>0&gt;=0</v>
      </c>
      <c r="F710" s="407"/>
    </row>
    <row r="711" spans="1:6" s="242" customFormat="1" x14ac:dyDescent="0.2">
      <c r="A711" s="433" t="str">
        <f>IF((SUM('Раздел 1'!P63:P63)&gt;=SUM('Раздел 1'!G63:G63)),"","Неверно!")</f>
        <v/>
      </c>
      <c r="B711" s="428" t="s">
        <v>1371</v>
      </c>
      <c r="C711" s="426" t="s">
        <v>1421</v>
      </c>
      <c r="D711" s="426" t="s">
        <v>286</v>
      </c>
      <c r="E711" s="426" t="str">
        <f>CONCATENATE(SUM('Раздел 1'!P63:P63),"&gt;=",SUM('Раздел 1'!G63:G63))</f>
        <v>0&gt;=0</v>
      </c>
      <c r="F711" s="407"/>
    </row>
    <row r="712" spans="1:6" s="242" customFormat="1" x14ac:dyDescent="0.2">
      <c r="A712" s="433" t="str">
        <f>IF((SUM('Раздел 1'!P15:P15)&gt;=SUM('Раздел 1'!G15:G15)),"","Неверно!")</f>
        <v/>
      </c>
      <c r="B712" s="428" t="s">
        <v>1371</v>
      </c>
      <c r="C712" s="426" t="s">
        <v>1422</v>
      </c>
      <c r="D712" s="426" t="s">
        <v>286</v>
      </c>
      <c r="E712" s="426" t="str">
        <f>CONCATENATE(SUM('Раздел 1'!P15:P15),"&gt;=",SUM('Раздел 1'!G15:G15))</f>
        <v>4&gt;=4</v>
      </c>
      <c r="F712" s="407"/>
    </row>
    <row r="713" spans="1:6" s="242" customFormat="1" x14ac:dyDescent="0.2">
      <c r="A713" s="433" t="str">
        <f>IF((SUM('Раздел 1'!P16:P16)&gt;=SUM('Раздел 1'!G16:G16)),"","Неверно!")</f>
        <v/>
      </c>
      <c r="B713" s="428" t="s">
        <v>1371</v>
      </c>
      <c r="C713" s="426" t="s">
        <v>1423</v>
      </c>
      <c r="D713" s="426" t="s">
        <v>286</v>
      </c>
      <c r="E713" s="426" t="str">
        <f>CONCATENATE(SUM('Раздел 1'!P16:P16),"&gt;=",SUM('Раздел 1'!G16:G16))</f>
        <v>3&gt;=3</v>
      </c>
      <c r="F713" s="407"/>
    </row>
    <row r="714" spans="1:6" s="242" customFormat="1" x14ac:dyDescent="0.2">
      <c r="A714" s="433" t="str">
        <f>IF((SUM('Раздел 1'!P17:P17)&gt;=SUM('Раздел 1'!G17:G17)),"","Неверно!")</f>
        <v/>
      </c>
      <c r="B714" s="428" t="s">
        <v>1371</v>
      </c>
      <c r="C714" s="426" t="s">
        <v>1424</v>
      </c>
      <c r="D714" s="426" t="s">
        <v>286</v>
      </c>
      <c r="E714" s="426" t="str">
        <f>CONCATENATE(SUM('Раздел 1'!P17:P17),"&gt;=",SUM('Раздел 1'!G17:G17))</f>
        <v>65&gt;=50</v>
      </c>
      <c r="F714" s="407"/>
    </row>
    <row r="715" spans="1:6" s="242" customFormat="1" x14ac:dyDescent="0.2">
      <c r="A715" s="433" t="str">
        <f>IF((SUM('Раздел 1'!P18:P18)&gt;=SUM('Раздел 1'!G18:G18)),"","Неверно!")</f>
        <v/>
      </c>
      <c r="B715" s="428" t="s">
        <v>1371</v>
      </c>
      <c r="C715" s="426" t="s">
        <v>1425</v>
      </c>
      <c r="D715" s="426" t="s">
        <v>286</v>
      </c>
      <c r="E715" s="426" t="str">
        <f>CONCATENATE(SUM('Раздел 1'!P18:P18),"&gt;=",SUM('Раздел 1'!G18:G18))</f>
        <v>0&gt;=0</v>
      </c>
      <c r="F715" s="407"/>
    </row>
    <row r="716" spans="1:6" s="242" customFormat="1" x14ac:dyDescent="0.2">
      <c r="A716" s="433" t="str">
        <f>IF((SUM('Разделы 11, 12, 13, 14'!S26:S26)=SUM('Раздел 4'!H16:H16)),"","Неверно!")</f>
        <v/>
      </c>
      <c r="B716" s="428" t="s">
        <v>1426</v>
      </c>
      <c r="C716" s="426" t="s">
        <v>3399</v>
      </c>
      <c r="D716" s="426" t="s">
        <v>3400</v>
      </c>
      <c r="E716" s="426" t="str">
        <f>CONCATENATE(SUM('Разделы 11, 12, 13, 14'!S26:S26),"=",SUM('Раздел 4'!H16:H16))</f>
        <v>6=6</v>
      </c>
      <c r="F716" s="407"/>
    </row>
    <row r="717" spans="1:6" s="242" customFormat="1" x14ac:dyDescent="0.2">
      <c r="A717" s="433" t="str">
        <f>IF((SUM('Раздел 2'!E19:E19)&lt;=SUM('Раздел 2'!E18:E18)),"","Неверно!")</f>
        <v/>
      </c>
      <c r="B717" s="428" t="s">
        <v>1427</v>
      </c>
      <c r="C717" s="426" t="s">
        <v>1428</v>
      </c>
      <c r="D717" s="426" t="s">
        <v>161</v>
      </c>
      <c r="E717" s="426" t="str">
        <f>CONCATENATE(SUM('Раздел 2'!E19:E19),"&lt;=",SUM('Раздел 2'!E18:E18))</f>
        <v>1&lt;=2</v>
      </c>
      <c r="F717" s="407"/>
    </row>
    <row r="718" spans="1:6" s="242" customFormat="1" x14ac:dyDescent="0.2">
      <c r="A718" s="433" t="str">
        <f>IF((SUM('Раздел 1'!Y55:Y55)=0),"","Неверно!")</f>
        <v/>
      </c>
      <c r="B718" s="428" t="s">
        <v>1429</v>
      </c>
      <c r="C718" s="426" t="s">
        <v>1430</v>
      </c>
      <c r="D718" s="426" t="s">
        <v>1431</v>
      </c>
      <c r="E718" s="426" t="str">
        <f>CONCATENATE(SUM('Раздел 1'!Y55:Y55),"=",0)</f>
        <v>0=0</v>
      </c>
      <c r="F718" s="407"/>
    </row>
    <row r="719" spans="1:6" s="242" customFormat="1" x14ac:dyDescent="0.2">
      <c r="A719" s="433" t="str">
        <f>IF((SUM('Раздел 1'!Z55:Z55)=0),"","Неверно!")</f>
        <v/>
      </c>
      <c r="B719" s="428" t="s">
        <v>1429</v>
      </c>
      <c r="C719" s="426" t="s">
        <v>1432</v>
      </c>
      <c r="D719" s="426" t="s">
        <v>1431</v>
      </c>
      <c r="E719" s="426" t="str">
        <f>CONCATENATE(SUM('Раздел 1'!Z55:Z55),"=",0)</f>
        <v>0=0</v>
      </c>
      <c r="F719" s="407"/>
    </row>
    <row r="720" spans="1:6" s="242" customFormat="1" x14ac:dyDescent="0.2">
      <c r="A720" s="433" t="str">
        <f>IF((SUM('Разделы 5, 6, 7, 8'!E8:E8)=SUM('Раздел 4'!G10:G10)),"","Неверно!")</f>
        <v/>
      </c>
      <c r="B720" s="428" t="s">
        <v>1433</v>
      </c>
      <c r="C720" s="426" t="s">
        <v>3519</v>
      </c>
      <c r="D720" s="426" t="s">
        <v>3520</v>
      </c>
      <c r="E720" s="426" t="str">
        <f>CONCATENATE(SUM('Разделы 5, 6, 7, 8'!E8:E8),"=",SUM('Раздел 4'!G10:G10))</f>
        <v>35=35</v>
      </c>
      <c r="F720" s="407"/>
    </row>
    <row r="721" spans="1:6" s="242" customFormat="1" x14ac:dyDescent="0.2">
      <c r="A721" s="433" t="str">
        <f>IF((SUM('Разделы 11, 12, 13, 14'!R26:R26)&lt;=SUM('Раздел 4'!G16:G16)),"","Неверно!")</f>
        <v/>
      </c>
      <c r="B721" s="428" t="s">
        <v>1434</v>
      </c>
      <c r="C721" s="426" t="s">
        <v>3401</v>
      </c>
      <c r="D721" s="426" t="s">
        <v>3402</v>
      </c>
      <c r="E721" s="426" t="str">
        <f>CONCATENATE(SUM('Разделы 11, 12, 13, 14'!R26:R26),"&lt;=",SUM('Раздел 4'!G16:G16))</f>
        <v>7&lt;=13</v>
      </c>
      <c r="F721" s="407"/>
    </row>
    <row r="722" spans="1:6" s="242" customFormat="1" x14ac:dyDescent="0.2">
      <c r="A722" s="433" t="str">
        <f>IF((SUM('Разделы 5, 6, 7, 8'!C8:D8)=SUM('Разделы 5, 6, 7, 8'!E8:E8)+SUM('Разделы 5, 6, 7, 8'!I8:I8)),"","Неверно!")</f>
        <v/>
      </c>
      <c r="B722" s="428" t="s">
        <v>1435</v>
      </c>
      <c r="C722" s="426" t="s">
        <v>1436</v>
      </c>
      <c r="D722" s="426" t="s">
        <v>312</v>
      </c>
      <c r="E722" s="426" t="str">
        <f>CONCATENATE(SUM('Разделы 5, 6, 7, 8'!C8:D8),"=",SUM('Разделы 5, 6, 7, 8'!E8:E8),"+",SUM('Разделы 5, 6, 7, 8'!I8:I8))</f>
        <v>35=35+0</v>
      </c>
      <c r="F722" s="407"/>
    </row>
    <row r="723" spans="1:6" s="242" customFormat="1" x14ac:dyDescent="0.2">
      <c r="A723" s="433" t="str">
        <f>IF((SUM('Разделы 5, 6, 7, 8'!C9:D9)=SUM('Разделы 5, 6, 7, 8'!E9:E9)+SUM('Разделы 5, 6, 7, 8'!I9:I9)),"","Неверно!")</f>
        <v/>
      </c>
      <c r="B723" s="428" t="s">
        <v>1435</v>
      </c>
      <c r="C723" s="426" t="s">
        <v>1437</v>
      </c>
      <c r="D723" s="426" t="s">
        <v>312</v>
      </c>
      <c r="E723" s="426" t="str">
        <f>CONCATENATE(SUM('Разделы 5, 6, 7, 8'!C9:D9),"=",SUM('Разделы 5, 6, 7, 8'!E9:E9),"+",SUM('Разделы 5, 6, 7, 8'!I9:I9))</f>
        <v>0=0+0</v>
      </c>
      <c r="F723" s="407"/>
    </row>
    <row r="724" spans="1:6" s="242" customFormat="1" x14ac:dyDescent="0.2">
      <c r="A724" s="433" t="str">
        <f>IF((SUM('Разделы 5, 6, 7, 8'!C10:D10)=SUM('Разделы 5, 6, 7, 8'!E10:E10)+SUM('Разделы 5, 6, 7, 8'!I10:I10)),"","Неверно!")</f>
        <v/>
      </c>
      <c r="B724" s="428" t="s">
        <v>1435</v>
      </c>
      <c r="C724" s="426" t="s">
        <v>1438</v>
      </c>
      <c r="D724" s="426" t="s">
        <v>312</v>
      </c>
      <c r="E724" s="426" t="str">
        <f>CONCATENATE(SUM('Разделы 5, 6, 7, 8'!C10:D10),"=",SUM('Разделы 5, 6, 7, 8'!E10:E10),"+",SUM('Разделы 5, 6, 7, 8'!I10:I10))</f>
        <v>0=0+0</v>
      </c>
      <c r="F724" s="407"/>
    </row>
    <row r="725" spans="1:6" s="242" customFormat="1" x14ac:dyDescent="0.2">
      <c r="A725" s="433" t="str">
        <f>IF((SUM('Разделы 5, 6, 7, 8'!C11:D11)=SUM('Разделы 5, 6, 7, 8'!E11:E11)+SUM('Разделы 5, 6, 7, 8'!I11:I11)),"","Неверно!")</f>
        <v/>
      </c>
      <c r="B725" s="428" t="s">
        <v>1435</v>
      </c>
      <c r="C725" s="426" t="s">
        <v>1439</v>
      </c>
      <c r="D725" s="426" t="s">
        <v>312</v>
      </c>
      <c r="E725" s="426" t="str">
        <f>CONCATENATE(SUM('Разделы 5, 6, 7, 8'!C11:D11),"=",SUM('Разделы 5, 6, 7, 8'!E11:E11),"+",SUM('Разделы 5, 6, 7, 8'!I11:I11))</f>
        <v>0=0+0</v>
      </c>
      <c r="F725" s="407"/>
    </row>
    <row r="726" spans="1:6" s="242" customFormat="1" x14ac:dyDescent="0.2">
      <c r="A726" s="433" t="str">
        <f>IF((SUM('Разделы 5, 6, 7, 8'!C12:D12)=SUM('Разделы 5, 6, 7, 8'!E12:E12)+SUM('Разделы 5, 6, 7, 8'!I12:I12)),"","Неверно!")</f>
        <v/>
      </c>
      <c r="B726" s="428" t="s">
        <v>1435</v>
      </c>
      <c r="C726" s="426" t="s">
        <v>1440</v>
      </c>
      <c r="D726" s="426" t="s">
        <v>312</v>
      </c>
      <c r="E726" s="426" t="str">
        <f>CONCATENATE(SUM('Разделы 5, 6, 7, 8'!C12:D12),"=",SUM('Разделы 5, 6, 7, 8'!E12:E12),"+",SUM('Разделы 5, 6, 7, 8'!I12:I12))</f>
        <v>0=0+0</v>
      </c>
      <c r="F726" s="407"/>
    </row>
    <row r="727" spans="1:6" s="242" customFormat="1" x14ac:dyDescent="0.2">
      <c r="A727" s="433" t="str">
        <f>IF((SUM('Разделы 5, 6, 7, 8'!C13:D13)=SUM('Разделы 5, 6, 7, 8'!E13:E13)+SUM('Разделы 5, 6, 7, 8'!I13:I13)),"","Неверно!")</f>
        <v/>
      </c>
      <c r="B727" s="428" t="s">
        <v>1435</v>
      </c>
      <c r="C727" s="426" t="s">
        <v>1441</v>
      </c>
      <c r="D727" s="426" t="s">
        <v>312</v>
      </c>
      <c r="E727" s="426" t="str">
        <f>CONCATENATE(SUM('Разделы 5, 6, 7, 8'!C13:D13),"=",SUM('Разделы 5, 6, 7, 8'!E13:E13),"+",SUM('Разделы 5, 6, 7, 8'!I13:I13))</f>
        <v>0=0+0</v>
      </c>
      <c r="F727" s="407"/>
    </row>
    <row r="728" spans="1:6" s="242" customFormat="1" x14ac:dyDescent="0.2">
      <c r="A728" s="433" t="str">
        <f>IF((SUM('Разделы 5, 6, 7, 8'!C14:D14)=SUM('Разделы 5, 6, 7, 8'!E14:E14)+SUM('Разделы 5, 6, 7, 8'!I14:I14)),"","Неверно!")</f>
        <v/>
      </c>
      <c r="B728" s="428" t="s">
        <v>1435</v>
      </c>
      <c r="C728" s="426" t="s">
        <v>1442</v>
      </c>
      <c r="D728" s="426" t="s">
        <v>312</v>
      </c>
      <c r="E728" s="426" t="str">
        <f>CONCATENATE(SUM('Разделы 5, 6, 7, 8'!C14:D14),"=",SUM('Разделы 5, 6, 7, 8'!E14:E14),"+",SUM('Разделы 5, 6, 7, 8'!I14:I14))</f>
        <v>0=0+0</v>
      </c>
      <c r="F728" s="407"/>
    </row>
    <row r="729" spans="1:6" s="242" customFormat="1" x14ac:dyDescent="0.2">
      <c r="A729" s="433" t="str">
        <f>IF((SUM('Разделы 5, 6, 7, 8'!C15:D15)=SUM('Разделы 5, 6, 7, 8'!E15:E15)+SUM('Разделы 5, 6, 7, 8'!I15:I15)),"","Неверно!")</f>
        <v/>
      </c>
      <c r="B729" s="428" t="s">
        <v>1435</v>
      </c>
      <c r="C729" s="426" t="s">
        <v>1443</v>
      </c>
      <c r="D729" s="426" t="s">
        <v>312</v>
      </c>
      <c r="E729" s="426" t="str">
        <f>CONCATENATE(SUM('Разделы 5, 6, 7, 8'!C15:D15),"=",SUM('Разделы 5, 6, 7, 8'!E15:E15),"+",SUM('Разделы 5, 6, 7, 8'!I15:I15))</f>
        <v>0=0+0</v>
      </c>
      <c r="F729" s="407"/>
    </row>
    <row r="730" spans="1:6" s="242" customFormat="1" x14ac:dyDescent="0.2">
      <c r="A730" s="433" t="str">
        <f>IF((SUM('Разделы 5, 6, 7, 8'!C16:D16)=SUM('Разделы 5, 6, 7, 8'!E16:E16)+SUM('Разделы 5, 6, 7, 8'!I16:I16)),"","Неверно!")</f>
        <v/>
      </c>
      <c r="B730" s="428" t="s">
        <v>1435</v>
      </c>
      <c r="C730" s="426" t="s">
        <v>1444</v>
      </c>
      <c r="D730" s="426" t="s">
        <v>312</v>
      </c>
      <c r="E730" s="426" t="str">
        <f>CONCATENATE(SUM('Разделы 5, 6, 7, 8'!C16:D16),"=",SUM('Разделы 5, 6, 7, 8'!E16:E16),"+",SUM('Разделы 5, 6, 7, 8'!I16:I16))</f>
        <v>35=35+0</v>
      </c>
      <c r="F730" s="407"/>
    </row>
    <row r="731" spans="1:6" s="242" customFormat="1" x14ac:dyDescent="0.2">
      <c r="A731" s="433" t="str">
        <f>IF((SUM('Разделы 11, 12, 13, 14'!O9:O9)=SUM('Разделы 11, 12, 13, 14'!O10:O13)),"","Неверно!")</f>
        <v/>
      </c>
      <c r="B731" s="428" t="s">
        <v>1445</v>
      </c>
      <c r="C731" s="426" t="s">
        <v>1446</v>
      </c>
      <c r="D731" s="426" t="s">
        <v>585</v>
      </c>
      <c r="E731" s="426" t="str">
        <f>CONCATENATE(SUM('Разделы 11, 12, 13, 14'!O9:O9),"=",SUM('Разделы 11, 12, 13, 14'!O10:O13))</f>
        <v>25=25</v>
      </c>
      <c r="F731" s="407"/>
    </row>
    <row r="732" spans="1:6" s="242" customFormat="1" x14ac:dyDescent="0.2">
      <c r="A732" s="433" t="str">
        <f>IF((SUM('Разделы 11, 12, 13, 14'!P9:P9)=SUM('Разделы 11, 12, 13, 14'!P10:P13)),"","Неверно!")</f>
        <v/>
      </c>
      <c r="B732" s="428" t="s">
        <v>1445</v>
      </c>
      <c r="C732" s="426" t="s">
        <v>1447</v>
      </c>
      <c r="D732" s="426" t="s">
        <v>585</v>
      </c>
      <c r="E732" s="426" t="str">
        <f>CONCATENATE(SUM('Разделы 11, 12, 13, 14'!P9:P9),"=",SUM('Разделы 11, 12, 13, 14'!P10:P13))</f>
        <v>26=26</v>
      </c>
      <c r="F732" s="407"/>
    </row>
    <row r="733" spans="1:6" s="242" customFormat="1" x14ac:dyDescent="0.2">
      <c r="A733" s="433" t="str">
        <f>IF((SUM('Разделы 11, 12, 13, 14'!Q9:Q9)=SUM('Разделы 11, 12, 13, 14'!Q10:Q13)),"","Неверно!")</f>
        <v/>
      </c>
      <c r="B733" s="428" t="s">
        <v>1445</v>
      </c>
      <c r="C733" s="426" t="s">
        <v>1448</v>
      </c>
      <c r="D733" s="426" t="s">
        <v>585</v>
      </c>
      <c r="E733" s="426" t="str">
        <f>CONCATENATE(SUM('Разделы 11, 12, 13, 14'!Q9:Q9),"=",SUM('Разделы 11, 12, 13, 14'!Q10:Q13))</f>
        <v>153=153</v>
      </c>
      <c r="F733" s="407"/>
    </row>
    <row r="734" spans="1:6" s="242" customFormat="1" x14ac:dyDescent="0.2">
      <c r="A734" s="433" t="str">
        <f>IF((SUM('Разделы 11, 12, 13, 14'!R9:R9)=SUM('Разделы 11, 12, 13, 14'!R10:R13)),"","Неверно!")</f>
        <v/>
      </c>
      <c r="B734" s="428" t="s">
        <v>1445</v>
      </c>
      <c r="C734" s="426" t="s">
        <v>1449</v>
      </c>
      <c r="D734" s="426" t="s">
        <v>585</v>
      </c>
      <c r="E734" s="426" t="str">
        <f>CONCATENATE(SUM('Разделы 11, 12, 13, 14'!R9:R9),"=",SUM('Разделы 11, 12, 13, 14'!R10:R13))</f>
        <v>290=290</v>
      </c>
      <c r="F734" s="407"/>
    </row>
    <row r="735" spans="1:6" s="242" customFormat="1" x14ac:dyDescent="0.2">
      <c r="A735" s="433" t="str">
        <f>IF((SUM('Разделы 11, 12, 13, 14'!S9:S9)=SUM('Разделы 11, 12, 13, 14'!S10:S13)),"","Неверно!")</f>
        <v/>
      </c>
      <c r="B735" s="428" t="s">
        <v>1445</v>
      </c>
      <c r="C735" s="426" t="s">
        <v>1450</v>
      </c>
      <c r="D735" s="426" t="s">
        <v>585</v>
      </c>
      <c r="E735" s="426" t="str">
        <f>CONCATENATE(SUM('Разделы 11, 12, 13, 14'!S9:S9),"=",SUM('Разделы 11, 12, 13, 14'!S10:S13))</f>
        <v>0=0</v>
      </c>
      <c r="F735" s="407"/>
    </row>
    <row r="736" spans="1:6" s="242" customFormat="1" x14ac:dyDescent="0.2">
      <c r="A736" s="433" t="str">
        <f>IF((SUM('Разделы 11, 12, 13, 14'!T9:T9)=SUM('Разделы 11, 12, 13, 14'!T10:T13)),"","Неверно!")</f>
        <v/>
      </c>
      <c r="B736" s="428" t="s">
        <v>1445</v>
      </c>
      <c r="C736" s="426" t="s">
        <v>1451</v>
      </c>
      <c r="D736" s="426" t="s">
        <v>585</v>
      </c>
      <c r="E736" s="426" t="str">
        <f>CONCATENATE(SUM('Разделы 11, 12, 13, 14'!T9:T9),"=",SUM('Разделы 11, 12, 13, 14'!T10:T13))</f>
        <v>0=0</v>
      </c>
      <c r="F736" s="407"/>
    </row>
    <row r="737" spans="1:6" s="242" customFormat="1" x14ac:dyDescent="0.2">
      <c r="A737" s="433" t="str">
        <f>IF((SUM('Раздел 4'!H9:H9)+SUM('Раздел 4'!I9:I9)&lt;=SUM('Раздел 4'!G9:G9)),"","Неверно!")</f>
        <v/>
      </c>
      <c r="B737" s="428" t="s">
        <v>1452</v>
      </c>
      <c r="C737" s="426" t="s">
        <v>1453</v>
      </c>
      <c r="D737" s="426" t="s">
        <v>679</v>
      </c>
      <c r="E737" s="426" t="str">
        <f>CONCATENATE(SUM('Раздел 4'!H9:H9),"+",SUM('Раздел 4'!I9:I9),"&lt;=",SUM('Раздел 4'!G9:G9))</f>
        <v>404+45&lt;=574</v>
      </c>
      <c r="F737" s="407"/>
    </row>
    <row r="738" spans="1:6" s="242" customFormat="1" x14ac:dyDescent="0.2">
      <c r="A738" s="433" t="str">
        <f>IF((SUM('Раздел 4'!H18:H18)+SUM('Раздел 4'!I18:I18)&lt;=SUM('Раздел 4'!G18:G18)),"","Неверно!")</f>
        <v/>
      </c>
      <c r="B738" s="428" t="s">
        <v>1452</v>
      </c>
      <c r="C738" s="426" t="s">
        <v>1454</v>
      </c>
      <c r="D738" s="426" t="s">
        <v>679</v>
      </c>
      <c r="E738" s="426" t="str">
        <f>CONCATENATE(SUM('Раздел 4'!H18:H18),"+",SUM('Раздел 4'!I18:I18),"&lt;=",SUM('Раздел 4'!G18:G18))</f>
        <v>5+0&lt;=8</v>
      </c>
      <c r="F738" s="407"/>
    </row>
    <row r="739" spans="1:6" s="242" customFormat="1" x14ac:dyDescent="0.2">
      <c r="A739" s="433" t="str">
        <f>IF((SUM('Раздел 4'!H19:H19)+SUM('Раздел 4'!I19:I19)&lt;=SUM('Раздел 4'!G19:G19)),"","Неверно!")</f>
        <v/>
      </c>
      <c r="B739" s="428" t="s">
        <v>1452</v>
      </c>
      <c r="C739" s="426" t="s">
        <v>1455</v>
      </c>
      <c r="D739" s="426" t="s">
        <v>679</v>
      </c>
      <c r="E739" s="426" t="str">
        <f>CONCATENATE(SUM('Раздел 4'!H19:H19),"+",SUM('Раздел 4'!I19:I19),"&lt;=",SUM('Раздел 4'!G19:G19))</f>
        <v>0+0&lt;=1</v>
      </c>
      <c r="F739" s="407"/>
    </row>
    <row r="740" spans="1:6" s="242" customFormat="1" x14ac:dyDescent="0.2">
      <c r="A740" s="433" t="str">
        <f>IF((SUM('Раздел 4'!H20:H20)+SUM('Раздел 4'!I20:I20)&lt;=SUM('Раздел 4'!G20:G20)),"","Неверно!")</f>
        <v/>
      </c>
      <c r="B740" s="428" t="s">
        <v>1452</v>
      </c>
      <c r="C740" s="426" t="s">
        <v>1456</v>
      </c>
      <c r="D740" s="426" t="s">
        <v>679</v>
      </c>
      <c r="E740" s="426" t="str">
        <f>CONCATENATE(SUM('Раздел 4'!H20:H20),"+",SUM('Раздел 4'!I20:I20),"&lt;=",SUM('Раздел 4'!G20:G20))</f>
        <v>0+0&lt;=0</v>
      </c>
      <c r="F740" s="407"/>
    </row>
    <row r="741" spans="1:6" s="242" customFormat="1" x14ac:dyDescent="0.2">
      <c r="A741" s="433" t="str">
        <f>IF((SUM('Раздел 4'!H21:H21)+SUM('Раздел 4'!I21:I21)&lt;=SUM('Раздел 4'!G21:G21)),"","Неверно!")</f>
        <v/>
      </c>
      <c r="B741" s="428" t="s">
        <v>1452</v>
      </c>
      <c r="C741" s="426" t="s">
        <v>1457</v>
      </c>
      <c r="D741" s="426" t="s">
        <v>679</v>
      </c>
      <c r="E741" s="426" t="str">
        <f>CONCATENATE(SUM('Раздел 4'!H21:H21),"+",SUM('Раздел 4'!I21:I21),"&lt;=",SUM('Раздел 4'!G21:G21))</f>
        <v>1+0&lt;=1</v>
      </c>
      <c r="F741" s="407"/>
    </row>
    <row r="742" spans="1:6" s="242" customFormat="1" x14ac:dyDescent="0.2">
      <c r="A742" s="433" t="str">
        <f>IF((SUM('Раздел 4'!H22:H22)+SUM('Раздел 4'!I22:I22)&lt;=SUM('Раздел 4'!G22:G22)),"","Неверно!")</f>
        <v/>
      </c>
      <c r="B742" s="428" t="s">
        <v>1452</v>
      </c>
      <c r="C742" s="426" t="s">
        <v>1458</v>
      </c>
      <c r="D742" s="426" t="s">
        <v>679</v>
      </c>
      <c r="E742" s="426" t="str">
        <f>CONCATENATE(SUM('Раздел 4'!H22:H22),"+",SUM('Раздел 4'!I22:I22),"&lt;=",SUM('Раздел 4'!G22:G22))</f>
        <v>4+1&lt;=9</v>
      </c>
      <c r="F742" s="407"/>
    </row>
    <row r="743" spans="1:6" s="242" customFormat="1" x14ac:dyDescent="0.2">
      <c r="A743" s="433" t="str">
        <f>IF((SUM('Раздел 4'!H23:H23)+SUM('Раздел 4'!I23:I23)&lt;=SUM('Раздел 4'!G23:G23)),"","Неверно!")</f>
        <v/>
      </c>
      <c r="B743" s="428" t="s">
        <v>1452</v>
      </c>
      <c r="C743" s="426" t="s">
        <v>1459</v>
      </c>
      <c r="D743" s="426" t="s">
        <v>679</v>
      </c>
      <c r="E743" s="426" t="str">
        <f>CONCATENATE(SUM('Раздел 4'!H23:H23),"+",SUM('Раздел 4'!I23:I23),"&lt;=",SUM('Раздел 4'!G23:G23))</f>
        <v>0+0&lt;=0</v>
      </c>
      <c r="F743" s="407"/>
    </row>
    <row r="744" spans="1:6" s="242" customFormat="1" x14ac:dyDescent="0.2">
      <c r="A744" s="433" t="str">
        <f>IF((SUM('Раздел 4'!H24:H24)+SUM('Раздел 4'!I24:I24)&lt;=SUM('Раздел 4'!G24:G24)),"","Неверно!")</f>
        <v/>
      </c>
      <c r="B744" s="428" t="s">
        <v>1452</v>
      </c>
      <c r="C744" s="426" t="s">
        <v>1460</v>
      </c>
      <c r="D744" s="426" t="s">
        <v>679</v>
      </c>
      <c r="E744" s="426" t="str">
        <f>CONCATENATE(SUM('Раздел 4'!H24:H24),"+",SUM('Раздел 4'!I24:I24),"&lt;=",SUM('Раздел 4'!G24:G24))</f>
        <v>0+0&lt;=0</v>
      </c>
      <c r="F744" s="407"/>
    </row>
    <row r="745" spans="1:6" s="242" customFormat="1" x14ac:dyDescent="0.2">
      <c r="A745" s="433" t="str">
        <f>IF((SUM('Раздел 4'!H25:H25)+SUM('Раздел 4'!I25:I25)&lt;=SUM('Раздел 4'!G25:G25)),"","Неверно!")</f>
        <v/>
      </c>
      <c r="B745" s="428" t="s">
        <v>1452</v>
      </c>
      <c r="C745" s="426" t="s">
        <v>1461</v>
      </c>
      <c r="D745" s="426" t="s">
        <v>679</v>
      </c>
      <c r="E745" s="426" t="str">
        <f>CONCATENATE(SUM('Раздел 4'!H25:H25),"+",SUM('Раздел 4'!I25:I25),"&lt;=",SUM('Раздел 4'!G25:G25))</f>
        <v>4+0&lt;=4</v>
      </c>
      <c r="F745" s="407"/>
    </row>
    <row r="746" spans="1:6" s="242" customFormat="1" x14ac:dyDescent="0.2">
      <c r="A746" s="433" t="str">
        <f>IF((SUM('Раздел 4'!H26:H26)+SUM('Раздел 4'!I26:I26)&lt;=SUM('Раздел 4'!G26:G26)),"","Неверно!")</f>
        <v/>
      </c>
      <c r="B746" s="428" t="s">
        <v>1452</v>
      </c>
      <c r="C746" s="426" t="s">
        <v>1462</v>
      </c>
      <c r="D746" s="426" t="s">
        <v>679</v>
      </c>
      <c r="E746" s="426" t="str">
        <f>CONCATENATE(SUM('Раздел 4'!H26:H26),"+",SUM('Раздел 4'!I26:I26),"&lt;=",SUM('Раздел 4'!G26:G26))</f>
        <v>0+0&lt;=0</v>
      </c>
      <c r="F746" s="407"/>
    </row>
    <row r="747" spans="1:6" s="242" customFormat="1" x14ac:dyDescent="0.2">
      <c r="A747" s="433" t="str">
        <f>IF((SUM('Раздел 4'!H27:H27)+SUM('Раздел 4'!I27:I27)&lt;=SUM('Раздел 4'!G27:G27)),"","Неверно!")</f>
        <v/>
      </c>
      <c r="B747" s="428" t="s">
        <v>1452</v>
      </c>
      <c r="C747" s="426" t="s">
        <v>1463</v>
      </c>
      <c r="D747" s="426" t="s">
        <v>679</v>
      </c>
      <c r="E747" s="426" t="str">
        <f>CONCATENATE(SUM('Раздел 4'!H27:H27),"+",SUM('Раздел 4'!I27:I27),"&lt;=",SUM('Раздел 4'!G27:G27))</f>
        <v>8+0&lt;=12</v>
      </c>
      <c r="F747" s="407"/>
    </row>
    <row r="748" spans="1:6" s="242" customFormat="1" x14ac:dyDescent="0.2">
      <c r="A748" s="433" t="str">
        <f>IF((SUM('Раздел 4'!H10:H10)+SUM('Раздел 4'!I10:I10)&lt;=SUM('Раздел 4'!G10:G10)),"","Неверно!")</f>
        <v/>
      </c>
      <c r="B748" s="428" t="s">
        <v>1452</v>
      </c>
      <c r="C748" s="426" t="s">
        <v>1464</v>
      </c>
      <c r="D748" s="426" t="s">
        <v>679</v>
      </c>
      <c r="E748" s="426" t="str">
        <f>CONCATENATE(SUM('Раздел 4'!H10:H10),"+",SUM('Раздел 4'!I10:I10),"&lt;=",SUM('Раздел 4'!G10:G10))</f>
        <v>28+5&lt;=35</v>
      </c>
      <c r="F748" s="407"/>
    </row>
    <row r="749" spans="1:6" s="242" customFormat="1" x14ac:dyDescent="0.2">
      <c r="A749" s="433" t="str">
        <f>IF((SUM('Раздел 4'!H28:H28)+SUM('Раздел 4'!I28:I28)&lt;=SUM('Раздел 4'!G28:G28)),"","Неверно!")</f>
        <v/>
      </c>
      <c r="B749" s="428" t="s">
        <v>1452</v>
      </c>
      <c r="C749" s="426" t="s">
        <v>1465</v>
      </c>
      <c r="D749" s="426" t="s">
        <v>679</v>
      </c>
      <c r="E749" s="426" t="str">
        <f>CONCATENATE(SUM('Раздел 4'!H28:H28),"+",SUM('Раздел 4'!I28:I28),"&lt;=",SUM('Раздел 4'!G28:G28))</f>
        <v>0+0&lt;=0</v>
      </c>
      <c r="F749" s="407"/>
    </row>
    <row r="750" spans="1:6" s="242" customFormat="1" x14ac:dyDescent="0.2">
      <c r="A750" s="433" t="str">
        <f>IF((SUM('Раздел 4'!H29:H29)+SUM('Раздел 4'!I29:I29)&lt;=SUM('Раздел 4'!G29:G29)),"","Неверно!")</f>
        <v/>
      </c>
      <c r="B750" s="428" t="s">
        <v>1452</v>
      </c>
      <c r="C750" s="426" t="s">
        <v>1466</v>
      </c>
      <c r="D750" s="426" t="s">
        <v>679</v>
      </c>
      <c r="E750" s="426" t="str">
        <f>CONCATENATE(SUM('Раздел 4'!H29:H29),"+",SUM('Раздел 4'!I29:I29),"&lt;=",SUM('Раздел 4'!G29:G29))</f>
        <v>1+0&lt;=2</v>
      </c>
      <c r="F750" s="407"/>
    </row>
    <row r="751" spans="1:6" s="242" customFormat="1" x14ac:dyDescent="0.2">
      <c r="A751" s="433" t="str">
        <f>IF((SUM('Раздел 4'!H30:H30)+SUM('Раздел 4'!I30:I30)&lt;=SUM('Раздел 4'!G30:G30)),"","Неверно!")</f>
        <v/>
      </c>
      <c r="B751" s="428" t="s">
        <v>1452</v>
      </c>
      <c r="C751" s="426" t="s">
        <v>1467</v>
      </c>
      <c r="D751" s="426" t="s">
        <v>679</v>
      </c>
      <c r="E751" s="426" t="str">
        <f>CONCATENATE(SUM('Раздел 4'!H30:H30),"+",SUM('Раздел 4'!I30:I30),"&lt;=",SUM('Раздел 4'!G30:G30))</f>
        <v>0+0&lt;=0</v>
      </c>
      <c r="F751" s="407"/>
    </row>
    <row r="752" spans="1:6" s="242" customFormat="1" x14ac:dyDescent="0.2">
      <c r="A752" s="433" t="str">
        <f>IF((SUM('Раздел 4'!H31:H31)+SUM('Раздел 4'!I31:I31)&lt;=SUM('Раздел 4'!G31:G31)),"","Неверно!")</f>
        <v/>
      </c>
      <c r="B752" s="428" t="s">
        <v>1452</v>
      </c>
      <c r="C752" s="426" t="s">
        <v>1468</v>
      </c>
      <c r="D752" s="426" t="s">
        <v>679</v>
      </c>
      <c r="E752" s="426" t="str">
        <f>CONCATENATE(SUM('Раздел 4'!H31:H31),"+",SUM('Раздел 4'!I31:I31),"&lt;=",SUM('Раздел 4'!G31:G31))</f>
        <v>0+0&lt;=0</v>
      </c>
      <c r="F752" s="407"/>
    </row>
    <row r="753" spans="1:6" s="242" customFormat="1" x14ac:dyDescent="0.2">
      <c r="A753" s="433" t="str">
        <f>IF((SUM('Раздел 4'!H32:H32)+SUM('Раздел 4'!I32:I32)&lt;=SUM('Раздел 4'!G32:G32)),"","Неверно!")</f>
        <v/>
      </c>
      <c r="B753" s="428" t="s">
        <v>1452</v>
      </c>
      <c r="C753" s="426" t="s">
        <v>1469</v>
      </c>
      <c r="D753" s="426" t="s">
        <v>679</v>
      </c>
      <c r="E753" s="426" t="str">
        <f>CONCATENATE(SUM('Раздел 4'!H32:H32),"+",SUM('Раздел 4'!I32:I32),"&lt;=",SUM('Раздел 4'!G32:G32))</f>
        <v>47+1&lt;=48</v>
      </c>
      <c r="F753" s="407"/>
    </row>
    <row r="754" spans="1:6" s="242" customFormat="1" x14ac:dyDescent="0.2">
      <c r="A754" s="433" t="str">
        <f>IF((SUM('Раздел 4'!H33:H33)+SUM('Раздел 4'!I33:I33)&lt;=SUM('Раздел 4'!G33:G33)),"","Неверно!")</f>
        <v/>
      </c>
      <c r="B754" s="428" t="s">
        <v>1452</v>
      </c>
      <c r="C754" s="426" t="s">
        <v>1470</v>
      </c>
      <c r="D754" s="426" t="s">
        <v>679</v>
      </c>
      <c r="E754" s="426" t="str">
        <f>CONCATENATE(SUM('Раздел 4'!H33:H33),"+",SUM('Раздел 4'!I33:I33),"&lt;=",SUM('Раздел 4'!G33:G33))</f>
        <v>4+0&lt;=4</v>
      </c>
      <c r="F754" s="407"/>
    </row>
    <row r="755" spans="1:6" s="242" customFormat="1" x14ac:dyDescent="0.2">
      <c r="A755" s="433" t="str">
        <f>IF((SUM('Раздел 4'!H34:H34)+SUM('Раздел 4'!I34:I34)&lt;=SUM('Раздел 4'!G34:G34)),"","Неверно!")</f>
        <v/>
      </c>
      <c r="B755" s="428" t="s">
        <v>1452</v>
      </c>
      <c r="C755" s="426" t="s">
        <v>1471</v>
      </c>
      <c r="D755" s="426" t="s">
        <v>679</v>
      </c>
      <c r="E755" s="426" t="str">
        <f>CONCATENATE(SUM('Раздел 4'!H34:H34),"+",SUM('Раздел 4'!I34:I34),"&lt;=",SUM('Раздел 4'!G34:G34))</f>
        <v>75+6&lt;=83</v>
      </c>
      <c r="F755" s="407"/>
    </row>
    <row r="756" spans="1:6" s="242" customFormat="1" x14ac:dyDescent="0.2">
      <c r="A756" s="433" t="str">
        <f>IF((SUM('Раздел 4'!H35:H35)+SUM('Раздел 4'!I35:I35)&lt;=SUM('Раздел 4'!G35:G35)),"","Неверно!")</f>
        <v/>
      </c>
      <c r="B756" s="428" t="s">
        <v>1452</v>
      </c>
      <c r="C756" s="426" t="s">
        <v>1472</v>
      </c>
      <c r="D756" s="426" t="s">
        <v>679</v>
      </c>
      <c r="E756" s="426" t="str">
        <f>CONCATENATE(SUM('Раздел 4'!H35:H35),"+",SUM('Раздел 4'!I35:I35),"&lt;=",SUM('Раздел 4'!G35:G35))</f>
        <v>0+0&lt;=0</v>
      </c>
      <c r="F756" s="407"/>
    </row>
    <row r="757" spans="1:6" s="242" customFormat="1" x14ac:dyDescent="0.2">
      <c r="A757" s="433" t="str">
        <f>IF((SUM('Раздел 4'!H36:H36)+SUM('Раздел 4'!I36:I36)&lt;=SUM('Раздел 4'!G36:G36)),"","Неверно!")</f>
        <v/>
      </c>
      <c r="B757" s="428" t="s">
        <v>1452</v>
      </c>
      <c r="C757" s="426" t="s">
        <v>1473</v>
      </c>
      <c r="D757" s="426" t="s">
        <v>679</v>
      </c>
      <c r="E757" s="426" t="str">
        <f>CONCATENATE(SUM('Раздел 4'!H36:H36),"+",SUM('Раздел 4'!I36:I36),"&lt;=",SUM('Раздел 4'!G36:G36))</f>
        <v>5+2&lt;=7</v>
      </c>
      <c r="F757" s="407"/>
    </row>
    <row r="758" spans="1:6" s="242" customFormat="1" x14ac:dyDescent="0.2">
      <c r="A758" s="433" t="str">
        <f>IF((SUM('Раздел 4'!H37:H37)+SUM('Раздел 4'!I37:I37)&lt;=SUM('Раздел 4'!G37:G37)),"","Неверно!")</f>
        <v/>
      </c>
      <c r="B758" s="428" t="s">
        <v>1452</v>
      </c>
      <c r="C758" s="426" t="s">
        <v>1474</v>
      </c>
      <c r="D758" s="426" t="s">
        <v>679</v>
      </c>
      <c r="E758" s="426" t="str">
        <f>CONCATENATE(SUM('Раздел 4'!H37:H37),"+",SUM('Раздел 4'!I37:I37),"&lt;=",SUM('Раздел 4'!G37:G37))</f>
        <v>2+0&lt;=2</v>
      </c>
      <c r="F758" s="407"/>
    </row>
    <row r="759" spans="1:6" s="242" customFormat="1" x14ac:dyDescent="0.2">
      <c r="A759" s="433" t="str">
        <f>IF((SUM('Раздел 4'!H11:H11)+SUM('Раздел 4'!I11:I11)&lt;=SUM('Раздел 4'!G11:G11)),"","Неверно!")</f>
        <v/>
      </c>
      <c r="B759" s="428" t="s">
        <v>1452</v>
      </c>
      <c r="C759" s="426" t="s">
        <v>1475</v>
      </c>
      <c r="D759" s="426" t="s">
        <v>679</v>
      </c>
      <c r="E759" s="426" t="str">
        <f>CONCATENATE(SUM('Раздел 4'!H11:H11),"+",SUM('Раздел 4'!I11:I11),"&lt;=",SUM('Раздел 4'!G11:G11))</f>
        <v>0+0&lt;=0</v>
      </c>
      <c r="F759" s="407"/>
    </row>
    <row r="760" spans="1:6" s="242" customFormat="1" x14ac:dyDescent="0.2">
      <c r="A760" s="433" t="str">
        <f>IF((SUM('Раздел 4'!H38:H38)+SUM('Раздел 4'!I38:I38)&lt;=SUM('Раздел 4'!G38:G38)),"","Неверно!")</f>
        <v/>
      </c>
      <c r="B760" s="428" t="s">
        <v>1452</v>
      </c>
      <c r="C760" s="426" t="s">
        <v>1476</v>
      </c>
      <c r="D760" s="426" t="s">
        <v>679</v>
      </c>
      <c r="E760" s="426" t="str">
        <f>CONCATENATE(SUM('Раздел 4'!H38:H38),"+",SUM('Раздел 4'!I38:I38),"&lt;=",SUM('Раздел 4'!G38:G38))</f>
        <v>0+0&lt;=0</v>
      </c>
      <c r="F760" s="407"/>
    </row>
    <row r="761" spans="1:6" s="242" customFormat="1" x14ac:dyDescent="0.2">
      <c r="A761" s="433" t="str">
        <f>IF((SUM('Раздел 4'!H39:H39)+SUM('Раздел 4'!I39:I39)&lt;=SUM('Раздел 4'!G39:G39)),"","Неверно!")</f>
        <v/>
      </c>
      <c r="B761" s="428" t="s">
        <v>1452</v>
      </c>
      <c r="C761" s="426" t="s">
        <v>1477</v>
      </c>
      <c r="D761" s="426" t="s">
        <v>679</v>
      </c>
      <c r="E761" s="426" t="str">
        <f>CONCATENATE(SUM('Раздел 4'!H39:H39),"+",SUM('Раздел 4'!I39:I39),"&lt;=",SUM('Раздел 4'!G39:G39))</f>
        <v>0+0&lt;=0</v>
      </c>
      <c r="F761" s="407"/>
    </row>
    <row r="762" spans="1:6" s="242" customFormat="1" x14ac:dyDescent="0.2">
      <c r="A762" s="433" t="str">
        <f>IF((SUM('Раздел 4'!H40:H40)+SUM('Раздел 4'!I40:I40)&lt;=SUM('Раздел 4'!G40:G40)),"","Неверно!")</f>
        <v/>
      </c>
      <c r="B762" s="428" t="s">
        <v>1452</v>
      </c>
      <c r="C762" s="426" t="s">
        <v>1478</v>
      </c>
      <c r="D762" s="426" t="s">
        <v>679</v>
      </c>
      <c r="E762" s="426" t="str">
        <f>CONCATENATE(SUM('Раздел 4'!H40:H40),"+",SUM('Раздел 4'!I40:I40),"&lt;=",SUM('Раздел 4'!G40:G40))</f>
        <v>16+0&lt;=16</v>
      </c>
      <c r="F762" s="407"/>
    </row>
    <row r="763" spans="1:6" s="242" customFormat="1" x14ac:dyDescent="0.2">
      <c r="A763" s="433" t="str">
        <f>IF((SUM('Раздел 4'!H41:H41)+SUM('Раздел 4'!I41:I41)&lt;=SUM('Раздел 4'!G41:G41)),"","Неверно!")</f>
        <v/>
      </c>
      <c r="B763" s="428" t="s">
        <v>1452</v>
      </c>
      <c r="C763" s="426" t="s">
        <v>1479</v>
      </c>
      <c r="D763" s="426" t="s">
        <v>679</v>
      </c>
      <c r="E763" s="426" t="str">
        <f>CONCATENATE(SUM('Раздел 4'!H41:H41),"+",SUM('Раздел 4'!I41:I41),"&lt;=",SUM('Раздел 4'!G41:G41))</f>
        <v>1+0&lt;=1</v>
      </c>
      <c r="F763" s="407"/>
    </row>
    <row r="764" spans="1:6" s="242" customFormat="1" x14ac:dyDescent="0.2">
      <c r="A764" s="433" t="str">
        <f>IF((SUM('Раздел 4'!H42:H42)+SUM('Раздел 4'!I42:I42)&lt;=SUM('Раздел 4'!G42:G42)),"","Неверно!")</f>
        <v/>
      </c>
      <c r="B764" s="428" t="s">
        <v>1452</v>
      </c>
      <c r="C764" s="426" t="s">
        <v>1480</v>
      </c>
      <c r="D764" s="426" t="s">
        <v>679</v>
      </c>
      <c r="E764" s="426" t="str">
        <f>CONCATENATE(SUM('Раздел 4'!H42:H42),"+",SUM('Раздел 4'!I42:I42),"&lt;=",SUM('Раздел 4'!G42:G42))</f>
        <v>0+0&lt;=0</v>
      </c>
      <c r="F764" s="407"/>
    </row>
    <row r="765" spans="1:6" s="242" customFormat="1" x14ac:dyDescent="0.2">
      <c r="A765" s="433" t="str">
        <f>IF((SUM('Раздел 4'!H43:H43)+SUM('Раздел 4'!I43:I43)&lt;=SUM('Раздел 4'!G43:G43)),"","Неверно!")</f>
        <v/>
      </c>
      <c r="B765" s="428" t="s">
        <v>1452</v>
      </c>
      <c r="C765" s="426" t="s">
        <v>1481</v>
      </c>
      <c r="D765" s="426" t="s">
        <v>679</v>
      </c>
      <c r="E765" s="426" t="str">
        <f>CONCATENATE(SUM('Раздел 4'!H43:H43),"+",SUM('Раздел 4'!I43:I43),"&lt;=",SUM('Раздел 4'!G43:G43))</f>
        <v>0+0&lt;=0</v>
      </c>
      <c r="F765" s="407"/>
    </row>
    <row r="766" spans="1:6" s="242" customFormat="1" x14ac:dyDescent="0.2">
      <c r="A766" s="433" t="str">
        <f>IF((SUM('Раздел 4'!H44:H44)+SUM('Раздел 4'!I44:I44)&lt;=SUM('Раздел 4'!G44:G44)),"","Неверно!")</f>
        <v/>
      </c>
      <c r="B766" s="428" t="s">
        <v>1452</v>
      </c>
      <c r="C766" s="426" t="s">
        <v>1482</v>
      </c>
      <c r="D766" s="426" t="s">
        <v>679</v>
      </c>
      <c r="E766" s="426" t="str">
        <f>CONCATENATE(SUM('Раздел 4'!H44:H44),"+",SUM('Раздел 4'!I44:I44),"&lt;=",SUM('Раздел 4'!G44:G44))</f>
        <v>0+0&lt;=0</v>
      </c>
      <c r="F766" s="407"/>
    </row>
    <row r="767" spans="1:6" s="242" customFormat="1" x14ac:dyDescent="0.2">
      <c r="A767" s="433" t="str">
        <f>IF((SUM('Раздел 4'!H45:H45)+SUM('Раздел 4'!I45:I45)&lt;=SUM('Раздел 4'!G45:G45)),"","Неверно!")</f>
        <v/>
      </c>
      <c r="B767" s="428" t="s">
        <v>1452</v>
      </c>
      <c r="C767" s="426" t="s">
        <v>1483</v>
      </c>
      <c r="D767" s="426" t="s">
        <v>679</v>
      </c>
      <c r="E767" s="426" t="str">
        <f>CONCATENATE(SUM('Раздел 4'!H45:H45),"+",SUM('Раздел 4'!I45:I45),"&lt;=",SUM('Раздел 4'!G45:G45))</f>
        <v>0+0&lt;=0</v>
      </c>
      <c r="F767" s="407"/>
    </row>
    <row r="768" spans="1:6" s="242" customFormat="1" x14ac:dyDescent="0.2">
      <c r="A768" s="433" t="str">
        <f>IF((SUM('Раздел 4'!H46:H46)+SUM('Раздел 4'!I46:I46)&lt;=SUM('Раздел 4'!G46:G46)),"","Неверно!")</f>
        <v/>
      </c>
      <c r="B768" s="428" t="s">
        <v>1452</v>
      </c>
      <c r="C768" s="426" t="s">
        <v>1484</v>
      </c>
      <c r="D768" s="426" t="s">
        <v>679</v>
      </c>
      <c r="E768" s="426" t="str">
        <f>CONCATENATE(SUM('Раздел 4'!H46:H46),"+",SUM('Раздел 4'!I46:I46),"&lt;=",SUM('Раздел 4'!G46:G46))</f>
        <v>0+0&lt;=0</v>
      </c>
      <c r="F768" s="407"/>
    </row>
    <row r="769" spans="1:6" s="242" customFormat="1" x14ac:dyDescent="0.2">
      <c r="A769" s="433" t="str">
        <f>IF((SUM('Раздел 4'!H47:H47)+SUM('Раздел 4'!I47:I47)&lt;=SUM('Раздел 4'!G47:G47)),"","Неверно!")</f>
        <v/>
      </c>
      <c r="B769" s="428" t="s">
        <v>1452</v>
      </c>
      <c r="C769" s="426" t="s">
        <v>1485</v>
      </c>
      <c r="D769" s="426" t="s">
        <v>679</v>
      </c>
      <c r="E769" s="426" t="str">
        <f>CONCATENATE(SUM('Раздел 4'!H47:H47),"+",SUM('Раздел 4'!I47:I47),"&lt;=",SUM('Раздел 4'!G47:G47))</f>
        <v>0+0&lt;=0</v>
      </c>
      <c r="F769" s="407"/>
    </row>
    <row r="770" spans="1:6" s="242" customFormat="1" x14ac:dyDescent="0.2">
      <c r="A770" s="433" t="str">
        <f>IF((SUM('Раздел 4'!H12:H12)+SUM('Раздел 4'!I12:I12)&lt;=SUM('Раздел 4'!G12:G12)),"","Неверно!")</f>
        <v/>
      </c>
      <c r="B770" s="428" t="s">
        <v>1452</v>
      </c>
      <c r="C770" s="426" t="s">
        <v>1486</v>
      </c>
      <c r="D770" s="426" t="s">
        <v>679</v>
      </c>
      <c r="E770" s="426" t="str">
        <f>CONCATENATE(SUM('Раздел 4'!H12:H12),"+",SUM('Раздел 4'!I12:I12),"&lt;=",SUM('Раздел 4'!G12:G12))</f>
        <v>77+20&lt;=154</v>
      </c>
      <c r="F770" s="407"/>
    </row>
    <row r="771" spans="1:6" s="242" customFormat="1" x14ac:dyDescent="0.2">
      <c r="A771" s="433" t="str">
        <f>IF((SUM('Раздел 4'!H48:H48)+SUM('Раздел 4'!I48:I48)&lt;=SUM('Раздел 4'!G48:G48)),"","Неверно!")</f>
        <v/>
      </c>
      <c r="B771" s="428" t="s">
        <v>1452</v>
      </c>
      <c r="C771" s="426" t="s">
        <v>1487</v>
      </c>
      <c r="D771" s="426" t="s">
        <v>679</v>
      </c>
      <c r="E771" s="426" t="str">
        <f>CONCATENATE(SUM('Раздел 4'!H48:H48),"+",SUM('Раздел 4'!I48:I48),"&lt;=",SUM('Раздел 4'!G48:G48))</f>
        <v>32+0&lt;=33</v>
      </c>
      <c r="F771" s="407"/>
    </row>
    <row r="772" spans="1:6" s="242" customFormat="1" x14ac:dyDescent="0.2">
      <c r="A772" s="433" t="str">
        <f>IF((SUM('Раздел 4'!H49:H49)+SUM('Раздел 4'!I49:I49)&lt;=SUM('Раздел 4'!G49:G49)),"","Неверно!")</f>
        <v/>
      </c>
      <c r="B772" s="428" t="s">
        <v>1452</v>
      </c>
      <c r="C772" s="426" t="s">
        <v>1488</v>
      </c>
      <c r="D772" s="426" t="s">
        <v>679</v>
      </c>
      <c r="E772" s="426" t="str">
        <f>CONCATENATE(SUM('Раздел 4'!H49:H49),"+",SUM('Раздел 4'!I49:I49),"&lt;=",SUM('Раздел 4'!G49:G49))</f>
        <v>0+0&lt;=0</v>
      </c>
      <c r="F772" s="407"/>
    </row>
    <row r="773" spans="1:6" s="242" customFormat="1" x14ac:dyDescent="0.2">
      <c r="A773" s="433" t="str">
        <f>IF((SUM('Раздел 4'!H50:H50)+SUM('Раздел 4'!I50:I50)&lt;=SUM('Раздел 4'!G50:G50)),"","Неверно!")</f>
        <v/>
      </c>
      <c r="B773" s="428" t="s">
        <v>1452</v>
      </c>
      <c r="C773" s="426" t="s">
        <v>1489</v>
      </c>
      <c r="D773" s="426" t="s">
        <v>679</v>
      </c>
      <c r="E773" s="426" t="str">
        <f>CONCATENATE(SUM('Раздел 4'!H50:H50),"+",SUM('Раздел 4'!I50:I50),"&lt;=",SUM('Раздел 4'!G50:G50))</f>
        <v>0+0&lt;=0</v>
      </c>
      <c r="F773" s="407"/>
    </row>
    <row r="774" spans="1:6" s="242" customFormat="1" x14ac:dyDescent="0.2">
      <c r="A774" s="433" t="str">
        <f>IF((SUM('Раздел 4'!H51:H51)+SUM('Раздел 4'!I51:I51)&lt;=SUM('Раздел 4'!G51:G51)),"","Неверно!")</f>
        <v/>
      </c>
      <c r="B774" s="428" t="s">
        <v>1452</v>
      </c>
      <c r="C774" s="426" t="s">
        <v>1490</v>
      </c>
      <c r="D774" s="426" t="s">
        <v>679</v>
      </c>
      <c r="E774" s="426" t="str">
        <f>CONCATENATE(SUM('Раздел 4'!H51:H51),"+",SUM('Раздел 4'!I51:I51),"&lt;=",SUM('Раздел 4'!G51:G51))</f>
        <v>0+0&lt;=0</v>
      </c>
      <c r="F774" s="407"/>
    </row>
    <row r="775" spans="1:6" s="242" customFormat="1" x14ac:dyDescent="0.2">
      <c r="A775" s="433" t="str">
        <f>IF((SUM('Раздел 4'!H52:H52)+SUM('Раздел 4'!I52:I52)&lt;=SUM('Раздел 4'!G52:G52)),"","Неверно!")</f>
        <v/>
      </c>
      <c r="B775" s="428" t="s">
        <v>1452</v>
      </c>
      <c r="C775" s="426" t="s">
        <v>1491</v>
      </c>
      <c r="D775" s="426" t="s">
        <v>679</v>
      </c>
      <c r="E775" s="426" t="str">
        <f>CONCATENATE(SUM('Раздел 4'!H52:H52),"+",SUM('Раздел 4'!I52:I52),"&lt;=",SUM('Раздел 4'!G52:G52))</f>
        <v>0+0&lt;=0</v>
      </c>
      <c r="F775" s="407"/>
    </row>
    <row r="776" spans="1:6" s="242" customFormat="1" x14ac:dyDescent="0.2">
      <c r="A776" s="433" t="str">
        <f>IF((SUM('Раздел 4'!H53:H53)+SUM('Раздел 4'!I53:I53)&lt;=SUM('Раздел 4'!G53:G53)),"","Неверно!")</f>
        <v/>
      </c>
      <c r="B776" s="428" t="s">
        <v>1452</v>
      </c>
      <c r="C776" s="426" t="s">
        <v>1492</v>
      </c>
      <c r="D776" s="426" t="s">
        <v>679</v>
      </c>
      <c r="E776" s="426" t="str">
        <f>CONCATENATE(SUM('Раздел 4'!H53:H53),"+",SUM('Раздел 4'!I53:I53),"&lt;=",SUM('Раздел 4'!G53:G53))</f>
        <v>3+0&lt;=3</v>
      </c>
      <c r="F776" s="407"/>
    </row>
    <row r="777" spans="1:6" s="242" customFormat="1" x14ac:dyDescent="0.2">
      <c r="A777" s="433" t="str">
        <f>IF((SUM('Раздел 4'!H54:H54)+SUM('Раздел 4'!I54:I54)&lt;=SUM('Раздел 4'!G54:G54)),"","Неверно!")</f>
        <v/>
      </c>
      <c r="B777" s="428" t="s">
        <v>1452</v>
      </c>
      <c r="C777" s="426" t="s">
        <v>1493</v>
      </c>
      <c r="D777" s="426" t="s">
        <v>679</v>
      </c>
      <c r="E777" s="426" t="str">
        <f>CONCATENATE(SUM('Раздел 4'!H54:H54),"+",SUM('Раздел 4'!I54:I54),"&lt;=",SUM('Раздел 4'!G54:G54))</f>
        <v>0+0&lt;=0</v>
      </c>
      <c r="F777" s="407"/>
    </row>
    <row r="778" spans="1:6" s="242" customFormat="1" x14ac:dyDescent="0.2">
      <c r="A778" s="433" t="str">
        <f>IF((SUM('Раздел 4'!H55:H55)+SUM('Раздел 4'!I55:I55)&lt;=SUM('Раздел 4'!G55:G55)),"","Неверно!")</f>
        <v/>
      </c>
      <c r="B778" s="428" t="s">
        <v>1452</v>
      </c>
      <c r="C778" s="426" t="s">
        <v>1494</v>
      </c>
      <c r="D778" s="426" t="s">
        <v>679</v>
      </c>
      <c r="E778" s="426" t="str">
        <f>CONCATENATE(SUM('Раздел 4'!H55:H55),"+",SUM('Раздел 4'!I55:I55),"&lt;=",SUM('Раздел 4'!G55:G55))</f>
        <v>0+0&lt;=0</v>
      </c>
      <c r="F778" s="407"/>
    </row>
    <row r="779" spans="1:6" s="242" customFormat="1" x14ac:dyDescent="0.2">
      <c r="A779" s="433" t="str">
        <f>IF((SUM('Раздел 4'!H56:H56)+SUM('Раздел 4'!I56:I56)&lt;=SUM('Раздел 4'!G56:G56)),"","Неверно!")</f>
        <v/>
      </c>
      <c r="B779" s="428" t="s">
        <v>1452</v>
      </c>
      <c r="C779" s="426" t="s">
        <v>1495</v>
      </c>
      <c r="D779" s="426" t="s">
        <v>679</v>
      </c>
      <c r="E779" s="426" t="str">
        <f>CONCATENATE(SUM('Раздел 4'!H56:H56),"+",SUM('Раздел 4'!I56:I56),"&lt;=",SUM('Раздел 4'!G56:G56))</f>
        <v>0+0&lt;=0</v>
      </c>
      <c r="F779" s="407"/>
    </row>
    <row r="780" spans="1:6" s="242" customFormat="1" x14ac:dyDescent="0.2">
      <c r="A780" s="433" t="str">
        <f>IF((SUM('Раздел 4'!H57:H57)+SUM('Раздел 4'!I57:I57)&lt;=SUM('Раздел 4'!G57:G57)),"","Неверно!")</f>
        <v/>
      </c>
      <c r="B780" s="428" t="s">
        <v>1452</v>
      </c>
      <c r="C780" s="426" t="s">
        <v>1496</v>
      </c>
      <c r="D780" s="426" t="s">
        <v>679</v>
      </c>
      <c r="E780" s="426" t="str">
        <f>CONCATENATE(SUM('Раздел 4'!H57:H57),"+",SUM('Раздел 4'!I57:I57),"&lt;=",SUM('Раздел 4'!G57:G57))</f>
        <v>0+0&lt;=0</v>
      </c>
      <c r="F780" s="407"/>
    </row>
    <row r="781" spans="1:6" s="242" customFormat="1" x14ac:dyDescent="0.2">
      <c r="A781" s="433" t="str">
        <f>IF((SUM('Раздел 4'!H13:H13)+SUM('Раздел 4'!I13:I13)&lt;=SUM('Раздел 4'!G13:G13)),"","Неверно!")</f>
        <v/>
      </c>
      <c r="B781" s="428" t="s">
        <v>1452</v>
      </c>
      <c r="C781" s="426" t="s">
        <v>1497</v>
      </c>
      <c r="D781" s="426" t="s">
        <v>679</v>
      </c>
      <c r="E781" s="426" t="str">
        <f>CONCATENATE(SUM('Раздел 4'!H13:H13),"+",SUM('Раздел 4'!I13:I13),"&lt;=",SUM('Раздел 4'!G13:G13))</f>
        <v>0+0&lt;=0</v>
      </c>
      <c r="F781" s="407"/>
    </row>
    <row r="782" spans="1:6" s="242" customFormat="1" x14ac:dyDescent="0.2">
      <c r="A782" s="433" t="str">
        <f>IF((SUM('Раздел 4'!H58:H58)+SUM('Раздел 4'!I58:I58)&lt;=SUM('Раздел 4'!G58:G58)),"","Неверно!")</f>
        <v/>
      </c>
      <c r="B782" s="428" t="s">
        <v>1452</v>
      </c>
      <c r="C782" s="426" t="s">
        <v>1498</v>
      </c>
      <c r="D782" s="426" t="s">
        <v>679</v>
      </c>
      <c r="E782" s="426" t="str">
        <f>CONCATENATE(SUM('Раздел 4'!H58:H58),"+",SUM('Раздел 4'!I58:I58),"&lt;=",SUM('Раздел 4'!G58:G58))</f>
        <v>2+2&lt;=7</v>
      </c>
      <c r="F782" s="407"/>
    </row>
    <row r="783" spans="1:6" s="242" customFormat="1" x14ac:dyDescent="0.2">
      <c r="A783" s="433" t="str">
        <f>IF((SUM('Раздел 4'!H59:H59)+SUM('Раздел 4'!I59:I59)&lt;=SUM('Раздел 4'!G59:G59)),"","Неверно!")</f>
        <v/>
      </c>
      <c r="B783" s="428" t="s">
        <v>1452</v>
      </c>
      <c r="C783" s="426" t="s">
        <v>1499</v>
      </c>
      <c r="D783" s="426" t="s">
        <v>679</v>
      </c>
      <c r="E783" s="426" t="str">
        <f>CONCATENATE(SUM('Раздел 4'!H59:H59),"+",SUM('Раздел 4'!I59:I59),"&lt;=",SUM('Раздел 4'!G59:G59))</f>
        <v>0+0&lt;=0</v>
      </c>
      <c r="F783" s="407"/>
    </row>
    <row r="784" spans="1:6" s="242" customFormat="1" x14ac:dyDescent="0.2">
      <c r="A784" s="433" t="str">
        <f>IF((SUM('Раздел 4'!H60:H60)+SUM('Раздел 4'!I60:I60)&lt;=SUM('Раздел 4'!G60:G60)),"","Неверно!")</f>
        <v/>
      </c>
      <c r="B784" s="428" t="s">
        <v>1452</v>
      </c>
      <c r="C784" s="426" t="s">
        <v>1500</v>
      </c>
      <c r="D784" s="426" t="s">
        <v>679</v>
      </c>
      <c r="E784" s="426" t="str">
        <f>CONCATENATE(SUM('Раздел 4'!H60:H60),"+",SUM('Раздел 4'!I60:I60),"&lt;=",SUM('Раздел 4'!G60:G60))</f>
        <v>0+0&lt;=0</v>
      </c>
      <c r="F784" s="407"/>
    </row>
    <row r="785" spans="1:6" s="242" customFormat="1" x14ac:dyDescent="0.2">
      <c r="A785" s="433" t="str">
        <f>IF((SUM('Раздел 4'!H61:H61)+SUM('Раздел 4'!I61:I61)&lt;=SUM('Раздел 4'!G61:G61)),"","Неверно!")</f>
        <v/>
      </c>
      <c r="B785" s="428" t="s">
        <v>1452</v>
      </c>
      <c r="C785" s="426" t="s">
        <v>1501</v>
      </c>
      <c r="D785" s="426" t="s">
        <v>679</v>
      </c>
      <c r="E785" s="426" t="str">
        <f>CONCATENATE(SUM('Раздел 4'!H61:H61),"+",SUM('Раздел 4'!I61:I61),"&lt;=",SUM('Раздел 4'!G61:G61))</f>
        <v>0+0&lt;=0</v>
      </c>
      <c r="F785" s="407"/>
    </row>
    <row r="786" spans="1:6" s="242" customFormat="1" x14ac:dyDescent="0.2">
      <c r="A786" s="433" t="str">
        <f>IF((SUM('Раздел 4'!H62:H62)+SUM('Раздел 4'!I62:I62)&lt;=SUM('Раздел 4'!G62:G62)),"","Неверно!")</f>
        <v/>
      </c>
      <c r="B786" s="428" t="s">
        <v>1452</v>
      </c>
      <c r="C786" s="426" t="s">
        <v>1502</v>
      </c>
      <c r="D786" s="426" t="s">
        <v>679</v>
      </c>
      <c r="E786" s="426" t="str">
        <f>CONCATENATE(SUM('Раздел 4'!H62:H62),"+",SUM('Раздел 4'!I62:I62),"&lt;=",SUM('Раздел 4'!G62:G62))</f>
        <v>0+0&lt;=0</v>
      </c>
      <c r="F786" s="407"/>
    </row>
    <row r="787" spans="1:6" s="242" customFormat="1" x14ac:dyDescent="0.2">
      <c r="A787" s="433" t="str">
        <f>IF((SUM('Раздел 4'!H63:H63)+SUM('Раздел 4'!I63:I63)&lt;=SUM('Раздел 4'!G63:G63)),"","Неверно!")</f>
        <v/>
      </c>
      <c r="B787" s="428" t="s">
        <v>1452</v>
      </c>
      <c r="C787" s="426" t="s">
        <v>1503</v>
      </c>
      <c r="D787" s="426" t="s">
        <v>679</v>
      </c>
      <c r="E787" s="426" t="str">
        <f>CONCATENATE(SUM('Раздел 4'!H63:H63),"+",SUM('Раздел 4'!I63:I63),"&lt;=",SUM('Раздел 4'!G63:G63))</f>
        <v>0+0&lt;=0</v>
      </c>
      <c r="F787" s="407"/>
    </row>
    <row r="788" spans="1:6" s="242" customFormat="1" x14ac:dyDescent="0.2">
      <c r="A788" s="433" t="str">
        <f>IF((SUM('Раздел 4'!H64:H64)+SUM('Раздел 4'!I64:I64)&lt;=SUM('Раздел 4'!G64:G64)),"","Неверно!")</f>
        <v/>
      </c>
      <c r="B788" s="428" t="s">
        <v>1452</v>
      </c>
      <c r="C788" s="426" t="s">
        <v>1504</v>
      </c>
      <c r="D788" s="426" t="s">
        <v>679</v>
      </c>
      <c r="E788" s="426" t="str">
        <f>CONCATENATE(SUM('Раздел 4'!H64:H64),"+",SUM('Раздел 4'!I64:I64),"&lt;=",SUM('Раздел 4'!G64:G64))</f>
        <v>0+0&lt;=0</v>
      </c>
      <c r="F788" s="407"/>
    </row>
    <row r="789" spans="1:6" s="242" customFormat="1" x14ac:dyDescent="0.2">
      <c r="A789" s="433" t="str">
        <f>IF((SUM('Раздел 4'!H65:H65)+SUM('Раздел 4'!I65:I65)&lt;=SUM('Раздел 4'!G65:G65)),"","Неверно!")</f>
        <v/>
      </c>
      <c r="B789" s="428" t="s">
        <v>1452</v>
      </c>
      <c r="C789" s="426" t="s">
        <v>1505</v>
      </c>
      <c r="D789" s="426" t="s">
        <v>679</v>
      </c>
      <c r="E789" s="426" t="str">
        <f>CONCATENATE(SUM('Раздел 4'!H65:H65),"+",SUM('Раздел 4'!I65:I65),"&lt;=",SUM('Раздел 4'!G65:G65))</f>
        <v>0+0&lt;=0</v>
      </c>
      <c r="F789" s="407"/>
    </row>
    <row r="790" spans="1:6" s="242" customFormat="1" x14ac:dyDescent="0.2">
      <c r="A790" s="433" t="str">
        <f>IF((SUM('Раздел 4'!H66:H66)+SUM('Раздел 4'!I66:I66)&lt;=SUM('Раздел 4'!G66:G66)),"","Неверно!")</f>
        <v/>
      </c>
      <c r="B790" s="428" t="s">
        <v>1452</v>
      </c>
      <c r="C790" s="426" t="s">
        <v>1506</v>
      </c>
      <c r="D790" s="426" t="s">
        <v>679</v>
      </c>
      <c r="E790" s="426" t="str">
        <f>CONCATENATE(SUM('Раздел 4'!H66:H66),"+",SUM('Раздел 4'!I66:I66),"&lt;=",SUM('Раздел 4'!G66:G66))</f>
        <v>0+0&lt;=1</v>
      </c>
      <c r="F790" s="407"/>
    </row>
    <row r="791" spans="1:6" s="242" customFormat="1" x14ac:dyDescent="0.2">
      <c r="A791" s="433" t="str">
        <f>IF((SUM('Раздел 4'!H67:H67)+SUM('Раздел 4'!I67:I67)&lt;=SUM('Раздел 4'!G67:G67)),"","Неверно!")</f>
        <v/>
      </c>
      <c r="B791" s="428" t="s">
        <v>1452</v>
      </c>
      <c r="C791" s="426" t="s">
        <v>1507</v>
      </c>
      <c r="D791" s="426" t="s">
        <v>679</v>
      </c>
      <c r="E791" s="426" t="str">
        <f>CONCATENATE(SUM('Раздел 4'!H67:H67),"+",SUM('Раздел 4'!I67:I67),"&lt;=",SUM('Раздел 4'!G67:G67))</f>
        <v>1+0&lt;=2</v>
      </c>
      <c r="F791" s="407"/>
    </row>
    <row r="792" spans="1:6" s="242" customFormat="1" x14ac:dyDescent="0.2">
      <c r="A792" s="433" t="str">
        <f>IF((SUM('Раздел 4'!H14:H14)+SUM('Раздел 4'!I14:I14)&lt;=SUM('Раздел 4'!G14:G14)),"","Неверно!")</f>
        <v/>
      </c>
      <c r="B792" s="428" t="s">
        <v>1452</v>
      </c>
      <c r="C792" s="426" t="s">
        <v>1508</v>
      </c>
      <c r="D792" s="426" t="s">
        <v>679</v>
      </c>
      <c r="E792" s="426" t="str">
        <f>CONCATENATE(SUM('Раздел 4'!H14:H14),"+",SUM('Раздел 4'!I14:I14),"&lt;=",SUM('Раздел 4'!G14:G14))</f>
        <v>0+0&lt;=0</v>
      </c>
      <c r="F792" s="407"/>
    </row>
    <row r="793" spans="1:6" s="242" customFormat="1" x14ac:dyDescent="0.2">
      <c r="A793" s="433" t="str">
        <f>IF((SUM('Раздел 4'!H68:H68)+SUM('Раздел 4'!I68:I68)&lt;=SUM('Раздел 4'!G68:G68)),"","Неверно!")</f>
        <v/>
      </c>
      <c r="B793" s="428" t="s">
        <v>1452</v>
      </c>
      <c r="C793" s="426" t="s">
        <v>1509</v>
      </c>
      <c r="D793" s="426" t="s">
        <v>679</v>
      </c>
      <c r="E793" s="426" t="str">
        <f>CONCATENATE(SUM('Раздел 4'!H68:H68),"+",SUM('Раздел 4'!I68:I68),"&lt;=",SUM('Раздел 4'!G68:G68))</f>
        <v>0+0&lt;=0</v>
      </c>
      <c r="F793" s="407"/>
    </row>
    <row r="794" spans="1:6" s="242" customFormat="1" x14ac:dyDescent="0.2">
      <c r="A794" s="433" t="str">
        <f>IF((SUM('Раздел 4'!H69:H69)+SUM('Раздел 4'!I69:I69)&lt;=SUM('Раздел 4'!G69:G69)),"","Неверно!")</f>
        <v/>
      </c>
      <c r="B794" s="428" t="s">
        <v>1452</v>
      </c>
      <c r="C794" s="426" t="s">
        <v>1510</v>
      </c>
      <c r="D794" s="426" t="s">
        <v>679</v>
      </c>
      <c r="E794" s="426" t="str">
        <f>CONCATENATE(SUM('Раздел 4'!H69:H69),"+",SUM('Раздел 4'!I69:I69),"&lt;=",SUM('Раздел 4'!G69:G69))</f>
        <v>52+5&lt;=66</v>
      </c>
      <c r="F794" s="407"/>
    </row>
    <row r="795" spans="1:6" s="242" customFormat="1" x14ac:dyDescent="0.2">
      <c r="A795" s="433" t="str">
        <f>IF((SUM('Раздел 4'!H70:H70)+SUM('Раздел 4'!I70:I70)&lt;=SUM('Раздел 4'!G70:G70)),"","Неверно!")</f>
        <v/>
      </c>
      <c r="B795" s="428" t="s">
        <v>1452</v>
      </c>
      <c r="C795" s="426" t="s">
        <v>1511</v>
      </c>
      <c r="D795" s="426" t="s">
        <v>679</v>
      </c>
      <c r="E795" s="426" t="str">
        <f>CONCATENATE(SUM('Раздел 4'!H70:H70),"+",SUM('Раздел 4'!I70:I70),"&lt;=",SUM('Раздел 4'!G70:G70))</f>
        <v>2+0&lt;=3</v>
      </c>
      <c r="F795" s="407"/>
    </row>
    <row r="796" spans="1:6" s="242" customFormat="1" x14ac:dyDescent="0.2">
      <c r="A796" s="433" t="str">
        <f>IF((SUM('Раздел 4'!H71:H71)+SUM('Раздел 4'!I71:I71)&lt;=SUM('Раздел 4'!G71:G71)),"","Неверно!")</f>
        <v/>
      </c>
      <c r="B796" s="428" t="s">
        <v>1452</v>
      </c>
      <c r="C796" s="426" t="s">
        <v>1512</v>
      </c>
      <c r="D796" s="426" t="s">
        <v>679</v>
      </c>
      <c r="E796" s="426" t="str">
        <f>CONCATENATE(SUM('Раздел 4'!H71:H71),"+",SUM('Раздел 4'!I71:I71),"&lt;=",SUM('Раздел 4'!G71:G71))</f>
        <v>0+0&lt;=0</v>
      </c>
      <c r="F796" s="407"/>
    </row>
    <row r="797" spans="1:6" s="242" customFormat="1" x14ac:dyDescent="0.2">
      <c r="A797" s="433" t="str">
        <f>IF((SUM('Раздел 4'!H72:H72)+SUM('Раздел 4'!I72:I72)&lt;=SUM('Раздел 4'!G72:G72)),"","Неверно!")</f>
        <v/>
      </c>
      <c r="B797" s="428" t="s">
        <v>1452</v>
      </c>
      <c r="C797" s="426" t="s">
        <v>1513</v>
      </c>
      <c r="D797" s="426" t="s">
        <v>679</v>
      </c>
      <c r="E797" s="426" t="str">
        <f>CONCATENATE(SUM('Раздел 4'!H72:H72),"+",SUM('Раздел 4'!I72:I72),"&lt;=",SUM('Раздел 4'!G72:G72))</f>
        <v>0+0&lt;=0</v>
      </c>
      <c r="F797" s="407"/>
    </row>
    <row r="798" spans="1:6" s="242" customFormat="1" x14ac:dyDescent="0.2">
      <c r="A798" s="433" t="str">
        <f>IF((SUM('Раздел 4'!H73:H73)+SUM('Раздел 4'!I73:I73)&lt;=SUM('Раздел 4'!G73:G73)),"","Неверно!")</f>
        <v/>
      </c>
      <c r="B798" s="428" t="s">
        <v>1452</v>
      </c>
      <c r="C798" s="426" t="s">
        <v>1514</v>
      </c>
      <c r="D798" s="426" t="s">
        <v>679</v>
      </c>
      <c r="E798" s="426" t="str">
        <f>CONCATENATE(SUM('Раздел 4'!H73:H73),"+",SUM('Раздел 4'!I73:I73),"&lt;=",SUM('Раздел 4'!G73:G73))</f>
        <v>1+1&lt;=2</v>
      </c>
      <c r="F798" s="407"/>
    </row>
    <row r="799" spans="1:6" s="242" customFormat="1" x14ac:dyDescent="0.2">
      <c r="A799" s="433" t="str">
        <f>IF((SUM('Раздел 4'!H74:H74)+SUM('Раздел 4'!I74:I74)&lt;=SUM('Раздел 4'!G74:G74)),"","Неверно!")</f>
        <v/>
      </c>
      <c r="B799" s="428" t="s">
        <v>1452</v>
      </c>
      <c r="C799" s="426" t="s">
        <v>1515</v>
      </c>
      <c r="D799" s="426" t="s">
        <v>679</v>
      </c>
      <c r="E799" s="426" t="str">
        <f>CONCATENATE(SUM('Раздел 4'!H74:H74),"+",SUM('Раздел 4'!I74:I74),"&lt;=",SUM('Раздел 4'!G74:G74))</f>
        <v>2+0&lt;=7</v>
      </c>
      <c r="F799" s="407"/>
    </row>
    <row r="800" spans="1:6" s="242" customFormat="1" x14ac:dyDescent="0.2">
      <c r="A800" s="433" t="str">
        <f>IF((SUM('Раздел 4'!H75:H75)+SUM('Раздел 4'!I75:I75)&lt;=SUM('Раздел 4'!G75:G75)),"","Неверно!")</f>
        <v/>
      </c>
      <c r="B800" s="428" t="s">
        <v>1452</v>
      </c>
      <c r="C800" s="426" t="s">
        <v>1516</v>
      </c>
      <c r="D800" s="426" t="s">
        <v>679</v>
      </c>
      <c r="E800" s="426" t="str">
        <f>CONCATENATE(SUM('Раздел 4'!H75:H75),"+",SUM('Раздел 4'!I75:I75),"&lt;=",SUM('Раздел 4'!G75:G75))</f>
        <v>1+0&lt;=1</v>
      </c>
      <c r="F800" s="407"/>
    </row>
    <row r="801" spans="1:6" s="242" customFormat="1" x14ac:dyDescent="0.2">
      <c r="A801" s="433" t="str">
        <f>IF((SUM('Раздел 4'!H76:H76)+SUM('Раздел 4'!I76:I76)&lt;=SUM('Раздел 4'!G76:G76)),"","Неверно!")</f>
        <v/>
      </c>
      <c r="B801" s="428" t="s">
        <v>1452</v>
      </c>
      <c r="C801" s="426" t="s">
        <v>1517</v>
      </c>
      <c r="D801" s="426" t="s">
        <v>679</v>
      </c>
      <c r="E801" s="426" t="str">
        <f>CONCATENATE(SUM('Раздел 4'!H76:H76),"+",SUM('Раздел 4'!I76:I76),"&lt;=",SUM('Раздел 4'!G76:G76))</f>
        <v>0+0&lt;=0</v>
      </c>
      <c r="F801" s="407"/>
    </row>
    <row r="802" spans="1:6" s="242" customFormat="1" x14ac:dyDescent="0.2">
      <c r="A802" s="433" t="str">
        <f>IF((SUM('Раздел 4'!H77:H77)+SUM('Раздел 4'!I77:I77)&lt;=SUM('Раздел 4'!G77:G77)),"","Неверно!")</f>
        <v/>
      </c>
      <c r="B802" s="428" t="s">
        <v>1452</v>
      </c>
      <c r="C802" s="426" t="s">
        <v>1518</v>
      </c>
      <c r="D802" s="426" t="s">
        <v>679</v>
      </c>
      <c r="E802" s="426" t="str">
        <f>CONCATENATE(SUM('Раздел 4'!H77:H77),"+",SUM('Раздел 4'!I77:I77),"&lt;=",SUM('Раздел 4'!G77:G77))</f>
        <v>0+0&lt;=0</v>
      </c>
      <c r="F802" s="407"/>
    </row>
    <row r="803" spans="1:6" s="242" customFormat="1" x14ac:dyDescent="0.2">
      <c r="A803" s="433" t="str">
        <f>IF((SUM('Раздел 4'!H15:H15)+SUM('Раздел 4'!I15:I15)&lt;=SUM('Раздел 4'!G15:G15)),"","Неверно!")</f>
        <v/>
      </c>
      <c r="B803" s="428" t="s">
        <v>1452</v>
      </c>
      <c r="C803" s="426" t="s">
        <v>1519</v>
      </c>
      <c r="D803" s="426" t="s">
        <v>679</v>
      </c>
      <c r="E803" s="426" t="str">
        <f>CONCATENATE(SUM('Раздел 4'!H15:H15),"+",SUM('Раздел 4'!I15:I15),"&lt;=",SUM('Раздел 4'!G15:G15))</f>
        <v>7+1&lt;=17</v>
      </c>
      <c r="F803" s="407"/>
    </row>
    <row r="804" spans="1:6" s="242" customFormat="1" x14ac:dyDescent="0.2">
      <c r="A804" s="433" t="str">
        <f>IF((SUM('Раздел 4'!H78:H78)+SUM('Раздел 4'!I78:I78)&lt;=SUM('Раздел 4'!G78:G78)),"","Неверно!")</f>
        <v/>
      </c>
      <c r="B804" s="428" t="s">
        <v>1452</v>
      </c>
      <c r="C804" s="426" t="s">
        <v>1520</v>
      </c>
      <c r="D804" s="426" t="s">
        <v>679</v>
      </c>
      <c r="E804" s="426" t="str">
        <f>CONCATENATE(SUM('Раздел 4'!H78:H78),"+",SUM('Раздел 4'!I78:I78),"&lt;=",SUM('Раздел 4'!G78:G78))</f>
        <v>0+0&lt;=0</v>
      </c>
      <c r="F804" s="407"/>
    </row>
    <row r="805" spans="1:6" s="242" customFormat="1" x14ac:dyDescent="0.2">
      <c r="A805" s="433" t="str">
        <f>IF((SUM('Раздел 4'!H79:H79)+SUM('Раздел 4'!I79:I79)&lt;=SUM('Раздел 4'!G79:G79)),"","Неверно!")</f>
        <v/>
      </c>
      <c r="B805" s="428" t="s">
        <v>1452</v>
      </c>
      <c r="C805" s="426" t="s">
        <v>1521</v>
      </c>
      <c r="D805" s="426" t="s">
        <v>679</v>
      </c>
      <c r="E805" s="426" t="str">
        <f>CONCATENATE(SUM('Раздел 4'!H79:H79),"+",SUM('Раздел 4'!I79:I79),"&lt;=",SUM('Раздел 4'!G79:G79))</f>
        <v>0+0&lt;=0</v>
      </c>
      <c r="F805" s="407"/>
    </row>
    <row r="806" spans="1:6" s="242" customFormat="1" x14ac:dyDescent="0.2">
      <c r="A806" s="433" t="str">
        <f>IF((SUM('Раздел 4'!H80:H80)+SUM('Раздел 4'!I80:I80)&lt;=SUM('Раздел 4'!G80:G80)),"","Неверно!")</f>
        <v/>
      </c>
      <c r="B806" s="428" t="s">
        <v>1452</v>
      </c>
      <c r="C806" s="426" t="s">
        <v>1522</v>
      </c>
      <c r="D806" s="426" t="s">
        <v>679</v>
      </c>
      <c r="E806" s="426" t="str">
        <f>CONCATENATE(SUM('Раздел 4'!H80:H80),"+",SUM('Раздел 4'!I80:I80),"&lt;=",SUM('Раздел 4'!G80:G80))</f>
        <v>0+0&lt;=0</v>
      </c>
      <c r="F806" s="407"/>
    </row>
    <row r="807" spans="1:6" s="242" customFormat="1" x14ac:dyDescent="0.2">
      <c r="A807" s="433" t="str">
        <f>IF((SUM('Раздел 4'!H81:H81)+SUM('Раздел 4'!I81:I81)&lt;=SUM('Раздел 4'!G81:G81)),"","Неверно!")</f>
        <v/>
      </c>
      <c r="B807" s="428" t="s">
        <v>1452</v>
      </c>
      <c r="C807" s="426" t="s">
        <v>1523</v>
      </c>
      <c r="D807" s="426" t="s">
        <v>679</v>
      </c>
      <c r="E807" s="426" t="str">
        <f>CONCATENATE(SUM('Раздел 4'!H81:H81),"+",SUM('Раздел 4'!I81:I81),"&lt;=",SUM('Раздел 4'!G81:G81))</f>
        <v>0+0&lt;=0</v>
      </c>
      <c r="F807" s="407"/>
    </row>
    <row r="808" spans="1:6" s="242" customFormat="1" x14ac:dyDescent="0.2">
      <c r="A808" s="433" t="str">
        <f>IF((SUM('Раздел 4'!H82:H82)+SUM('Раздел 4'!I82:I82)&lt;=SUM('Раздел 4'!G82:G82)),"","Неверно!")</f>
        <v/>
      </c>
      <c r="B808" s="428" t="s">
        <v>1452</v>
      </c>
      <c r="C808" s="426" t="s">
        <v>1524</v>
      </c>
      <c r="D808" s="426" t="s">
        <v>679</v>
      </c>
      <c r="E808" s="426" t="str">
        <f>CONCATENATE(SUM('Раздел 4'!H82:H82),"+",SUM('Раздел 4'!I82:I82),"&lt;=",SUM('Раздел 4'!G82:G82))</f>
        <v>0+0&lt;=0</v>
      </c>
      <c r="F808" s="407"/>
    </row>
    <row r="809" spans="1:6" s="242" customFormat="1" x14ac:dyDescent="0.2">
      <c r="A809" s="433" t="str">
        <f>IF((SUM('Раздел 4'!H83:H83)+SUM('Раздел 4'!I83:I83)&lt;=SUM('Раздел 4'!G83:G83)),"","Неверно!")</f>
        <v/>
      </c>
      <c r="B809" s="428" t="s">
        <v>1452</v>
      </c>
      <c r="C809" s="426" t="s">
        <v>1525</v>
      </c>
      <c r="D809" s="426" t="s">
        <v>679</v>
      </c>
      <c r="E809" s="426" t="str">
        <f>CONCATENATE(SUM('Раздел 4'!H83:H83),"+",SUM('Раздел 4'!I83:I83),"&lt;=",SUM('Раздел 4'!G83:G83))</f>
        <v>0+0&lt;=0</v>
      </c>
      <c r="F809" s="407"/>
    </row>
    <row r="810" spans="1:6" s="242" customFormat="1" x14ac:dyDescent="0.2">
      <c r="A810" s="433" t="str">
        <f>IF((SUM('Раздел 4'!H84:H84)+SUM('Раздел 4'!I84:I84)&lt;=SUM('Раздел 4'!G84:G84)),"","Неверно!")</f>
        <v/>
      </c>
      <c r="B810" s="428" t="s">
        <v>1452</v>
      </c>
      <c r="C810" s="426" t="s">
        <v>1526</v>
      </c>
      <c r="D810" s="426" t="s">
        <v>679</v>
      </c>
      <c r="E810" s="426" t="str">
        <f>CONCATENATE(SUM('Раздел 4'!H84:H84),"+",SUM('Раздел 4'!I84:I84),"&lt;=",SUM('Раздел 4'!G84:G84))</f>
        <v>0+0&lt;=0</v>
      </c>
      <c r="F810" s="407"/>
    </row>
    <row r="811" spans="1:6" s="242" customFormat="1" x14ac:dyDescent="0.2">
      <c r="A811" s="433" t="str">
        <f>IF((SUM('Раздел 4'!H85:H85)+SUM('Раздел 4'!I85:I85)&lt;=SUM('Раздел 4'!G85:G85)),"","Неверно!")</f>
        <v/>
      </c>
      <c r="B811" s="428" t="s">
        <v>1452</v>
      </c>
      <c r="C811" s="426" t="s">
        <v>1527</v>
      </c>
      <c r="D811" s="426" t="s">
        <v>679</v>
      </c>
      <c r="E811" s="426" t="str">
        <f>CONCATENATE(SUM('Раздел 4'!H85:H85),"+",SUM('Раздел 4'!I85:I85),"&lt;=",SUM('Раздел 4'!G85:G85))</f>
        <v>0+0&lt;=0</v>
      </c>
      <c r="F811" s="407"/>
    </row>
    <row r="812" spans="1:6" s="242" customFormat="1" x14ac:dyDescent="0.2">
      <c r="A812" s="433" t="str">
        <f>IF((SUM('Раздел 4'!H86:H86)+SUM('Раздел 4'!I86:I86)&lt;=SUM('Раздел 4'!G86:G86)),"","Неверно!")</f>
        <v/>
      </c>
      <c r="B812" s="428" t="s">
        <v>1452</v>
      </c>
      <c r="C812" s="426" t="s">
        <v>1528</v>
      </c>
      <c r="D812" s="426" t="s">
        <v>679</v>
      </c>
      <c r="E812" s="426" t="str">
        <f>CONCATENATE(SUM('Раздел 4'!H86:H86),"+",SUM('Раздел 4'!I86:I86),"&lt;=",SUM('Раздел 4'!G86:G86))</f>
        <v>0+0&lt;=0</v>
      </c>
      <c r="F812" s="407"/>
    </row>
    <row r="813" spans="1:6" s="242" customFormat="1" x14ac:dyDescent="0.2">
      <c r="A813" s="433" t="str">
        <f>IF((SUM('Раздел 4'!H87:H87)+SUM('Раздел 4'!I87:I87)&lt;=SUM('Раздел 4'!G87:G87)),"","Неверно!")</f>
        <v/>
      </c>
      <c r="B813" s="428" t="s">
        <v>1452</v>
      </c>
      <c r="C813" s="426" t="s">
        <v>1529</v>
      </c>
      <c r="D813" s="426" t="s">
        <v>679</v>
      </c>
      <c r="E813" s="426" t="str">
        <f>CONCATENATE(SUM('Раздел 4'!H87:H87),"+",SUM('Раздел 4'!I87:I87),"&lt;=",SUM('Раздел 4'!G87:G87))</f>
        <v>0+0&lt;=0</v>
      </c>
      <c r="F813" s="407"/>
    </row>
    <row r="814" spans="1:6" s="242" customFormat="1" x14ac:dyDescent="0.2">
      <c r="A814" s="433" t="str">
        <f>IF((SUM('Раздел 4'!H16:H16)+SUM('Раздел 4'!I16:I16)&lt;=SUM('Раздел 4'!G16:G16)),"","Неверно!")</f>
        <v/>
      </c>
      <c r="B814" s="428" t="s">
        <v>1452</v>
      </c>
      <c r="C814" s="426" t="s">
        <v>1530</v>
      </c>
      <c r="D814" s="426" t="s">
        <v>679</v>
      </c>
      <c r="E814" s="426" t="str">
        <f>CONCATENATE(SUM('Раздел 4'!H16:H16),"+",SUM('Раздел 4'!I16:I16),"&lt;=",SUM('Раздел 4'!G16:G16))</f>
        <v>6+1&lt;=13</v>
      </c>
      <c r="F814" s="407"/>
    </row>
    <row r="815" spans="1:6" s="242" customFormat="1" x14ac:dyDescent="0.2">
      <c r="A815" s="433" t="str">
        <f>IF((SUM('Раздел 4'!H88:H88)+SUM('Раздел 4'!I88:I88)&lt;=SUM('Раздел 4'!G88:G88)),"","Неверно!")</f>
        <v/>
      </c>
      <c r="B815" s="428" t="s">
        <v>1452</v>
      </c>
      <c r="C815" s="426" t="s">
        <v>1531</v>
      </c>
      <c r="D815" s="426" t="s">
        <v>679</v>
      </c>
      <c r="E815" s="426" t="str">
        <f>CONCATENATE(SUM('Раздел 4'!H88:H88),"+",SUM('Раздел 4'!I88:I88),"&lt;=",SUM('Раздел 4'!G88:G88))</f>
        <v>0+0&lt;=0</v>
      </c>
      <c r="F815" s="407"/>
    </row>
    <row r="816" spans="1:6" s="242" customFormat="1" x14ac:dyDescent="0.2">
      <c r="A816" s="433" t="str">
        <f>IF((SUM('Раздел 4'!H89:H89)+SUM('Раздел 4'!I89:I89)&lt;=SUM('Раздел 4'!G89:G89)),"","Неверно!")</f>
        <v/>
      </c>
      <c r="B816" s="428" t="s">
        <v>1452</v>
      </c>
      <c r="C816" s="426" t="s">
        <v>1532</v>
      </c>
      <c r="D816" s="426" t="s">
        <v>679</v>
      </c>
      <c r="E816" s="426" t="str">
        <f>CONCATENATE(SUM('Раздел 4'!H89:H89),"+",SUM('Раздел 4'!I89:I89),"&lt;=",SUM('Раздел 4'!G89:G89))</f>
        <v>0+0&lt;=0</v>
      </c>
      <c r="F816" s="407"/>
    </row>
    <row r="817" spans="1:6" s="242" customFormat="1" x14ac:dyDescent="0.2">
      <c r="A817" s="433" t="str">
        <f>IF((SUM('Раздел 4'!H90:H90)+SUM('Раздел 4'!I90:I90)&lt;=SUM('Раздел 4'!G90:G90)),"","Неверно!")</f>
        <v/>
      </c>
      <c r="B817" s="428" t="s">
        <v>1452</v>
      </c>
      <c r="C817" s="426" t="s">
        <v>1533</v>
      </c>
      <c r="D817" s="426" t="s">
        <v>679</v>
      </c>
      <c r="E817" s="426" t="str">
        <f>CONCATENATE(SUM('Раздел 4'!H90:H90),"+",SUM('Раздел 4'!I90:I90),"&lt;=",SUM('Раздел 4'!G90:G90))</f>
        <v>0+0&lt;=0</v>
      </c>
      <c r="F817" s="407"/>
    </row>
    <row r="818" spans="1:6" s="242" customFormat="1" x14ac:dyDescent="0.2">
      <c r="A818" s="433" t="str">
        <f>IF((SUM('Раздел 4'!H91:H91)+SUM('Раздел 4'!I91:I91)&lt;=SUM('Раздел 4'!G91:G91)),"","Неверно!")</f>
        <v/>
      </c>
      <c r="B818" s="428" t="s">
        <v>1452</v>
      </c>
      <c r="C818" s="426" t="s">
        <v>1534</v>
      </c>
      <c r="D818" s="426" t="s">
        <v>679</v>
      </c>
      <c r="E818" s="426" t="str">
        <f>CONCATENATE(SUM('Раздел 4'!H91:H91),"+",SUM('Раздел 4'!I91:I91),"&lt;=",SUM('Раздел 4'!G91:G91))</f>
        <v>3+0&lt;=4</v>
      </c>
      <c r="F818" s="407"/>
    </row>
    <row r="819" spans="1:6" s="242" customFormat="1" x14ac:dyDescent="0.2">
      <c r="A819" s="433" t="str">
        <f>IF((SUM('Раздел 4'!H92:H92)+SUM('Раздел 4'!I92:I92)&lt;=SUM('Раздел 4'!G92:G92)),"","Неверно!")</f>
        <v/>
      </c>
      <c r="B819" s="428" t="s">
        <v>1452</v>
      </c>
      <c r="C819" s="426" t="s">
        <v>1535</v>
      </c>
      <c r="D819" s="426" t="s">
        <v>679</v>
      </c>
      <c r="E819" s="426" t="str">
        <f>CONCATENATE(SUM('Раздел 4'!H92:H92),"+",SUM('Раздел 4'!I92:I92),"&lt;=",SUM('Раздел 4'!G92:G92))</f>
        <v>0+0&lt;=1</v>
      </c>
      <c r="F819" s="407"/>
    </row>
    <row r="820" spans="1:6" s="242" customFormat="1" x14ac:dyDescent="0.2">
      <c r="A820" s="433" t="str">
        <f>IF((SUM('Раздел 4'!H93:H93)+SUM('Раздел 4'!I93:I93)&lt;=SUM('Раздел 4'!G93:G93)),"","Неверно!")</f>
        <v/>
      </c>
      <c r="B820" s="428" t="s">
        <v>1452</v>
      </c>
      <c r="C820" s="426" t="s">
        <v>1536</v>
      </c>
      <c r="D820" s="426" t="s">
        <v>679</v>
      </c>
      <c r="E820" s="426" t="str">
        <f>CONCATENATE(SUM('Раздел 4'!H93:H93),"+",SUM('Раздел 4'!I93:I93),"&lt;=",SUM('Раздел 4'!G93:G93))</f>
        <v>1+0&lt;=1</v>
      </c>
      <c r="F820" s="407"/>
    </row>
    <row r="821" spans="1:6" s="242" customFormat="1" x14ac:dyDescent="0.2">
      <c r="A821" s="433" t="str">
        <f>IF((SUM('Раздел 4'!H94:H94)+SUM('Раздел 4'!I94:I94)&lt;=SUM('Раздел 4'!G94:G94)),"","Неверно!")</f>
        <v/>
      </c>
      <c r="B821" s="428" t="s">
        <v>1452</v>
      </c>
      <c r="C821" s="426" t="s">
        <v>1537</v>
      </c>
      <c r="D821" s="426" t="s">
        <v>679</v>
      </c>
      <c r="E821" s="426" t="str">
        <f>CONCATENATE(SUM('Раздел 4'!H94:H94),"+",SUM('Раздел 4'!I94:I94),"&lt;=",SUM('Раздел 4'!G94:G94))</f>
        <v>0+0&lt;=0</v>
      </c>
      <c r="F821" s="407"/>
    </row>
    <row r="822" spans="1:6" s="242" customFormat="1" x14ac:dyDescent="0.2">
      <c r="A822" s="433" t="str">
        <f>IF((SUM('Раздел 4'!H95:H95)+SUM('Раздел 4'!I95:I95)&lt;=SUM('Раздел 4'!G95:G95)),"","Неверно!")</f>
        <v/>
      </c>
      <c r="B822" s="428" t="s">
        <v>1452</v>
      </c>
      <c r="C822" s="426" t="s">
        <v>1538</v>
      </c>
      <c r="D822" s="426" t="s">
        <v>679</v>
      </c>
      <c r="E822" s="426" t="str">
        <f>CONCATENATE(SUM('Раздел 4'!H95:H95),"+",SUM('Раздел 4'!I95:I95),"&lt;=",SUM('Раздел 4'!G95:G95))</f>
        <v>5+0&lt;=16</v>
      </c>
      <c r="F822" s="407"/>
    </row>
    <row r="823" spans="1:6" s="242" customFormat="1" x14ac:dyDescent="0.2">
      <c r="A823" s="433" t="str">
        <f>IF((SUM('Раздел 4'!H96:H96)+SUM('Раздел 4'!I96:I96)&lt;=SUM('Раздел 4'!G96:G96)),"","Неверно!")</f>
        <v/>
      </c>
      <c r="B823" s="428" t="s">
        <v>1452</v>
      </c>
      <c r="C823" s="426" t="s">
        <v>1539</v>
      </c>
      <c r="D823" s="426" t="s">
        <v>679</v>
      </c>
      <c r="E823" s="426" t="str">
        <f>CONCATENATE(SUM('Раздел 4'!H96:H96),"+",SUM('Раздел 4'!I96:I96),"&lt;=",SUM('Раздел 4'!G96:G96))</f>
        <v>0+0&lt;=0</v>
      </c>
      <c r="F823" s="407"/>
    </row>
    <row r="824" spans="1:6" s="242" customFormat="1" x14ac:dyDescent="0.2">
      <c r="A824" s="433" t="str">
        <f>IF((SUM('Раздел 4'!H97:H97)+SUM('Раздел 4'!I97:I97)&lt;=SUM('Раздел 4'!G97:G97)),"","Неверно!")</f>
        <v/>
      </c>
      <c r="B824" s="428" t="s">
        <v>1452</v>
      </c>
      <c r="C824" s="426" t="s">
        <v>1540</v>
      </c>
      <c r="D824" s="426" t="s">
        <v>679</v>
      </c>
      <c r="E824" s="426" t="str">
        <f>CONCATENATE(SUM('Раздел 4'!H97:H97),"+",SUM('Раздел 4'!I97:I97),"&lt;=",SUM('Раздел 4'!G97:G97))</f>
        <v>0+0&lt;=0</v>
      </c>
      <c r="F824" s="407"/>
    </row>
    <row r="825" spans="1:6" s="242" customFormat="1" x14ac:dyDescent="0.2">
      <c r="A825" s="433" t="str">
        <f>IF((SUM('Раздел 4'!H17:H17)+SUM('Раздел 4'!I17:I17)&lt;=SUM('Раздел 4'!G17:G17)),"","Неверно!")</f>
        <v/>
      </c>
      <c r="B825" s="428" t="s">
        <v>1452</v>
      </c>
      <c r="C825" s="426" t="s">
        <v>1541</v>
      </c>
      <c r="D825" s="426" t="s">
        <v>679</v>
      </c>
      <c r="E825" s="426" t="str">
        <f>CONCATENATE(SUM('Раздел 4'!H17:H17),"+",SUM('Раздел 4'!I17:I17),"&lt;=",SUM('Раздел 4'!G17:G17))</f>
        <v>8+0&lt;=10</v>
      </c>
      <c r="F825" s="407"/>
    </row>
    <row r="826" spans="1:6" s="242" customFormat="1" x14ac:dyDescent="0.2">
      <c r="A826" s="433" t="str">
        <f>IF((SUM('Раздел 4'!H98:H98)+SUM('Раздел 4'!I98:I98)&lt;=SUM('Раздел 4'!G98:G98)),"","Неверно!")</f>
        <v/>
      </c>
      <c r="B826" s="428" t="s">
        <v>1452</v>
      </c>
      <c r="C826" s="426" t="s">
        <v>1542</v>
      </c>
      <c r="D826" s="426" t="s">
        <v>679</v>
      </c>
      <c r="E826" s="426" t="str">
        <f>CONCATENATE(SUM('Раздел 4'!H98:H98),"+",SUM('Раздел 4'!I98:I98),"&lt;=",SUM('Раздел 4'!G98:G98))</f>
        <v>0+0&lt;=0</v>
      </c>
      <c r="F826" s="407"/>
    </row>
    <row r="827" spans="1:6" s="242" customFormat="1" x14ac:dyDescent="0.2">
      <c r="A827" s="433" t="str">
        <f>IF((SUM('Раздел 4'!H99:H99)+SUM('Раздел 4'!I99:I99)&lt;=SUM('Раздел 4'!G99:G99)),"","Неверно!")</f>
        <v/>
      </c>
      <c r="B827" s="428" t="s">
        <v>1452</v>
      </c>
      <c r="C827" s="426" t="s">
        <v>1543</v>
      </c>
      <c r="D827" s="426" t="s">
        <v>679</v>
      </c>
      <c r="E827" s="426" t="str">
        <f>CONCATENATE(SUM('Раздел 4'!H99:H99),"+",SUM('Раздел 4'!I99:I99),"&lt;=",SUM('Раздел 4'!G99:G99))</f>
        <v>0+0&lt;=0</v>
      </c>
      <c r="F827" s="407"/>
    </row>
    <row r="828" spans="1:6" s="242" customFormat="1" x14ac:dyDescent="0.2">
      <c r="A828" s="433" t="str">
        <f>IF((SUM('Раздел 4'!H100:H100)+SUM('Раздел 4'!I100:I100)&lt;=SUM('Раздел 4'!G100:G100)),"","Неверно!")</f>
        <v/>
      </c>
      <c r="B828" s="428" t="s">
        <v>1452</v>
      </c>
      <c r="C828" s="426" t="s">
        <v>1544</v>
      </c>
      <c r="D828" s="426" t="s">
        <v>679</v>
      </c>
      <c r="E828" s="426" t="str">
        <f>CONCATENATE(SUM('Раздел 4'!H100:H100),"+",SUM('Раздел 4'!I100:I100),"&lt;=",SUM('Раздел 4'!G100:G100))</f>
        <v>0+0&lt;=0</v>
      </c>
      <c r="F828" s="407"/>
    </row>
    <row r="829" spans="1:6" s="242" customFormat="1" x14ac:dyDescent="0.2">
      <c r="A829" s="433" t="str">
        <f>IF((SUM('Раздел 4'!H101:H101)+SUM('Раздел 4'!I101:I101)&lt;=SUM('Раздел 4'!G101:G101)),"","Неверно!")</f>
        <v/>
      </c>
      <c r="B829" s="428" t="s">
        <v>1452</v>
      </c>
      <c r="C829" s="426" t="s">
        <v>1545</v>
      </c>
      <c r="D829" s="426" t="s">
        <v>679</v>
      </c>
      <c r="E829" s="426" t="str">
        <f>CONCATENATE(SUM('Раздел 4'!H101:H101),"+",SUM('Раздел 4'!I101:I101),"&lt;=",SUM('Раздел 4'!G101:G101))</f>
        <v>0+0&lt;=0</v>
      </c>
      <c r="F829" s="407"/>
    </row>
    <row r="830" spans="1:6" s="242" customFormat="1" x14ac:dyDescent="0.2">
      <c r="A830" s="433" t="str">
        <f>IF((SUM('Раздел 4'!H102:H102)+SUM('Раздел 4'!I102:I102)&lt;=SUM('Раздел 4'!G102:G102)),"","Неверно!")</f>
        <v/>
      </c>
      <c r="B830" s="428" t="s">
        <v>1452</v>
      </c>
      <c r="C830" s="426" t="s">
        <v>1546</v>
      </c>
      <c r="D830" s="426" t="s">
        <v>679</v>
      </c>
      <c r="E830" s="426" t="str">
        <f>CONCATENATE(SUM('Раздел 4'!H102:H102),"+",SUM('Раздел 4'!I102:I102),"&lt;=",SUM('Раздел 4'!G102:G102))</f>
        <v>0+0&lt;=0</v>
      </c>
      <c r="F830" s="407"/>
    </row>
    <row r="831" spans="1:6" s="242" customFormat="1" x14ac:dyDescent="0.2">
      <c r="A831" s="433" t="str">
        <f>IF((SUM('Раздел 4'!H103:H103)+SUM('Раздел 4'!I103:I103)&lt;=SUM('Раздел 4'!G103:G103)),"","Неверно!")</f>
        <v/>
      </c>
      <c r="B831" s="428" t="s">
        <v>1452</v>
      </c>
      <c r="C831" s="426" t="s">
        <v>1547</v>
      </c>
      <c r="D831" s="426" t="s">
        <v>679</v>
      </c>
      <c r="E831" s="426" t="str">
        <f>CONCATENATE(SUM('Раздел 4'!H103:H103),"+",SUM('Раздел 4'!I103:I103),"&lt;=",SUM('Раздел 4'!G103:G103))</f>
        <v>0+0&lt;=0</v>
      </c>
      <c r="F831" s="407"/>
    </row>
    <row r="832" spans="1:6" s="242" customFormat="1" x14ac:dyDescent="0.2">
      <c r="A832" s="433" t="str">
        <f>IF((SUM('Раздел 4'!H104:H104)+SUM('Раздел 4'!I104:I104)&lt;=SUM('Раздел 4'!G104:G104)),"","Неверно!")</f>
        <v/>
      </c>
      <c r="B832" s="428" t="s">
        <v>1452</v>
      </c>
      <c r="C832" s="426" t="s">
        <v>1548</v>
      </c>
      <c r="D832" s="426" t="s">
        <v>679</v>
      </c>
      <c r="E832" s="426" t="str">
        <f>CONCATENATE(SUM('Раздел 4'!H104:H104),"+",SUM('Раздел 4'!I104:I104),"&lt;=",SUM('Раздел 4'!G104:G104))</f>
        <v>0+0&lt;=0</v>
      </c>
      <c r="F832" s="407"/>
    </row>
    <row r="833" spans="1:6" s="242" customFormat="1" x14ac:dyDescent="0.2">
      <c r="A833" s="433" t="str">
        <f>IF((SUM('Раздел 3'!D42:D42)&lt;=SUM('Раздел 3'!D10:D10)),"","Неверно!")</f>
        <v/>
      </c>
      <c r="B833" s="428" t="s">
        <v>1549</v>
      </c>
      <c r="C833" s="426" t="s">
        <v>1550</v>
      </c>
      <c r="D833" s="426" t="s">
        <v>296</v>
      </c>
      <c r="E833" s="426" t="str">
        <f>CONCATENATE(SUM('Раздел 3'!D42:D42),"&lt;=",SUM('Раздел 3'!D10:D10))</f>
        <v>4&lt;=108</v>
      </c>
      <c r="F833" s="407"/>
    </row>
    <row r="834" spans="1:6" s="242" customFormat="1" x14ac:dyDescent="0.2">
      <c r="A834" s="433" t="str">
        <f>IF((SUM('Раздел 3'!E42:E42)&lt;=SUM('Раздел 3'!E10:E10)),"","Неверно!")</f>
        <v/>
      </c>
      <c r="B834" s="428" t="s">
        <v>1549</v>
      </c>
      <c r="C834" s="426" t="s">
        <v>1551</v>
      </c>
      <c r="D834" s="426" t="s">
        <v>296</v>
      </c>
      <c r="E834" s="426" t="str">
        <f>CONCATENATE(SUM('Раздел 3'!E42:E42),"&lt;=",SUM('Раздел 3'!E10:E10))</f>
        <v>0&lt;=6</v>
      </c>
      <c r="F834" s="407"/>
    </row>
    <row r="835" spans="1:6" s="242" customFormat="1" x14ac:dyDescent="0.2">
      <c r="A835" s="433" t="str">
        <f>IF((SUM('Раздел 2'!E28:E28)&lt;=SUM('Раздел 1'!Q10:Q10)),"","Неверно!")</f>
        <v/>
      </c>
      <c r="B835" s="428" t="s">
        <v>1552</v>
      </c>
      <c r="C835" s="426" t="s">
        <v>1553</v>
      </c>
      <c r="D835" s="426" t="s">
        <v>288</v>
      </c>
      <c r="E835" s="426" t="str">
        <f>CONCATENATE(SUM('Раздел 2'!E28:E28),"&lt;=",SUM('Раздел 1'!Q10:Q10))</f>
        <v>55&lt;=202</v>
      </c>
      <c r="F835" s="407"/>
    </row>
    <row r="836" spans="1:6" s="242" customFormat="1" x14ac:dyDescent="0.2">
      <c r="A836" s="433" t="str">
        <f>IF((SUM('Раздел 3'!D42:D42)&lt;=SUM('Раздел 3'!D45:D46)),"","Неверно!")</f>
        <v/>
      </c>
      <c r="B836" s="428" t="s">
        <v>1554</v>
      </c>
      <c r="C836" s="426" t="s">
        <v>1555</v>
      </c>
      <c r="D836" s="426" t="s">
        <v>638</v>
      </c>
      <c r="E836" s="426" t="str">
        <f>CONCATENATE(SUM('Раздел 3'!D42:D42),"&lt;=",SUM('Раздел 3'!D45:D46))</f>
        <v>4&lt;=4</v>
      </c>
      <c r="F836" s="407"/>
    </row>
    <row r="837" spans="1:6" s="242" customFormat="1" x14ac:dyDescent="0.2">
      <c r="A837" s="433" t="str">
        <f>IF((SUM('Раздел 3'!E42:E42)&lt;=SUM('Раздел 3'!E45:E46)),"","Неверно!")</f>
        <v/>
      </c>
      <c r="B837" s="428" t="s">
        <v>1554</v>
      </c>
      <c r="C837" s="426" t="s">
        <v>1556</v>
      </c>
      <c r="D837" s="426" t="s">
        <v>638</v>
      </c>
      <c r="E837" s="426" t="str">
        <f>CONCATENATE(SUM('Раздел 3'!E42:E42),"&lt;=",SUM('Раздел 3'!E45:E46))</f>
        <v>0&lt;=0</v>
      </c>
      <c r="F837" s="407"/>
    </row>
    <row r="838" spans="1:6" s="242" customFormat="1" x14ac:dyDescent="0.2">
      <c r="A838" s="433" t="str">
        <f>IF((SUM('Раздел 2'!E8:E12)&lt;=SUM('Раздел 1'!M10:M10)),"","Неверно!")</f>
        <v/>
      </c>
      <c r="B838" s="428" t="s">
        <v>1557</v>
      </c>
      <c r="C838" s="426" t="s">
        <v>1558</v>
      </c>
      <c r="D838" s="426" t="s">
        <v>295</v>
      </c>
      <c r="E838" s="426" t="str">
        <f>CONCATENATE(SUM('Раздел 2'!E8:E12),"&lt;=",SUM('Раздел 1'!M10:M10))</f>
        <v>19&lt;=221</v>
      </c>
      <c r="F838" s="407"/>
    </row>
    <row r="839" spans="1:6" s="242" customFormat="1" x14ac:dyDescent="0.2">
      <c r="A839" s="433" t="str">
        <f>IF((SUM('Раздел 2'!E15:E15)+SUM('Раздел 2'!E18:E18)+SUM('Раздел 2'!E20:E20)+SUM('Раздел 2'!E22:E22)+SUM('Раздел 2'!E24:E24)+SUM('Раздел 2'!E25:E25)&lt;=SUM('Раздел 1'!O10:O10)),"","Неверно!")</f>
        <v/>
      </c>
      <c r="B839" s="428" t="s">
        <v>1559</v>
      </c>
      <c r="C839" s="426" t="s">
        <v>1560</v>
      </c>
      <c r="D839" s="426" t="s">
        <v>282</v>
      </c>
      <c r="E839" s="426" t="str">
        <f>CONCATENATE(SUM('Раздел 2'!E15:E15),"+",SUM('Раздел 2'!E18:E18),"+",SUM('Раздел 2'!E20:E20),"+",SUM('Раздел 2'!E22:E22),"+",SUM('Раздел 2'!E24:E24),"+",SUM('Раздел 2'!E25:E25),"&lt;=",SUM('Раздел 1'!O10:O10))</f>
        <v>2+2+0+0+1+0&lt;=17</v>
      </c>
      <c r="F839" s="407"/>
    </row>
    <row r="840" spans="1:6" s="242" customFormat="1" x14ac:dyDescent="0.2">
      <c r="A840" s="433" t="str">
        <f>IF((SUM('Раздел 2'!E19:E19)+SUM('Раздел 2'!E21:E21)+SUM('Раздел 2'!E23:E23)&lt;=SUM('Раздел 1'!O50:O50)),"","Неверно!")</f>
        <v/>
      </c>
      <c r="B840" s="428" t="s">
        <v>1561</v>
      </c>
      <c r="C840" s="426" t="s">
        <v>1562</v>
      </c>
      <c r="D840" s="426" t="s">
        <v>308</v>
      </c>
      <c r="E840" s="426" t="str">
        <f>CONCATENATE(SUM('Раздел 2'!E19:E19),"+",SUM('Раздел 2'!E21:E21),"+",SUM('Раздел 2'!E23:E23),"&lt;=",SUM('Раздел 1'!O50:O50))</f>
        <v>1+0+0&lt;=1</v>
      </c>
      <c r="F840" s="407"/>
    </row>
    <row r="841" spans="1:6" s="242" customFormat="1" x14ac:dyDescent="0.2">
      <c r="A841" s="433" t="str">
        <f>IF((SUM('Разделы 5, 6, 7, 8'!C22:C22)=SUM('Разделы 5, 6, 7, 8'!D22:E22)+SUM('Разделы 5, 6, 7, 8'!G22:I22)),"","Неверно!")</f>
        <v/>
      </c>
      <c r="B841" s="428" t="s">
        <v>1563</v>
      </c>
      <c r="C841" s="426" t="s">
        <v>1564</v>
      </c>
      <c r="D841" s="426" t="s">
        <v>649</v>
      </c>
      <c r="E841" s="426" t="str">
        <f>CONCATENATE(SUM('Разделы 5, 6, 7, 8'!C22:C22),"=",SUM('Разделы 5, 6, 7, 8'!D22:E22),"+",SUM('Разделы 5, 6, 7, 8'!G22:I22))</f>
        <v>2=2+0</v>
      </c>
      <c r="F841" s="407"/>
    </row>
    <row r="842" spans="1:6" s="242" customFormat="1" x14ac:dyDescent="0.2">
      <c r="A842" s="433" t="str">
        <f>IF((SUM('Раздел 2'!E16:E17)&lt;=SUM('Раздел 2'!E15:E15)),"","Неверно!")</f>
        <v/>
      </c>
      <c r="B842" s="428" t="s">
        <v>1565</v>
      </c>
      <c r="C842" s="426" t="s">
        <v>1566</v>
      </c>
      <c r="D842" s="426" t="s">
        <v>158</v>
      </c>
      <c r="E842" s="426" t="str">
        <f>CONCATENATE(SUM('Раздел 2'!E16:E17),"&lt;=",SUM('Раздел 2'!E15:E15))</f>
        <v>2&lt;=2</v>
      </c>
      <c r="F842" s="407"/>
    </row>
    <row r="843" spans="1:6" s="242" customFormat="1" x14ac:dyDescent="0.2">
      <c r="A843" s="433" t="str">
        <f>IF((SUM('Раздел 2'!F16:F17)&lt;=SUM('Раздел 2'!F15:F15)),"","Неверно!")</f>
        <v/>
      </c>
      <c r="B843" s="428" t="s">
        <v>1565</v>
      </c>
      <c r="C843" s="426" t="s">
        <v>1567</v>
      </c>
      <c r="D843" s="426" t="s">
        <v>158</v>
      </c>
      <c r="E843" s="426" t="str">
        <f>CONCATENATE(SUM('Раздел 2'!F16:F17),"&lt;=",SUM('Раздел 2'!F15:F15))</f>
        <v>0&lt;=0</v>
      </c>
      <c r="F843" s="407"/>
    </row>
    <row r="844" spans="1:6" s="242" customFormat="1" x14ac:dyDescent="0.2">
      <c r="A844" s="433" t="str">
        <f>IF((SUM('Разделы 11, 12, 13, 14'!E24:E25)&lt;=SUM('Раздел 1'!M10:M10)),"","Неверно!")</f>
        <v/>
      </c>
      <c r="B844" s="428" t="s">
        <v>1568</v>
      </c>
      <c r="C844" s="426" t="s">
        <v>1569</v>
      </c>
      <c r="D844" s="426" t="s">
        <v>586</v>
      </c>
      <c r="E844" s="426" t="str">
        <f>CONCATENATE(SUM('Разделы 11, 12, 13, 14'!E24:E25),"&lt;=",SUM('Раздел 1'!M10:M10))</f>
        <v>0&lt;=221</v>
      </c>
      <c r="F844" s="407"/>
    </row>
    <row r="845" spans="1:6" s="242" customFormat="1" x14ac:dyDescent="0.2">
      <c r="A845" s="433" t="str">
        <f>IF((SUM('Раздел 1'!X10:X10)&lt;=SUM('Раздел 1'!H10:I10)),"","Неверно!")</f>
        <v/>
      </c>
      <c r="B845" s="428" t="s">
        <v>1570</v>
      </c>
      <c r="C845" s="426" t="s">
        <v>1571</v>
      </c>
      <c r="D845" s="426" t="s">
        <v>289</v>
      </c>
      <c r="E845" s="426" t="str">
        <f>CONCATENATE(SUM('Раздел 1'!X10:X10),"&lt;=",SUM('Раздел 1'!H10:I10))</f>
        <v>135&lt;=215</v>
      </c>
      <c r="F845" s="407"/>
    </row>
    <row r="846" spans="1:6" s="242" customFormat="1" x14ac:dyDescent="0.2">
      <c r="A846" s="433" t="str">
        <f>IF((SUM('Раздел 1'!X19:X19)&lt;=SUM('Раздел 1'!H19:I19)),"","Неверно!")</f>
        <v/>
      </c>
      <c r="B846" s="428" t="s">
        <v>1570</v>
      </c>
      <c r="C846" s="426" t="s">
        <v>1572</v>
      </c>
      <c r="D846" s="426" t="s">
        <v>289</v>
      </c>
      <c r="E846" s="426" t="str">
        <f>CONCATENATE(SUM('Раздел 1'!X19:X19),"&lt;=",SUM('Раздел 1'!H19:I19))</f>
        <v>0&lt;=3</v>
      </c>
      <c r="F846" s="407"/>
    </row>
    <row r="847" spans="1:6" s="242" customFormat="1" x14ac:dyDescent="0.2">
      <c r="A847" s="433" t="str">
        <f>IF((SUM('Раздел 1'!X20:X20)&lt;=SUM('Раздел 1'!H20:I20)),"","Неверно!")</f>
        <v/>
      </c>
      <c r="B847" s="428" t="s">
        <v>1570</v>
      </c>
      <c r="C847" s="426" t="s">
        <v>1573</v>
      </c>
      <c r="D847" s="426" t="s">
        <v>289</v>
      </c>
      <c r="E847" s="426" t="str">
        <f>CONCATENATE(SUM('Раздел 1'!X20:X20),"&lt;=",SUM('Раздел 1'!H20:I20))</f>
        <v>1&lt;=1</v>
      </c>
      <c r="F847" s="407"/>
    </row>
    <row r="848" spans="1:6" s="242" customFormat="1" x14ac:dyDescent="0.2">
      <c r="A848" s="433" t="str">
        <f>IF((SUM('Раздел 1'!X21:X21)&lt;=SUM('Раздел 1'!H21:I21)),"","Неверно!")</f>
        <v/>
      </c>
      <c r="B848" s="428" t="s">
        <v>1570</v>
      </c>
      <c r="C848" s="426" t="s">
        <v>1574</v>
      </c>
      <c r="D848" s="426" t="s">
        <v>289</v>
      </c>
      <c r="E848" s="426" t="str">
        <f>CONCATENATE(SUM('Раздел 1'!X21:X21),"&lt;=",SUM('Раздел 1'!H21:I21))</f>
        <v>3&lt;=4</v>
      </c>
      <c r="F848" s="407"/>
    </row>
    <row r="849" spans="1:6" s="242" customFormat="1" x14ac:dyDescent="0.2">
      <c r="A849" s="433" t="str">
        <f>IF((SUM('Раздел 1'!X22:X22)&lt;=SUM('Раздел 1'!H22:I22)),"","Неверно!")</f>
        <v/>
      </c>
      <c r="B849" s="428" t="s">
        <v>1570</v>
      </c>
      <c r="C849" s="426" t="s">
        <v>1575</v>
      </c>
      <c r="D849" s="426" t="s">
        <v>289</v>
      </c>
      <c r="E849" s="426" t="str">
        <f>CONCATENATE(SUM('Раздел 1'!X22:X22),"&lt;=",SUM('Раздел 1'!H22:I22))</f>
        <v>0&lt;=1</v>
      </c>
      <c r="F849" s="407"/>
    </row>
    <row r="850" spans="1:6" s="242" customFormat="1" x14ac:dyDescent="0.2">
      <c r="A850" s="433" t="str">
        <f>IF((SUM('Раздел 1'!X23:X23)&lt;=SUM('Раздел 1'!H23:I23)),"","Неверно!")</f>
        <v/>
      </c>
      <c r="B850" s="428" t="s">
        <v>1570</v>
      </c>
      <c r="C850" s="426" t="s">
        <v>1576</v>
      </c>
      <c r="D850" s="426" t="s">
        <v>289</v>
      </c>
      <c r="E850" s="426" t="str">
        <f>CONCATENATE(SUM('Раздел 1'!X23:X23),"&lt;=",SUM('Раздел 1'!H23:I23))</f>
        <v>0&lt;=0</v>
      </c>
      <c r="F850" s="407"/>
    </row>
    <row r="851" spans="1:6" s="242" customFormat="1" x14ac:dyDescent="0.2">
      <c r="A851" s="433" t="str">
        <f>IF((SUM('Раздел 1'!X24:X24)&lt;=SUM('Раздел 1'!H24:I24)),"","Неверно!")</f>
        <v/>
      </c>
      <c r="B851" s="428" t="s">
        <v>1570</v>
      </c>
      <c r="C851" s="426" t="s">
        <v>1577</v>
      </c>
      <c r="D851" s="426" t="s">
        <v>289</v>
      </c>
      <c r="E851" s="426" t="str">
        <f>CONCATENATE(SUM('Раздел 1'!X24:X24),"&lt;=",SUM('Раздел 1'!H24:I24))</f>
        <v>1&lt;=3</v>
      </c>
      <c r="F851" s="407"/>
    </row>
    <row r="852" spans="1:6" s="242" customFormat="1" x14ac:dyDescent="0.2">
      <c r="A852" s="433" t="str">
        <f>IF((SUM('Раздел 1'!X25:X25)&lt;=SUM('Раздел 1'!H25:I25)),"","Неверно!")</f>
        <v/>
      </c>
      <c r="B852" s="428" t="s">
        <v>1570</v>
      </c>
      <c r="C852" s="426" t="s">
        <v>1578</v>
      </c>
      <c r="D852" s="426" t="s">
        <v>289</v>
      </c>
      <c r="E852" s="426" t="str">
        <f>CONCATENATE(SUM('Раздел 1'!X25:X25),"&lt;=",SUM('Раздел 1'!H25:I25))</f>
        <v>0&lt;=0</v>
      </c>
      <c r="F852" s="407"/>
    </row>
    <row r="853" spans="1:6" s="242" customFormat="1" x14ac:dyDescent="0.2">
      <c r="A853" s="433" t="str">
        <f>IF((SUM('Раздел 1'!X26:X26)&lt;=SUM('Раздел 1'!H26:I26)),"","Неверно!")</f>
        <v/>
      </c>
      <c r="B853" s="428" t="s">
        <v>1570</v>
      </c>
      <c r="C853" s="426" t="s">
        <v>1579</v>
      </c>
      <c r="D853" s="426" t="s">
        <v>289</v>
      </c>
      <c r="E853" s="426" t="str">
        <f>CONCATENATE(SUM('Раздел 1'!X26:X26),"&lt;=",SUM('Раздел 1'!H26:I26))</f>
        <v>0&lt;=0</v>
      </c>
      <c r="F853" s="407"/>
    </row>
    <row r="854" spans="1:6" s="242" customFormat="1" x14ac:dyDescent="0.2">
      <c r="A854" s="433" t="str">
        <f>IF((SUM('Раздел 1'!X27:X27)&lt;=SUM('Раздел 1'!H27:I27)),"","Неверно!")</f>
        <v/>
      </c>
      <c r="B854" s="428" t="s">
        <v>1570</v>
      </c>
      <c r="C854" s="426" t="s">
        <v>1580</v>
      </c>
      <c r="D854" s="426" t="s">
        <v>289</v>
      </c>
      <c r="E854" s="426" t="str">
        <f>CONCATENATE(SUM('Раздел 1'!X27:X27),"&lt;=",SUM('Раздел 1'!H27:I27))</f>
        <v>0&lt;=0</v>
      </c>
      <c r="F854" s="407"/>
    </row>
    <row r="855" spans="1:6" s="242" customFormat="1" x14ac:dyDescent="0.2">
      <c r="A855" s="433" t="str">
        <f>IF((SUM('Раздел 1'!X28:X28)&lt;=SUM('Раздел 1'!H28:I28)),"","Неверно!")</f>
        <v/>
      </c>
      <c r="B855" s="428" t="s">
        <v>1570</v>
      </c>
      <c r="C855" s="426" t="s">
        <v>1581</v>
      </c>
      <c r="D855" s="426" t="s">
        <v>289</v>
      </c>
      <c r="E855" s="426" t="str">
        <f>CONCATENATE(SUM('Раздел 1'!X28:X28),"&lt;=",SUM('Раздел 1'!H28:I28))</f>
        <v>0&lt;=0</v>
      </c>
      <c r="F855" s="407"/>
    </row>
    <row r="856" spans="1:6" s="242" customFormat="1" x14ac:dyDescent="0.2">
      <c r="A856" s="433" t="str">
        <f>IF((SUM('Раздел 1'!X11:X11)&lt;=SUM('Раздел 1'!H11:I11)),"","Неверно!")</f>
        <v/>
      </c>
      <c r="B856" s="428" t="s">
        <v>1570</v>
      </c>
      <c r="C856" s="426" t="s">
        <v>1582</v>
      </c>
      <c r="D856" s="426" t="s">
        <v>289</v>
      </c>
      <c r="E856" s="426" t="str">
        <f>CONCATENATE(SUM('Раздел 1'!X11:X11),"&lt;=",SUM('Раздел 1'!H11:I11))</f>
        <v>0&lt;=9</v>
      </c>
      <c r="F856" s="407"/>
    </row>
    <row r="857" spans="1:6" s="242" customFormat="1" x14ac:dyDescent="0.2">
      <c r="A857" s="433" t="str">
        <f>IF((SUM('Раздел 1'!X29:X29)&lt;=SUM('Раздел 1'!H29:I29)),"","Неверно!")</f>
        <v/>
      </c>
      <c r="B857" s="428" t="s">
        <v>1570</v>
      </c>
      <c r="C857" s="426" t="s">
        <v>1583</v>
      </c>
      <c r="D857" s="426" t="s">
        <v>289</v>
      </c>
      <c r="E857" s="426" t="str">
        <f>CONCATENATE(SUM('Раздел 1'!X29:X29),"&lt;=",SUM('Раздел 1'!H29:I29))</f>
        <v>1&lt;=1</v>
      </c>
      <c r="F857" s="407"/>
    </row>
    <row r="858" spans="1:6" s="242" customFormat="1" x14ac:dyDescent="0.2">
      <c r="A858" s="433" t="str">
        <f>IF((SUM('Раздел 1'!X30:X30)&lt;=SUM('Раздел 1'!H30:I30)),"","Неверно!")</f>
        <v/>
      </c>
      <c r="B858" s="428" t="s">
        <v>1570</v>
      </c>
      <c r="C858" s="426" t="s">
        <v>1584</v>
      </c>
      <c r="D858" s="426" t="s">
        <v>289</v>
      </c>
      <c r="E858" s="426" t="str">
        <f>CONCATENATE(SUM('Раздел 1'!X30:X30),"&lt;=",SUM('Раздел 1'!H30:I30))</f>
        <v>0&lt;=0</v>
      </c>
      <c r="F858" s="407"/>
    </row>
    <row r="859" spans="1:6" s="242" customFormat="1" x14ac:dyDescent="0.2">
      <c r="A859" s="433" t="str">
        <f>IF((SUM('Раздел 1'!X31:X31)&lt;=SUM('Раздел 1'!H31:I31)),"","Неверно!")</f>
        <v/>
      </c>
      <c r="B859" s="428" t="s">
        <v>1570</v>
      </c>
      <c r="C859" s="426" t="s">
        <v>1585</v>
      </c>
      <c r="D859" s="426" t="s">
        <v>289</v>
      </c>
      <c r="E859" s="426" t="str">
        <f>CONCATENATE(SUM('Раздел 1'!X31:X31),"&lt;=",SUM('Раздел 1'!H31:I31))</f>
        <v>0&lt;=0</v>
      </c>
      <c r="F859" s="407"/>
    </row>
    <row r="860" spans="1:6" s="242" customFormat="1" x14ac:dyDescent="0.2">
      <c r="A860" s="433" t="str">
        <f>IF((SUM('Раздел 1'!X32:X32)&lt;=SUM('Раздел 1'!H32:I32)),"","Неверно!")</f>
        <v/>
      </c>
      <c r="B860" s="428" t="s">
        <v>1570</v>
      </c>
      <c r="C860" s="426" t="s">
        <v>1586</v>
      </c>
      <c r="D860" s="426" t="s">
        <v>289</v>
      </c>
      <c r="E860" s="426" t="str">
        <f>CONCATENATE(SUM('Раздел 1'!X32:X32),"&lt;=",SUM('Раздел 1'!H32:I32))</f>
        <v>2&lt;=3</v>
      </c>
      <c r="F860" s="407"/>
    </row>
    <row r="861" spans="1:6" s="242" customFormat="1" x14ac:dyDescent="0.2">
      <c r="A861" s="433" t="str">
        <f>IF((SUM('Раздел 1'!X33:X33)&lt;=SUM('Раздел 1'!H33:I33)),"","Неверно!")</f>
        <v/>
      </c>
      <c r="B861" s="428" t="s">
        <v>1570</v>
      </c>
      <c r="C861" s="426" t="s">
        <v>1587</v>
      </c>
      <c r="D861" s="426" t="s">
        <v>289</v>
      </c>
      <c r="E861" s="426" t="str">
        <f>CONCATENATE(SUM('Раздел 1'!X33:X33),"&lt;=",SUM('Раздел 1'!H33:I33))</f>
        <v>0&lt;=0</v>
      </c>
      <c r="F861" s="407"/>
    </row>
    <row r="862" spans="1:6" s="242" customFormat="1" x14ac:dyDescent="0.2">
      <c r="A862" s="433" t="str">
        <f>IF((SUM('Раздел 1'!X34:X34)&lt;=SUM('Раздел 1'!H34:I34)),"","Неверно!")</f>
        <v/>
      </c>
      <c r="B862" s="428" t="s">
        <v>1570</v>
      </c>
      <c r="C862" s="426" t="s">
        <v>1588</v>
      </c>
      <c r="D862" s="426" t="s">
        <v>289</v>
      </c>
      <c r="E862" s="426" t="str">
        <f>CONCATENATE(SUM('Раздел 1'!X34:X34),"&lt;=",SUM('Раздел 1'!H34:I34))</f>
        <v>34&lt;=47</v>
      </c>
      <c r="F862" s="407"/>
    </row>
    <row r="863" spans="1:6" s="242" customFormat="1" x14ac:dyDescent="0.2">
      <c r="A863" s="433" t="str">
        <f>IF((SUM('Раздел 1'!X35:X35)&lt;=SUM('Раздел 1'!H35:I35)),"","Неверно!")</f>
        <v/>
      </c>
      <c r="B863" s="428" t="s">
        <v>1570</v>
      </c>
      <c r="C863" s="426" t="s">
        <v>1589</v>
      </c>
      <c r="D863" s="426" t="s">
        <v>289</v>
      </c>
      <c r="E863" s="426" t="str">
        <f>CONCATENATE(SUM('Раздел 1'!X35:X35),"&lt;=",SUM('Раздел 1'!H35:I35))</f>
        <v>0&lt;=0</v>
      </c>
      <c r="F863" s="407"/>
    </row>
    <row r="864" spans="1:6" s="242" customFormat="1" x14ac:dyDescent="0.2">
      <c r="A864" s="433" t="str">
        <f>IF((SUM('Раздел 1'!X36:X36)&lt;=SUM('Раздел 1'!H36:I36)),"","Неверно!")</f>
        <v/>
      </c>
      <c r="B864" s="428" t="s">
        <v>1570</v>
      </c>
      <c r="C864" s="426" t="s">
        <v>1590</v>
      </c>
      <c r="D864" s="426" t="s">
        <v>289</v>
      </c>
      <c r="E864" s="426" t="str">
        <f>CONCATENATE(SUM('Раздел 1'!X36:X36),"&lt;=",SUM('Раздел 1'!H36:I36))</f>
        <v>30&lt;=36</v>
      </c>
      <c r="F864" s="407"/>
    </row>
    <row r="865" spans="1:6" s="242" customFormat="1" x14ac:dyDescent="0.2">
      <c r="A865" s="433" t="str">
        <f>IF((SUM('Раздел 1'!X37:X37)&lt;=SUM('Раздел 1'!H37:I37)),"","Неверно!")</f>
        <v/>
      </c>
      <c r="B865" s="428" t="s">
        <v>1570</v>
      </c>
      <c r="C865" s="426" t="s">
        <v>1591</v>
      </c>
      <c r="D865" s="426" t="s">
        <v>289</v>
      </c>
      <c r="E865" s="426" t="str">
        <f>CONCATENATE(SUM('Раздел 1'!X37:X37),"&lt;=",SUM('Раздел 1'!H37:I37))</f>
        <v>0&lt;=0</v>
      </c>
      <c r="F865" s="407"/>
    </row>
    <row r="866" spans="1:6" s="242" customFormat="1" x14ac:dyDescent="0.2">
      <c r="A866" s="433" t="str">
        <f>IF((SUM('Раздел 1'!X38:X38)&lt;=SUM('Раздел 1'!H38:I38)),"","Неверно!")</f>
        <v/>
      </c>
      <c r="B866" s="428" t="s">
        <v>1570</v>
      </c>
      <c r="C866" s="426" t="s">
        <v>1592</v>
      </c>
      <c r="D866" s="426" t="s">
        <v>289</v>
      </c>
      <c r="E866" s="426" t="str">
        <f>CONCATENATE(SUM('Раздел 1'!X38:X38),"&lt;=",SUM('Раздел 1'!H38:I38))</f>
        <v>0&lt;=0</v>
      </c>
      <c r="F866" s="407"/>
    </row>
    <row r="867" spans="1:6" s="242" customFormat="1" x14ac:dyDescent="0.2">
      <c r="A867" s="433" t="str">
        <f>IF((SUM('Раздел 1'!X12:X12)&lt;=SUM('Раздел 1'!H12:I12)),"","Неверно!")</f>
        <v/>
      </c>
      <c r="B867" s="428" t="s">
        <v>1570</v>
      </c>
      <c r="C867" s="426" t="s">
        <v>1593</v>
      </c>
      <c r="D867" s="426" t="s">
        <v>289</v>
      </c>
      <c r="E867" s="426" t="str">
        <f>CONCATENATE(SUM('Раздел 1'!X12:X12),"&lt;=",SUM('Раздел 1'!H12:I12))</f>
        <v>2&lt;=2</v>
      </c>
      <c r="F867" s="407"/>
    </row>
    <row r="868" spans="1:6" s="242" customFormat="1" x14ac:dyDescent="0.2">
      <c r="A868" s="433" t="str">
        <f>IF((SUM('Раздел 1'!X39:X39)&lt;=SUM('Раздел 1'!H39:I39)),"","Неверно!")</f>
        <v/>
      </c>
      <c r="B868" s="428" t="s">
        <v>1570</v>
      </c>
      <c r="C868" s="426" t="s">
        <v>1594</v>
      </c>
      <c r="D868" s="426" t="s">
        <v>289</v>
      </c>
      <c r="E868" s="426" t="str">
        <f>CONCATENATE(SUM('Раздел 1'!X39:X39),"&lt;=",SUM('Раздел 1'!H39:I39))</f>
        <v>0&lt;=0</v>
      </c>
      <c r="F868" s="407"/>
    </row>
    <row r="869" spans="1:6" s="242" customFormat="1" x14ac:dyDescent="0.2">
      <c r="A869" s="433" t="str">
        <f>IF((SUM('Раздел 1'!X40:X40)&lt;=SUM('Раздел 1'!H40:I40)),"","Неверно!")</f>
        <v/>
      </c>
      <c r="B869" s="428" t="s">
        <v>1570</v>
      </c>
      <c r="C869" s="426" t="s">
        <v>1595</v>
      </c>
      <c r="D869" s="426" t="s">
        <v>289</v>
      </c>
      <c r="E869" s="426" t="str">
        <f>CONCATENATE(SUM('Раздел 1'!X40:X40),"&lt;=",SUM('Раздел 1'!H40:I40))</f>
        <v>0&lt;=0</v>
      </c>
      <c r="F869" s="407"/>
    </row>
    <row r="870" spans="1:6" s="242" customFormat="1" x14ac:dyDescent="0.2">
      <c r="A870" s="433" t="str">
        <f>IF((SUM('Раздел 1'!X41:X41)&lt;=SUM('Раздел 1'!H41:I41)),"","Неверно!")</f>
        <v/>
      </c>
      <c r="B870" s="428" t="s">
        <v>1570</v>
      </c>
      <c r="C870" s="426" t="s">
        <v>1596</v>
      </c>
      <c r="D870" s="426" t="s">
        <v>289</v>
      </c>
      <c r="E870" s="426" t="str">
        <f>CONCATENATE(SUM('Раздел 1'!X41:X41),"&lt;=",SUM('Раздел 1'!H41:I41))</f>
        <v>0&lt;=0</v>
      </c>
      <c r="F870" s="407"/>
    </row>
    <row r="871" spans="1:6" s="242" customFormat="1" x14ac:dyDescent="0.2">
      <c r="A871" s="433" t="str">
        <f>IF((SUM('Раздел 1'!X42:X42)&lt;=SUM('Раздел 1'!H42:I42)),"","Неверно!")</f>
        <v/>
      </c>
      <c r="B871" s="428" t="s">
        <v>1570</v>
      </c>
      <c r="C871" s="426" t="s">
        <v>1597</v>
      </c>
      <c r="D871" s="426" t="s">
        <v>289</v>
      </c>
      <c r="E871" s="426" t="str">
        <f>CONCATENATE(SUM('Раздел 1'!X42:X42),"&lt;=",SUM('Раздел 1'!H42:I42))</f>
        <v>0&lt;=0</v>
      </c>
      <c r="F871" s="407"/>
    </row>
    <row r="872" spans="1:6" s="242" customFormat="1" x14ac:dyDescent="0.2">
      <c r="A872" s="433" t="str">
        <f>IF((SUM('Раздел 1'!X43:X43)&lt;=SUM('Раздел 1'!H43:I43)),"","Неверно!")</f>
        <v/>
      </c>
      <c r="B872" s="428" t="s">
        <v>1570</v>
      </c>
      <c r="C872" s="426" t="s">
        <v>1598</v>
      </c>
      <c r="D872" s="426" t="s">
        <v>289</v>
      </c>
      <c r="E872" s="426" t="str">
        <f>CONCATENATE(SUM('Раздел 1'!X43:X43),"&lt;=",SUM('Раздел 1'!H43:I43))</f>
        <v>2&lt;=2</v>
      </c>
      <c r="F872" s="407"/>
    </row>
    <row r="873" spans="1:6" s="242" customFormat="1" x14ac:dyDescent="0.2">
      <c r="A873" s="433" t="str">
        <f>IF((SUM('Раздел 1'!X44:X44)&lt;=SUM('Раздел 1'!H44:I44)),"","Неверно!")</f>
        <v/>
      </c>
      <c r="B873" s="428" t="s">
        <v>1570</v>
      </c>
      <c r="C873" s="426" t="s">
        <v>1599</v>
      </c>
      <c r="D873" s="426" t="s">
        <v>289</v>
      </c>
      <c r="E873" s="426" t="str">
        <f>CONCATENATE(SUM('Раздел 1'!X44:X44),"&lt;=",SUM('Раздел 1'!H44:I44))</f>
        <v>0&lt;=0</v>
      </c>
      <c r="F873" s="407"/>
    </row>
    <row r="874" spans="1:6" s="242" customFormat="1" x14ac:dyDescent="0.2">
      <c r="A874" s="433" t="str">
        <f>IF((SUM('Раздел 1'!X45:X45)&lt;=SUM('Раздел 1'!H45:I45)),"","Неверно!")</f>
        <v/>
      </c>
      <c r="B874" s="428" t="s">
        <v>1570</v>
      </c>
      <c r="C874" s="426" t="s">
        <v>1600</v>
      </c>
      <c r="D874" s="426" t="s">
        <v>289</v>
      </c>
      <c r="E874" s="426" t="str">
        <f>CONCATENATE(SUM('Раздел 1'!X45:X45),"&lt;=",SUM('Раздел 1'!H45:I45))</f>
        <v>1&lt;=1</v>
      </c>
      <c r="F874" s="407"/>
    </row>
    <row r="875" spans="1:6" s="242" customFormat="1" x14ac:dyDescent="0.2">
      <c r="A875" s="433" t="str">
        <f>IF((SUM('Раздел 1'!X46:X46)&lt;=SUM('Раздел 1'!H46:I46)),"","Неверно!")</f>
        <v/>
      </c>
      <c r="B875" s="428" t="s">
        <v>1570</v>
      </c>
      <c r="C875" s="426" t="s">
        <v>1601</v>
      </c>
      <c r="D875" s="426" t="s">
        <v>289</v>
      </c>
      <c r="E875" s="426" t="str">
        <f>CONCATENATE(SUM('Раздел 1'!X46:X46),"&lt;=",SUM('Раздел 1'!H46:I46))</f>
        <v>15&lt;=17</v>
      </c>
      <c r="F875" s="407"/>
    </row>
    <row r="876" spans="1:6" s="242" customFormat="1" x14ac:dyDescent="0.2">
      <c r="A876" s="433" t="str">
        <f>IF((SUM('Раздел 1'!X47:X47)&lt;=SUM('Раздел 1'!H47:I47)),"","Неверно!")</f>
        <v/>
      </c>
      <c r="B876" s="428" t="s">
        <v>1570</v>
      </c>
      <c r="C876" s="426" t="s">
        <v>1602</v>
      </c>
      <c r="D876" s="426" t="s">
        <v>289</v>
      </c>
      <c r="E876" s="426" t="str">
        <f>CONCATENATE(SUM('Раздел 1'!X47:X47),"&lt;=",SUM('Раздел 1'!H47:I47))</f>
        <v>0&lt;=16</v>
      </c>
      <c r="F876" s="407"/>
    </row>
    <row r="877" spans="1:6" s="242" customFormat="1" x14ac:dyDescent="0.2">
      <c r="A877" s="433" t="str">
        <f>IF((SUM('Раздел 1'!X48:X48)&lt;=SUM('Раздел 1'!H48:I48)),"","Неверно!")</f>
        <v/>
      </c>
      <c r="B877" s="428" t="s">
        <v>1570</v>
      </c>
      <c r="C877" s="426" t="s">
        <v>1603</v>
      </c>
      <c r="D877" s="426" t="s">
        <v>289</v>
      </c>
      <c r="E877" s="426" t="str">
        <f>CONCATENATE(SUM('Раздел 1'!X48:X48),"&lt;=",SUM('Раздел 1'!H48:I48))</f>
        <v>0&lt;=0</v>
      </c>
      <c r="F877" s="407"/>
    </row>
    <row r="878" spans="1:6" s="242" customFormat="1" x14ac:dyDescent="0.2">
      <c r="A878" s="433" t="str">
        <f>IF((SUM('Раздел 1'!X13:X13)&lt;=SUM('Раздел 1'!H13:I13)),"","Неверно!")</f>
        <v/>
      </c>
      <c r="B878" s="428" t="s">
        <v>1570</v>
      </c>
      <c r="C878" s="426" t="s">
        <v>1604</v>
      </c>
      <c r="D878" s="426" t="s">
        <v>289</v>
      </c>
      <c r="E878" s="426" t="str">
        <f>CONCATENATE(SUM('Раздел 1'!X13:X13),"&lt;=",SUM('Раздел 1'!H13:I13))</f>
        <v>21&lt;=31</v>
      </c>
      <c r="F878" s="407"/>
    </row>
    <row r="879" spans="1:6" s="242" customFormat="1" x14ac:dyDescent="0.2">
      <c r="A879" s="433" t="str">
        <f>IF((SUM('Раздел 1'!X49:X49)&lt;=SUM('Раздел 1'!H49:I49)),"","Неверно!")</f>
        <v/>
      </c>
      <c r="B879" s="428" t="s">
        <v>1570</v>
      </c>
      <c r="C879" s="426" t="s">
        <v>1605</v>
      </c>
      <c r="D879" s="426" t="s">
        <v>289</v>
      </c>
      <c r="E879" s="426" t="str">
        <f>CONCATENATE(SUM('Раздел 1'!X49:X49),"&lt;=",SUM('Раздел 1'!H49:I49))</f>
        <v>66&lt;=71</v>
      </c>
      <c r="F879" s="407"/>
    </row>
    <row r="880" spans="1:6" s="242" customFormat="1" x14ac:dyDescent="0.2">
      <c r="A880" s="433" t="str">
        <f>IF((SUM('Раздел 1'!X50:X50)&lt;=SUM('Раздел 1'!H50:I50)),"","Неверно!")</f>
        <v/>
      </c>
      <c r="B880" s="428" t="s">
        <v>1570</v>
      </c>
      <c r="C880" s="426" t="s">
        <v>1606</v>
      </c>
      <c r="D880" s="426" t="s">
        <v>289</v>
      </c>
      <c r="E880" s="426" t="str">
        <f>CONCATENATE(SUM('Раздел 1'!X50:X50),"&lt;=",SUM('Раздел 1'!H50:I50))</f>
        <v>18&lt;=41</v>
      </c>
      <c r="F880" s="407"/>
    </row>
    <row r="881" spans="1:6" s="242" customFormat="1" x14ac:dyDescent="0.2">
      <c r="A881" s="433" t="str">
        <f>IF((SUM('Раздел 1'!X51:X51)&lt;=SUM('Раздел 1'!H51:I51)),"","Неверно!")</f>
        <v/>
      </c>
      <c r="B881" s="428" t="s">
        <v>1570</v>
      </c>
      <c r="C881" s="426" t="s">
        <v>1607</v>
      </c>
      <c r="D881" s="426" t="s">
        <v>289</v>
      </c>
      <c r="E881" s="426" t="str">
        <f>CONCATENATE(SUM('Раздел 1'!X51:X51),"&lt;=",SUM('Раздел 1'!H51:I51))</f>
        <v>135&lt;=135</v>
      </c>
      <c r="F881" s="407"/>
    </row>
    <row r="882" spans="1:6" s="242" customFormat="1" x14ac:dyDescent="0.2">
      <c r="A882" s="433" t="str">
        <f>IF((SUM('Раздел 1'!X52:X52)&lt;=SUM('Раздел 1'!H52:I52)),"","Неверно!")</f>
        <v/>
      </c>
      <c r="B882" s="428" t="s">
        <v>1570</v>
      </c>
      <c r="C882" s="426" t="s">
        <v>1608</v>
      </c>
      <c r="D882" s="426" t="s">
        <v>289</v>
      </c>
      <c r="E882" s="426" t="str">
        <f>CONCATENATE(SUM('Раздел 1'!X52:X52),"&lt;=",SUM('Раздел 1'!H52:I52))</f>
        <v>135&lt;=214</v>
      </c>
      <c r="F882" s="407"/>
    </row>
    <row r="883" spans="1:6" s="242" customFormat="1" x14ac:dyDescent="0.2">
      <c r="A883" s="433" t="str">
        <f>IF((SUM('Раздел 1'!X53:X53)&lt;=SUM('Раздел 1'!H53:I53)),"","Неверно!")</f>
        <v/>
      </c>
      <c r="B883" s="428" t="s">
        <v>1570</v>
      </c>
      <c r="C883" s="426" t="s">
        <v>1609</v>
      </c>
      <c r="D883" s="426" t="s">
        <v>289</v>
      </c>
      <c r="E883" s="426" t="str">
        <f>CONCATENATE(SUM('Раздел 1'!X53:X53),"&lt;=",SUM('Раздел 1'!H53:I53))</f>
        <v>0&lt;=1</v>
      </c>
      <c r="F883" s="407"/>
    </row>
    <row r="884" spans="1:6" s="242" customFormat="1" x14ac:dyDescent="0.2">
      <c r="A884" s="433" t="str">
        <f>IF((SUM('Раздел 1'!X54:X54)&lt;=SUM('Раздел 1'!H54:I54)),"","Неверно!")</f>
        <v/>
      </c>
      <c r="B884" s="428" t="s">
        <v>1570</v>
      </c>
      <c r="C884" s="426" t="s">
        <v>1610</v>
      </c>
      <c r="D884" s="426" t="s">
        <v>289</v>
      </c>
      <c r="E884" s="426" t="str">
        <f>CONCATENATE(SUM('Раздел 1'!X54:X54),"&lt;=",SUM('Раздел 1'!H54:I54))</f>
        <v>0&lt;=0</v>
      </c>
      <c r="F884" s="407"/>
    </row>
    <row r="885" spans="1:6" s="242" customFormat="1" x14ac:dyDescent="0.2">
      <c r="A885" s="433" t="str">
        <f>IF((SUM('Раздел 1'!X55:X55)&lt;=SUM('Раздел 1'!H55:I55)),"","Неверно!")</f>
        <v/>
      </c>
      <c r="B885" s="428" t="s">
        <v>1570</v>
      </c>
      <c r="C885" s="426" t="s">
        <v>1611</v>
      </c>
      <c r="D885" s="426" t="s">
        <v>289</v>
      </c>
      <c r="E885" s="426" t="str">
        <f>CONCATENATE(SUM('Раздел 1'!X55:X55),"&lt;=",SUM('Раздел 1'!H55:I55))</f>
        <v>0&lt;=14</v>
      </c>
      <c r="F885" s="407"/>
    </row>
    <row r="886" spans="1:6" s="242" customFormat="1" x14ac:dyDescent="0.2">
      <c r="A886" s="433" t="str">
        <f>IF((SUM('Раздел 1'!X56:X56)&lt;=SUM('Раздел 1'!H56:I56)),"","Неверно!")</f>
        <v/>
      </c>
      <c r="B886" s="428" t="s">
        <v>1570</v>
      </c>
      <c r="C886" s="426" t="s">
        <v>1612</v>
      </c>
      <c r="D886" s="426" t="s">
        <v>289</v>
      </c>
      <c r="E886" s="426" t="str">
        <f>CONCATENATE(SUM('Раздел 1'!X56:X56),"&lt;=",SUM('Раздел 1'!H56:I56))</f>
        <v>43&lt;=68</v>
      </c>
      <c r="F886" s="407"/>
    </row>
    <row r="887" spans="1:6" s="242" customFormat="1" x14ac:dyDescent="0.2">
      <c r="A887" s="433" t="str">
        <f>IF((SUM('Раздел 1'!X57:X57)&lt;=SUM('Раздел 1'!H57:I57)),"","Неверно!")</f>
        <v/>
      </c>
      <c r="B887" s="428" t="s">
        <v>1570</v>
      </c>
      <c r="C887" s="426" t="s">
        <v>1613</v>
      </c>
      <c r="D887" s="426" t="s">
        <v>289</v>
      </c>
      <c r="E887" s="426" t="str">
        <f>CONCATENATE(SUM('Раздел 1'!X57:X57),"&lt;=",SUM('Раздел 1'!H57:I57))</f>
        <v>23&lt;=58</v>
      </c>
      <c r="F887" s="407"/>
    </row>
    <row r="888" spans="1:6" s="242" customFormat="1" x14ac:dyDescent="0.2">
      <c r="A888" s="433" t="str">
        <f>IF((SUM('Раздел 1'!X58:X58)&lt;=SUM('Раздел 1'!H58:I58)),"","Неверно!")</f>
        <v/>
      </c>
      <c r="B888" s="428" t="s">
        <v>1570</v>
      </c>
      <c r="C888" s="426" t="s">
        <v>1614</v>
      </c>
      <c r="D888" s="426" t="s">
        <v>289</v>
      </c>
      <c r="E888" s="426" t="str">
        <f>CONCATENATE(SUM('Раздел 1'!X58:X58),"&lt;=",SUM('Раздел 1'!H58:I58))</f>
        <v>69&lt;=75</v>
      </c>
      <c r="F888" s="407"/>
    </row>
    <row r="889" spans="1:6" s="242" customFormat="1" x14ac:dyDescent="0.2">
      <c r="A889" s="433" t="str">
        <f>IF((SUM('Раздел 1'!X14:X14)&lt;=SUM('Раздел 1'!H14:I14)),"","Неверно!")</f>
        <v/>
      </c>
      <c r="B889" s="428" t="s">
        <v>1570</v>
      </c>
      <c r="C889" s="426" t="s">
        <v>1615</v>
      </c>
      <c r="D889" s="426" t="s">
        <v>289</v>
      </c>
      <c r="E889" s="426" t="str">
        <f>CONCATENATE(SUM('Раздел 1'!X14:X14),"&lt;=",SUM('Раздел 1'!H14:I14))</f>
        <v>0&lt;=0</v>
      </c>
      <c r="F889" s="407"/>
    </row>
    <row r="890" spans="1:6" s="242" customFormat="1" x14ac:dyDescent="0.2">
      <c r="A890" s="433" t="str">
        <f>IF((SUM('Раздел 1'!X59:X59)&lt;=SUM('Раздел 1'!H59:I59)),"","Неверно!")</f>
        <v/>
      </c>
      <c r="B890" s="428" t="s">
        <v>1570</v>
      </c>
      <c r="C890" s="426" t="s">
        <v>1616</v>
      </c>
      <c r="D890" s="426" t="s">
        <v>289</v>
      </c>
      <c r="E890" s="426" t="str">
        <f>CONCATENATE(SUM('Раздел 1'!X59:X59),"&lt;=",SUM('Раздел 1'!H59:I59))</f>
        <v>1&lt;=1</v>
      </c>
      <c r="F890" s="407"/>
    </row>
    <row r="891" spans="1:6" s="242" customFormat="1" x14ac:dyDescent="0.2">
      <c r="A891" s="433" t="str">
        <f>IF((SUM('Раздел 1'!X60:X60)&lt;=SUM('Раздел 1'!H60:I60)),"","Неверно!")</f>
        <v/>
      </c>
      <c r="B891" s="428" t="s">
        <v>1570</v>
      </c>
      <c r="C891" s="426" t="s">
        <v>1617</v>
      </c>
      <c r="D891" s="426" t="s">
        <v>289</v>
      </c>
      <c r="E891" s="426" t="str">
        <f>CONCATENATE(SUM('Раздел 1'!X60:X60),"&lt;=",SUM('Раздел 1'!H60:I60))</f>
        <v>0&lt;=0</v>
      </c>
      <c r="F891" s="407"/>
    </row>
    <row r="892" spans="1:6" s="242" customFormat="1" x14ac:dyDescent="0.2">
      <c r="A892" s="433" t="str">
        <f>IF((SUM('Раздел 1'!X61:X61)&lt;=SUM('Раздел 1'!H61:I61)),"","Неверно!")</f>
        <v/>
      </c>
      <c r="B892" s="428" t="s">
        <v>1570</v>
      </c>
      <c r="C892" s="426" t="s">
        <v>1618</v>
      </c>
      <c r="D892" s="426" t="s">
        <v>289</v>
      </c>
      <c r="E892" s="426" t="str">
        <f>CONCATENATE(SUM('Раздел 1'!X61:X61),"&lt;=",SUM('Раздел 1'!H61:I61))</f>
        <v>0&lt;=18</v>
      </c>
      <c r="F892" s="407"/>
    </row>
    <row r="893" spans="1:6" s="242" customFormat="1" x14ac:dyDescent="0.2">
      <c r="A893" s="433" t="str">
        <f>IF((SUM('Раздел 1'!X62:X62)&lt;=SUM('Раздел 1'!H62:I62)),"","Неверно!")</f>
        <v/>
      </c>
      <c r="B893" s="428" t="s">
        <v>1570</v>
      </c>
      <c r="C893" s="426" t="s">
        <v>1619</v>
      </c>
      <c r="D893" s="426" t="s">
        <v>289</v>
      </c>
      <c r="E893" s="426" t="str">
        <f>CONCATENATE(SUM('Раздел 1'!X62:X62),"&lt;=",SUM('Раздел 1'!H62:I62))</f>
        <v>0&lt;=0</v>
      </c>
      <c r="F893" s="407"/>
    </row>
    <row r="894" spans="1:6" s="242" customFormat="1" x14ac:dyDescent="0.2">
      <c r="A894" s="433" t="str">
        <f>IF((SUM('Раздел 1'!X63:X63)&lt;=SUM('Раздел 1'!H63:I63)),"","Неверно!")</f>
        <v/>
      </c>
      <c r="B894" s="428" t="s">
        <v>1570</v>
      </c>
      <c r="C894" s="426" t="s">
        <v>1620</v>
      </c>
      <c r="D894" s="426" t="s">
        <v>289</v>
      </c>
      <c r="E894" s="426" t="str">
        <f>CONCATENATE(SUM('Раздел 1'!X63:X63),"&lt;=",SUM('Раздел 1'!H63:I63))</f>
        <v>0&lt;=0</v>
      </c>
      <c r="F894" s="407"/>
    </row>
    <row r="895" spans="1:6" s="242" customFormat="1" x14ac:dyDescent="0.2">
      <c r="A895" s="433" t="str">
        <f>IF((SUM('Раздел 1'!X15:X15)&lt;=SUM('Раздел 1'!H15:I15)),"","Неверно!")</f>
        <v/>
      </c>
      <c r="B895" s="428" t="s">
        <v>1570</v>
      </c>
      <c r="C895" s="426" t="s">
        <v>1621</v>
      </c>
      <c r="D895" s="426" t="s">
        <v>289</v>
      </c>
      <c r="E895" s="426" t="str">
        <f>CONCATENATE(SUM('Раздел 1'!X15:X15),"&lt;=",SUM('Раздел 1'!H15:I15))</f>
        <v>2&lt;=4</v>
      </c>
      <c r="F895" s="407"/>
    </row>
    <row r="896" spans="1:6" s="242" customFormat="1" x14ac:dyDescent="0.2">
      <c r="A896" s="433" t="str">
        <f>IF((SUM('Раздел 1'!X16:X16)&lt;=SUM('Раздел 1'!H16:I16)),"","Неверно!")</f>
        <v/>
      </c>
      <c r="B896" s="428" t="s">
        <v>1570</v>
      </c>
      <c r="C896" s="426" t="s">
        <v>1622</v>
      </c>
      <c r="D896" s="426" t="s">
        <v>289</v>
      </c>
      <c r="E896" s="426" t="str">
        <f>CONCATENATE(SUM('Раздел 1'!X16:X16),"&lt;=",SUM('Раздел 1'!H16:I16))</f>
        <v>1&lt;=3</v>
      </c>
      <c r="F896" s="407"/>
    </row>
    <row r="897" spans="1:6" s="242" customFormat="1" x14ac:dyDescent="0.2">
      <c r="A897" s="433" t="str">
        <f>IF((SUM('Раздел 1'!X17:X17)&lt;=SUM('Раздел 1'!H17:I17)),"","Неверно!")</f>
        <v/>
      </c>
      <c r="B897" s="428" t="s">
        <v>1570</v>
      </c>
      <c r="C897" s="426" t="s">
        <v>1623</v>
      </c>
      <c r="D897" s="426" t="s">
        <v>289</v>
      </c>
      <c r="E897" s="426" t="str">
        <f>CONCATENATE(SUM('Раздел 1'!X17:X17),"&lt;=",SUM('Раздел 1'!H17:I17))</f>
        <v>19&lt;=47</v>
      </c>
      <c r="F897" s="407"/>
    </row>
    <row r="898" spans="1:6" s="242" customFormat="1" x14ac:dyDescent="0.2">
      <c r="A898" s="433" t="str">
        <f>IF((SUM('Раздел 1'!X18:X18)&lt;=SUM('Раздел 1'!H18:I18)),"","Неверно!")</f>
        <v/>
      </c>
      <c r="B898" s="428" t="s">
        <v>1570</v>
      </c>
      <c r="C898" s="426" t="s">
        <v>1624</v>
      </c>
      <c r="D898" s="426" t="s">
        <v>289</v>
      </c>
      <c r="E898" s="426" t="str">
        <f>CONCATENATE(SUM('Раздел 1'!X18:X18),"&lt;=",SUM('Раздел 1'!H18:I18))</f>
        <v>0&lt;=0</v>
      </c>
      <c r="F898" s="407"/>
    </row>
    <row r="899" spans="1:6" s="242" customFormat="1" x14ac:dyDescent="0.2">
      <c r="A899" s="433" t="str">
        <f>IF((SUM('Разделы 11, 12, 13, 14'!E27:E27)&lt;=SUM('Раздел 1'!M10:M10)),"","Неверно!")</f>
        <v/>
      </c>
      <c r="B899" s="428" t="s">
        <v>1625</v>
      </c>
      <c r="C899" s="426" t="s">
        <v>1626</v>
      </c>
      <c r="D899" s="426" t="s">
        <v>587</v>
      </c>
      <c r="E899" s="426" t="str">
        <f>CONCATENATE(SUM('Разделы 11, 12, 13, 14'!E27:E27),"&lt;=",SUM('Раздел 1'!M10:M10))</f>
        <v>0&lt;=221</v>
      </c>
      <c r="F899" s="407"/>
    </row>
    <row r="900" spans="1:6" s="242" customFormat="1" x14ac:dyDescent="0.2">
      <c r="A900" s="433" t="str">
        <f>IF(((SUM('Разделы 11, 12, 13, 14'!E24:E24)=0)*(SUM('Разделы 11, 12, 13, 14'!F24:F24)=0))+((SUM('Разделы 11, 12, 13, 14'!E24:E24)&gt;0)*(SUM('Разделы 11, 12, 13, 14'!F24:F24)&gt;0)),"","Неверно!")</f>
        <v/>
      </c>
      <c r="B900" s="428" t="s">
        <v>1627</v>
      </c>
      <c r="C900" s="426" t="s">
        <v>1628</v>
      </c>
      <c r="D900" s="426" t="s">
        <v>283</v>
      </c>
      <c r="E900" s="426" t="str">
        <f>CONCATENATE("(",SUM('Разделы 11, 12, 13, 14'!E24:E24),"=",0," И ",SUM('Разделы 11, 12, 13, 14'!F24:F24),"=",0,")"," ИЛИ ","(",SUM('Разделы 11, 12, 13, 14'!E24:E24),"&gt;",0," И ",SUM('Разделы 11, 12, 13, 14'!F24:F24),"&gt;",0,")")</f>
        <v>(0=0 И 0=0) ИЛИ (0&gt;0 И 0&gt;0)</v>
      </c>
      <c r="F900" s="407"/>
    </row>
    <row r="901" spans="1:6" s="242" customFormat="1" x14ac:dyDescent="0.2">
      <c r="A901" s="433" t="str">
        <f>IF(((SUM('Разделы 11, 12, 13, 14'!E25:E25)=0)*(SUM('Разделы 11, 12, 13, 14'!F25:F25)=0))+((SUM('Разделы 11, 12, 13, 14'!E25:E25)&gt;0)*(SUM('Разделы 11, 12, 13, 14'!F25:F25)&gt;0)),"","Неверно!")</f>
        <v/>
      </c>
      <c r="B901" s="428" t="s">
        <v>1627</v>
      </c>
      <c r="C901" s="426" t="s">
        <v>1629</v>
      </c>
      <c r="D901" s="426" t="s">
        <v>283</v>
      </c>
      <c r="E901" s="426" t="str">
        <f>CONCATENATE("(",SUM('Разделы 11, 12, 13, 14'!E25:E25),"=",0," И ",SUM('Разделы 11, 12, 13, 14'!F25:F25),"=",0,")"," ИЛИ ","(",SUM('Разделы 11, 12, 13, 14'!E25:E25),"&gt;",0," И ",SUM('Разделы 11, 12, 13, 14'!F25:F25),"&gt;",0,")")</f>
        <v>(0=0 И 0=0) ИЛИ (0&gt;0 И 0&gt;0)</v>
      </c>
      <c r="F901" s="407"/>
    </row>
    <row r="902" spans="1:6" s="242" customFormat="1" x14ac:dyDescent="0.2">
      <c r="A902" s="433" t="str">
        <f>IF(((SUM('Разделы 11, 12, 13, 14'!E26:E26)=0)*(SUM('Разделы 11, 12, 13, 14'!F26:F26)=0))+((SUM('Разделы 11, 12, 13, 14'!E26:E26)&gt;0)*(SUM('Разделы 11, 12, 13, 14'!F26:F26)&gt;0)),"","Неверно!")</f>
        <v/>
      </c>
      <c r="B902" s="428" t="s">
        <v>1627</v>
      </c>
      <c r="C902" s="426" t="s">
        <v>1630</v>
      </c>
      <c r="D902" s="426" t="s">
        <v>283</v>
      </c>
      <c r="E902" s="426" t="str">
        <f>CONCATENATE("(",SUM('Разделы 11, 12, 13, 14'!E26:E26),"=",0," И ",SUM('Разделы 11, 12, 13, 14'!F26:F26),"=",0,")"," ИЛИ ","(",SUM('Разделы 11, 12, 13, 14'!E26:E26),"&gt;",0," И ",SUM('Разделы 11, 12, 13, 14'!F26:F26),"&gt;",0,")")</f>
        <v>(0=0 И 0=0) ИЛИ (0&gt;0 И 0&gt;0)</v>
      </c>
      <c r="F902" s="407"/>
    </row>
    <row r="903" spans="1:6" s="242" customFormat="1" x14ac:dyDescent="0.2">
      <c r="A903" s="433" t="str">
        <f>IF(((SUM('Разделы 11, 12, 13, 14'!E27:E27)=0)*(SUM('Разделы 11, 12, 13, 14'!F27:F27)=0))+((SUM('Разделы 11, 12, 13, 14'!E27:E27)&gt;0)*(SUM('Разделы 11, 12, 13, 14'!F27:F27)&gt;0)),"","Неверно!")</f>
        <v/>
      </c>
      <c r="B903" s="428" t="s">
        <v>1627</v>
      </c>
      <c r="C903" s="426" t="s">
        <v>1631</v>
      </c>
      <c r="D903" s="426" t="s">
        <v>283</v>
      </c>
      <c r="E903" s="426" t="str">
        <f>CONCATENATE("(",SUM('Разделы 11, 12, 13, 14'!E27:E27),"=",0," И ",SUM('Разделы 11, 12, 13, 14'!F27:F27),"=",0,")"," ИЛИ ","(",SUM('Разделы 11, 12, 13, 14'!E27:E27),"&gt;",0," И ",SUM('Разделы 11, 12, 13, 14'!F27:F27),"&gt;",0,")")</f>
        <v>(0=0 И 0=0) ИЛИ (0&gt;0 И 0&gt;0)</v>
      </c>
      <c r="F903" s="407"/>
    </row>
    <row r="904" spans="1:6" s="242" customFormat="1" x14ac:dyDescent="0.2">
      <c r="A904" s="433" t="str">
        <f>IF(((SUM('Разделы 11, 12, 13, 14'!E28:E28)=0)*(SUM('Разделы 11, 12, 13, 14'!F28:F28)=0))+((SUM('Разделы 11, 12, 13, 14'!E28:E28)&gt;0)*(SUM('Разделы 11, 12, 13, 14'!F28:F28)&gt;0)),"","Неверно!")</f>
        <v/>
      </c>
      <c r="B904" s="428" t="s">
        <v>1627</v>
      </c>
      <c r="C904" s="426" t="s">
        <v>1632</v>
      </c>
      <c r="D904" s="426" t="s">
        <v>283</v>
      </c>
      <c r="E904" s="426" t="str">
        <f>CONCATENATE("(",SUM('Разделы 11, 12, 13, 14'!E28:E28),"=",0," И ",SUM('Разделы 11, 12, 13, 14'!F28:F28),"=",0,")"," ИЛИ ","(",SUM('Разделы 11, 12, 13, 14'!E28:E28),"&gt;",0," И ",SUM('Разделы 11, 12, 13, 14'!F28:F28),"&gt;",0,")")</f>
        <v>(0=0 И 0=0) ИЛИ (0&gt;0 И 0&gt;0)</v>
      </c>
      <c r="F904" s="407"/>
    </row>
    <row r="905" spans="1:6" s="242" customFormat="1" x14ac:dyDescent="0.2">
      <c r="A905" s="433" t="str">
        <f>IF(((SUM('Разделы 11, 12, 13, 14'!E29:E29)=0)*(SUM('Разделы 11, 12, 13, 14'!F29:F29)=0))+((SUM('Разделы 11, 12, 13, 14'!E29:E29)&gt;0)*(SUM('Разделы 11, 12, 13, 14'!F29:F29)&gt;0)),"","Неверно!")</f>
        <v/>
      </c>
      <c r="B905" s="428" t="s">
        <v>1627</v>
      </c>
      <c r="C905" s="426" t="s">
        <v>1633</v>
      </c>
      <c r="D905" s="426" t="s">
        <v>283</v>
      </c>
      <c r="E905" s="426" t="str">
        <f>CONCATENATE("(",SUM('Разделы 11, 12, 13, 14'!E29:E29),"=",0," И ",SUM('Разделы 11, 12, 13, 14'!F29:F29),"=",0,")"," ИЛИ ","(",SUM('Разделы 11, 12, 13, 14'!E29:E29),"&gt;",0," И ",SUM('Разделы 11, 12, 13, 14'!F29:F29),"&gt;",0,")")</f>
        <v>(0=0 И 0=0) ИЛИ (0&gt;0 И 0&gt;0)</v>
      </c>
      <c r="F905" s="407"/>
    </row>
    <row r="906" spans="1:6" s="242" customFormat="1" x14ac:dyDescent="0.2">
      <c r="A906" s="433" t="str">
        <f>IF((SUM('Раздел 1'!F27:F27)=0),"","Неверно!")</f>
        <v/>
      </c>
      <c r="B906" s="428" t="s">
        <v>1634</v>
      </c>
      <c r="C906" s="426" t="s">
        <v>1635</v>
      </c>
      <c r="D906" s="426" t="s">
        <v>703</v>
      </c>
      <c r="E906" s="426" t="str">
        <f>CONCATENATE(SUM('Раздел 1'!F27:F27),"=",0)</f>
        <v>0=0</v>
      </c>
      <c r="F906" s="407"/>
    </row>
    <row r="907" spans="1:6" s="242" customFormat="1" x14ac:dyDescent="0.2">
      <c r="A907" s="433" t="str">
        <f>IF((SUM('Раздел 1'!O27:O27)=0),"","Неверно!")</f>
        <v/>
      </c>
      <c r="B907" s="428" t="s">
        <v>1634</v>
      </c>
      <c r="C907" s="426" t="s">
        <v>1636</v>
      </c>
      <c r="D907" s="426" t="s">
        <v>703</v>
      </c>
      <c r="E907" s="426" t="str">
        <f>CONCATENATE(SUM('Раздел 1'!O27:O27),"=",0)</f>
        <v>0=0</v>
      </c>
      <c r="F907" s="407"/>
    </row>
    <row r="908" spans="1:6" s="242" customFormat="1" x14ac:dyDescent="0.2">
      <c r="A908" s="433" t="str">
        <f>IF((SUM('Раздел 1'!P27:P27)=0),"","Неверно!")</f>
        <v/>
      </c>
      <c r="B908" s="428" t="s">
        <v>1634</v>
      </c>
      <c r="C908" s="426" t="s">
        <v>1637</v>
      </c>
      <c r="D908" s="426" t="s">
        <v>703</v>
      </c>
      <c r="E908" s="426" t="str">
        <f>CONCATENATE(SUM('Раздел 1'!P27:P27),"=",0)</f>
        <v>0=0</v>
      </c>
      <c r="F908" s="407"/>
    </row>
    <row r="909" spans="1:6" s="242" customFormat="1" x14ac:dyDescent="0.2">
      <c r="A909" s="433" t="str">
        <f>IF((SUM('Раздел 1'!Q27:Q27)=0),"","Неверно!")</f>
        <v/>
      </c>
      <c r="B909" s="428" t="s">
        <v>1634</v>
      </c>
      <c r="C909" s="426" t="s">
        <v>1638</v>
      </c>
      <c r="D909" s="426" t="s">
        <v>703</v>
      </c>
      <c r="E909" s="426" t="str">
        <f>CONCATENATE(SUM('Раздел 1'!Q27:Q27),"=",0)</f>
        <v>0=0</v>
      </c>
      <c r="F909" s="407"/>
    </row>
    <row r="910" spans="1:6" s="242" customFormat="1" x14ac:dyDescent="0.2">
      <c r="A910" s="433" t="str">
        <f>IF((SUM('Раздел 1'!R27:R27)=0),"","Неверно!")</f>
        <v/>
      </c>
      <c r="B910" s="428" t="s">
        <v>1634</v>
      </c>
      <c r="C910" s="426" t="s">
        <v>1639</v>
      </c>
      <c r="D910" s="426" t="s">
        <v>703</v>
      </c>
      <c r="E910" s="426" t="str">
        <f>CONCATENATE(SUM('Раздел 1'!R27:R27),"=",0)</f>
        <v>0=0</v>
      </c>
      <c r="F910" s="407"/>
    </row>
    <row r="911" spans="1:6" s="242" customFormat="1" x14ac:dyDescent="0.2">
      <c r="A911" s="433" t="str">
        <f>IF((SUM('Раздел 1'!S27:S27)=0),"","Неверно!")</f>
        <v/>
      </c>
      <c r="B911" s="428" t="s">
        <v>1634</v>
      </c>
      <c r="C911" s="426" t="s">
        <v>1640</v>
      </c>
      <c r="D911" s="426" t="s">
        <v>703</v>
      </c>
      <c r="E911" s="426" t="str">
        <f>CONCATENATE(SUM('Раздел 1'!S27:S27),"=",0)</f>
        <v>0=0</v>
      </c>
      <c r="F911" s="407"/>
    </row>
    <row r="912" spans="1:6" s="242" customFormat="1" x14ac:dyDescent="0.2">
      <c r="A912" s="433" t="str">
        <f>IF((SUM('Раздел 1'!T27:T27)=0),"","Неверно!")</f>
        <v/>
      </c>
      <c r="B912" s="428" t="s">
        <v>1634</v>
      </c>
      <c r="C912" s="426" t="s">
        <v>1641</v>
      </c>
      <c r="D912" s="426" t="s">
        <v>703</v>
      </c>
      <c r="E912" s="426" t="str">
        <f>CONCATENATE(SUM('Раздел 1'!T27:T27),"=",0)</f>
        <v>0=0</v>
      </c>
      <c r="F912" s="407"/>
    </row>
    <row r="913" spans="1:6" s="242" customFormat="1" x14ac:dyDescent="0.2">
      <c r="A913" s="433" t="str">
        <f>IF((SUM('Раздел 1'!U27:U27)=0),"","Неверно!")</f>
        <v/>
      </c>
      <c r="B913" s="428" t="s">
        <v>1634</v>
      </c>
      <c r="C913" s="426" t="s">
        <v>1642</v>
      </c>
      <c r="D913" s="426" t="s">
        <v>703</v>
      </c>
      <c r="E913" s="426" t="str">
        <f>CONCATENATE(SUM('Раздел 1'!U27:U27),"=",0)</f>
        <v>0=0</v>
      </c>
      <c r="F913" s="407"/>
    </row>
    <row r="914" spans="1:6" s="242" customFormat="1" x14ac:dyDescent="0.2">
      <c r="A914" s="433" t="str">
        <f>IF((SUM('Раздел 1'!V27:V27)=0),"","Неверно!")</f>
        <v/>
      </c>
      <c r="B914" s="428" t="s">
        <v>1634</v>
      </c>
      <c r="C914" s="426" t="s">
        <v>1643</v>
      </c>
      <c r="D914" s="426" t="s">
        <v>703</v>
      </c>
      <c r="E914" s="426" t="str">
        <f>CONCATENATE(SUM('Раздел 1'!V27:V27),"=",0)</f>
        <v>0=0</v>
      </c>
      <c r="F914" s="407"/>
    </row>
    <row r="915" spans="1:6" s="242" customFormat="1" x14ac:dyDescent="0.2">
      <c r="A915" s="433" t="str">
        <f>IF((SUM('Раздел 1'!W27:W27)=0),"","Неверно!")</f>
        <v/>
      </c>
      <c r="B915" s="428" t="s">
        <v>1634</v>
      </c>
      <c r="C915" s="426" t="s">
        <v>1644</v>
      </c>
      <c r="D915" s="426" t="s">
        <v>703</v>
      </c>
      <c r="E915" s="426" t="str">
        <f>CONCATENATE(SUM('Раздел 1'!W27:W27),"=",0)</f>
        <v>0=0</v>
      </c>
      <c r="F915" s="407"/>
    </row>
    <row r="916" spans="1:6" s="242" customFormat="1" x14ac:dyDescent="0.2">
      <c r="A916" s="433" t="str">
        <f>IF((SUM('Раздел 1'!X27:X27)=0),"","Неверно!")</f>
        <v/>
      </c>
      <c r="B916" s="428" t="s">
        <v>1634</v>
      </c>
      <c r="C916" s="426" t="s">
        <v>1645</v>
      </c>
      <c r="D916" s="426" t="s">
        <v>703</v>
      </c>
      <c r="E916" s="426" t="str">
        <f>CONCATENATE(SUM('Раздел 1'!X27:X27),"=",0)</f>
        <v>0=0</v>
      </c>
      <c r="F916" s="407"/>
    </row>
    <row r="917" spans="1:6" s="242" customFormat="1" x14ac:dyDescent="0.2">
      <c r="A917" s="433" t="str">
        <f>IF((SUM('Раздел 1'!G27:G27)=0),"","Неверно!")</f>
        <v/>
      </c>
      <c r="B917" s="428" t="s">
        <v>1634</v>
      </c>
      <c r="C917" s="426" t="s">
        <v>1646</v>
      </c>
      <c r="D917" s="426" t="s">
        <v>703</v>
      </c>
      <c r="E917" s="426" t="str">
        <f>CONCATENATE(SUM('Раздел 1'!G27:G27),"=",0)</f>
        <v>0=0</v>
      </c>
      <c r="F917" s="407"/>
    </row>
    <row r="918" spans="1:6" s="242" customFormat="1" x14ac:dyDescent="0.2">
      <c r="A918" s="433" t="str">
        <f>IF((SUM('Раздел 1'!Y27:Y27)=0),"","Неверно!")</f>
        <v/>
      </c>
      <c r="B918" s="428" t="s">
        <v>1634</v>
      </c>
      <c r="C918" s="426" t="s">
        <v>1647</v>
      </c>
      <c r="D918" s="426" t="s">
        <v>703</v>
      </c>
      <c r="E918" s="426" t="str">
        <f>CONCATENATE(SUM('Раздел 1'!Y27:Y27),"=",0)</f>
        <v>0=0</v>
      </c>
      <c r="F918" s="407"/>
    </row>
    <row r="919" spans="1:6" s="242" customFormat="1" x14ac:dyDescent="0.2">
      <c r="A919" s="433" t="str">
        <f>IF((SUM('Раздел 1'!Z27:Z27)=0),"","Неверно!")</f>
        <v/>
      </c>
      <c r="B919" s="428" t="s">
        <v>1634</v>
      </c>
      <c r="C919" s="426" t="s">
        <v>1648</v>
      </c>
      <c r="D919" s="426" t="s">
        <v>703</v>
      </c>
      <c r="E919" s="426" t="str">
        <f>CONCATENATE(SUM('Раздел 1'!Z27:Z27),"=",0)</f>
        <v>0=0</v>
      </c>
      <c r="F919" s="407"/>
    </row>
    <row r="920" spans="1:6" s="242" customFormat="1" x14ac:dyDescent="0.2">
      <c r="A920" s="433" t="str">
        <f>IF((SUM('Раздел 1'!AA27:AA27)=0),"","Неверно!")</f>
        <v/>
      </c>
      <c r="B920" s="428" t="s">
        <v>1634</v>
      </c>
      <c r="C920" s="426" t="s">
        <v>1649</v>
      </c>
      <c r="D920" s="426" t="s">
        <v>703</v>
      </c>
      <c r="E920" s="426" t="str">
        <f>CONCATENATE(SUM('Раздел 1'!AA27:AA27),"=",0)</f>
        <v>0=0</v>
      </c>
      <c r="F920" s="407"/>
    </row>
    <row r="921" spans="1:6" s="242" customFormat="1" x14ac:dyDescent="0.2">
      <c r="A921" s="433" t="str">
        <f>IF((SUM('Раздел 1'!AB27:AB27)=0),"","Неверно!")</f>
        <v/>
      </c>
      <c r="B921" s="428" t="s">
        <v>1634</v>
      </c>
      <c r="C921" s="426" t="s">
        <v>1650</v>
      </c>
      <c r="D921" s="426" t="s">
        <v>703</v>
      </c>
      <c r="E921" s="426" t="str">
        <f>CONCATENATE(SUM('Раздел 1'!AB27:AB27),"=",0)</f>
        <v>0=0</v>
      </c>
      <c r="F921" s="407"/>
    </row>
    <row r="922" spans="1:6" s="242" customFormat="1" x14ac:dyDescent="0.2">
      <c r="A922" s="433" t="str">
        <f>IF((SUM('Раздел 1'!AC27:AC27)=0),"","Неверно!")</f>
        <v/>
      </c>
      <c r="B922" s="428" t="s">
        <v>1634</v>
      </c>
      <c r="C922" s="426" t="s">
        <v>1651</v>
      </c>
      <c r="D922" s="426" t="s">
        <v>703</v>
      </c>
      <c r="E922" s="426" t="str">
        <f>CONCATENATE(SUM('Раздел 1'!AC27:AC27),"=",0)</f>
        <v>0=0</v>
      </c>
      <c r="F922" s="407"/>
    </row>
    <row r="923" spans="1:6" s="242" customFormat="1" x14ac:dyDescent="0.2">
      <c r="A923" s="433" t="str">
        <f>IF((SUM('Раздел 1'!AD27:AD27)=0),"","Неверно!")</f>
        <v/>
      </c>
      <c r="B923" s="428" t="s">
        <v>1634</v>
      </c>
      <c r="C923" s="426" t="s">
        <v>1652</v>
      </c>
      <c r="D923" s="426" t="s">
        <v>703</v>
      </c>
      <c r="E923" s="426" t="str">
        <f>CONCATENATE(SUM('Раздел 1'!AD27:AD27),"=",0)</f>
        <v>0=0</v>
      </c>
      <c r="F923" s="407"/>
    </row>
    <row r="924" spans="1:6" s="242" customFormat="1" x14ac:dyDescent="0.2">
      <c r="A924" s="433" t="str">
        <f>IF((SUM('Раздел 1'!AE27:AE27)=0),"","Неверно!")</f>
        <v/>
      </c>
      <c r="B924" s="428" t="s">
        <v>1634</v>
      </c>
      <c r="C924" s="426" t="s">
        <v>1653</v>
      </c>
      <c r="D924" s="426" t="s">
        <v>703</v>
      </c>
      <c r="E924" s="426" t="str">
        <f>CONCATENATE(SUM('Раздел 1'!AE27:AE27),"=",0)</f>
        <v>0=0</v>
      </c>
      <c r="F924" s="407"/>
    </row>
    <row r="925" spans="1:6" s="242" customFormat="1" x14ac:dyDescent="0.2">
      <c r="A925" s="433" t="str">
        <f>IF((SUM('Раздел 1'!AF27:AF27)=0),"","Неверно!")</f>
        <v/>
      </c>
      <c r="B925" s="428" t="s">
        <v>1634</v>
      </c>
      <c r="C925" s="426" t="s">
        <v>1654</v>
      </c>
      <c r="D925" s="426" t="s">
        <v>703</v>
      </c>
      <c r="E925" s="426" t="str">
        <f>CONCATENATE(SUM('Раздел 1'!AF27:AF27),"=",0)</f>
        <v>0=0</v>
      </c>
      <c r="F925" s="407"/>
    </row>
    <row r="926" spans="1:6" s="242" customFormat="1" x14ac:dyDescent="0.2">
      <c r="A926" s="433" t="str">
        <f>IF((SUM('Раздел 1'!AG27:AG27)=0),"","Неверно!")</f>
        <v/>
      </c>
      <c r="B926" s="428" t="s">
        <v>1634</v>
      </c>
      <c r="C926" s="426" t="s">
        <v>1655</v>
      </c>
      <c r="D926" s="426" t="s">
        <v>703</v>
      </c>
      <c r="E926" s="426" t="str">
        <f>CONCATENATE(SUM('Раздел 1'!AG27:AG27),"=",0)</f>
        <v>0=0</v>
      </c>
      <c r="F926" s="407"/>
    </row>
    <row r="927" spans="1:6" s="242" customFormat="1" x14ac:dyDescent="0.2">
      <c r="A927" s="433" t="str">
        <f>IF((SUM('Раздел 1'!AH27:AH27)=0),"","Неверно!")</f>
        <v/>
      </c>
      <c r="B927" s="428" t="s">
        <v>1634</v>
      </c>
      <c r="C927" s="426" t="s">
        <v>1656</v>
      </c>
      <c r="D927" s="426" t="s">
        <v>703</v>
      </c>
      <c r="E927" s="426" t="str">
        <f>CONCATENATE(SUM('Раздел 1'!AH27:AH27),"=",0)</f>
        <v>0=0</v>
      </c>
      <c r="F927" s="407"/>
    </row>
    <row r="928" spans="1:6" s="242" customFormat="1" x14ac:dyDescent="0.2">
      <c r="A928" s="433" t="str">
        <f>IF((SUM('Раздел 1'!H27:H27)=0),"","Неверно!")</f>
        <v/>
      </c>
      <c r="B928" s="428" t="s">
        <v>1634</v>
      </c>
      <c r="C928" s="426" t="s">
        <v>1657</v>
      </c>
      <c r="D928" s="426" t="s">
        <v>703</v>
      </c>
      <c r="E928" s="426" t="str">
        <f>CONCATENATE(SUM('Раздел 1'!H27:H27),"=",0)</f>
        <v>0=0</v>
      </c>
      <c r="F928" s="407"/>
    </row>
    <row r="929" spans="1:6" s="242" customFormat="1" x14ac:dyDescent="0.2">
      <c r="A929" s="433" t="str">
        <f>IF((SUM('Раздел 1'!AI27:AI27)=0),"","Неверно!")</f>
        <v/>
      </c>
      <c r="B929" s="428" t="s">
        <v>1634</v>
      </c>
      <c r="C929" s="426" t="s">
        <v>1658</v>
      </c>
      <c r="D929" s="426" t="s">
        <v>703</v>
      </c>
      <c r="E929" s="426" t="str">
        <f>CONCATENATE(SUM('Раздел 1'!AI27:AI27),"=",0)</f>
        <v>0=0</v>
      </c>
      <c r="F929" s="407"/>
    </row>
    <row r="930" spans="1:6" s="242" customFormat="1" x14ac:dyDescent="0.2">
      <c r="A930" s="433" t="str">
        <f>IF((SUM('Раздел 1'!I27:I27)=0),"","Неверно!")</f>
        <v/>
      </c>
      <c r="B930" s="428" t="s">
        <v>1634</v>
      </c>
      <c r="C930" s="426" t="s">
        <v>1659</v>
      </c>
      <c r="D930" s="426" t="s">
        <v>703</v>
      </c>
      <c r="E930" s="426" t="str">
        <f>CONCATENATE(SUM('Раздел 1'!I27:I27),"=",0)</f>
        <v>0=0</v>
      </c>
      <c r="F930" s="407"/>
    </row>
    <row r="931" spans="1:6" s="242" customFormat="1" x14ac:dyDescent="0.2">
      <c r="A931" s="433" t="str">
        <f>IF((SUM('Раздел 1'!J27:J27)=0),"","Неверно!")</f>
        <v/>
      </c>
      <c r="B931" s="428" t="s">
        <v>1634</v>
      </c>
      <c r="C931" s="426" t="s">
        <v>1660</v>
      </c>
      <c r="D931" s="426" t="s">
        <v>703</v>
      </c>
      <c r="E931" s="426" t="str">
        <f>CONCATENATE(SUM('Раздел 1'!J27:J27),"=",0)</f>
        <v>0=0</v>
      </c>
      <c r="F931" s="407"/>
    </row>
    <row r="932" spans="1:6" s="242" customFormat="1" x14ac:dyDescent="0.2">
      <c r="A932" s="433" t="str">
        <f>IF((SUM('Раздел 1'!K27:K27)=0),"","Неверно!")</f>
        <v/>
      </c>
      <c r="B932" s="428" t="s">
        <v>1634</v>
      </c>
      <c r="C932" s="426" t="s">
        <v>1661</v>
      </c>
      <c r="D932" s="426" t="s">
        <v>703</v>
      </c>
      <c r="E932" s="426" t="str">
        <f>CONCATENATE(SUM('Раздел 1'!K27:K27),"=",0)</f>
        <v>0=0</v>
      </c>
      <c r="F932" s="407"/>
    </row>
    <row r="933" spans="1:6" s="242" customFormat="1" x14ac:dyDescent="0.2">
      <c r="A933" s="433" t="str">
        <f>IF((SUM('Раздел 1'!L27:L27)=0),"","Неверно!")</f>
        <v/>
      </c>
      <c r="B933" s="428" t="s">
        <v>1634</v>
      </c>
      <c r="C933" s="426" t="s">
        <v>1662</v>
      </c>
      <c r="D933" s="426" t="s">
        <v>703</v>
      </c>
      <c r="E933" s="426" t="str">
        <f>CONCATENATE(SUM('Раздел 1'!L27:L27),"=",0)</f>
        <v>0=0</v>
      </c>
      <c r="F933" s="407"/>
    </row>
    <row r="934" spans="1:6" s="242" customFormat="1" x14ac:dyDescent="0.2">
      <c r="A934" s="433" t="str">
        <f>IF((SUM('Раздел 1'!M27:M27)=0),"","Неверно!")</f>
        <v/>
      </c>
      <c r="B934" s="428" t="s">
        <v>1634</v>
      </c>
      <c r="C934" s="426" t="s">
        <v>1663</v>
      </c>
      <c r="D934" s="426" t="s">
        <v>703</v>
      </c>
      <c r="E934" s="426" t="str">
        <f>CONCATENATE(SUM('Раздел 1'!M27:M27),"=",0)</f>
        <v>0=0</v>
      </c>
      <c r="F934" s="407"/>
    </row>
    <row r="935" spans="1:6" s="242" customFormat="1" x14ac:dyDescent="0.2">
      <c r="A935" s="433" t="str">
        <f>IF((SUM('Раздел 1'!N27:N27)=0),"","Неверно!")</f>
        <v/>
      </c>
      <c r="B935" s="428" t="s">
        <v>1634</v>
      </c>
      <c r="C935" s="426" t="s">
        <v>1664</v>
      </c>
      <c r="D935" s="426" t="s">
        <v>703</v>
      </c>
      <c r="E935" s="426" t="str">
        <f>CONCATENATE(SUM('Раздел 1'!N27:N27),"=",0)</f>
        <v>0=0</v>
      </c>
      <c r="F935" s="407"/>
    </row>
    <row r="936" spans="1:6" s="242" customFormat="1" x14ac:dyDescent="0.2">
      <c r="A936" s="433" t="str">
        <f>IF((SUM('Разделы 11, 12, 13, 14'!E24:E24)&lt;=SUM('Разделы 11, 12, 13, 14'!F24:F24)),"","Неверно!")</f>
        <v/>
      </c>
      <c r="B936" s="428" t="s">
        <v>1665</v>
      </c>
      <c r="C936" s="426" t="s">
        <v>1666</v>
      </c>
      <c r="D936" s="426" t="s">
        <v>305</v>
      </c>
      <c r="E936" s="426" t="str">
        <f>CONCATENATE(SUM('Разделы 11, 12, 13, 14'!E24:E24),"&lt;=",SUM('Разделы 11, 12, 13, 14'!F24:F24))</f>
        <v>0&lt;=0</v>
      </c>
      <c r="F936" s="407"/>
    </row>
    <row r="937" spans="1:6" s="242" customFormat="1" x14ac:dyDescent="0.2">
      <c r="A937" s="433" t="str">
        <f>IF((SUM('Разделы 11, 12, 13, 14'!E25:E25)&lt;=SUM('Разделы 11, 12, 13, 14'!F25:F25)),"","Неверно!")</f>
        <v/>
      </c>
      <c r="B937" s="428" t="s">
        <v>1665</v>
      </c>
      <c r="C937" s="426" t="s">
        <v>1667</v>
      </c>
      <c r="D937" s="426" t="s">
        <v>305</v>
      </c>
      <c r="E937" s="426" t="str">
        <f>CONCATENATE(SUM('Разделы 11, 12, 13, 14'!E25:E25),"&lt;=",SUM('Разделы 11, 12, 13, 14'!F25:F25))</f>
        <v>0&lt;=0</v>
      </c>
      <c r="F937" s="407"/>
    </row>
    <row r="938" spans="1:6" s="242" customFormat="1" x14ac:dyDescent="0.2">
      <c r="A938" s="433" t="str">
        <f>IF((SUM('Разделы 11, 12, 13, 14'!E26:E26)&lt;=SUM('Разделы 11, 12, 13, 14'!F26:F26)),"","Неверно!")</f>
        <v/>
      </c>
      <c r="B938" s="428" t="s">
        <v>1665</v>
      </c>
      <c r="C938" s="426" t="s">
        <v>1668</v>
      </c>
      <c r="D938" s="426" t="s">
        <v>305</v>
      </c>
      <c r="E938" s="426" t="str">
        <f>CONCATENATE(SUM('Разделы 11, 12, 13, 14'!E26:E26),"&lt;=",SUM('Разделы 11, 12, 13, 14'!F26:F26))</f>
        <v>0&lt;=0</v>
      </c>
      <c r="F938" s="407"/>
    </row>
    <row r="939" spans="1:6" s="242" customFormat="1" x14ac:dyDescent="0.2">
      <c r="A939" s="433" t="str">
        <f>IF((SUM('Разделы 11, 12, 13, 14'!E27:E27)&lt;=SUM('Разделы 11, 12, 13, 14'!F27:F27)),"","Неверно!")</f>
        <v/>
      </c>
      <c r="B939" s="428" t="s">
        <v>1665</v>
      </c>
      <c r="C939" s="426" t="s">
        <v>1669</v>
      </c>
      <c r="D939" s="426" t="s">
        <v>305</v>
      </c>
      <c r="E939" s="426" t="str">
        <f>CONCATENATE(SUM('Разделы 11, 12, 13, 14'!E27:E27),"&lt;=",SUM('Разделы 11, 12, 13, 14'!F27:F27))</f>
        <v>0&lt;=0</v>
      </c>
      <c r="F939" s="407"/>
    </row>
    <row r="940" spans="1:6" s="242" customFormat="1" x14ac:dyDescent="0.2">
      <c r="A940" s="433" t="str">
        <f>IF((SUM('Разделы 11, 12, 13, 14'!E28:E28)&lt;=SUM('Разделы 11, 12, 13, 14'!F28:F28)),"","Неверно!")</f>
        <v/>
      </c>
      <c r="B940" s="428" t="s">
        <v>1665</v>
      </c>
      <c r="C940" s="426" t="s">
        <v>1670</v>
      </c>
      <c r="D940" s="426" t="s">
        <v>305</v>
      </c>
      <c r="E940" s="426" t="str">
        <f>CONCATENATE(SUM('Разделы 11, 12, 13, 14'!E28:E28),"&lt;=",SUM('Разделы 11, 12, 13, 14'!F28:F28))</f>
        <v>0&lt;=0</v>
      </c>
      <c r="F940" s="407"/>
    </row>
    <row r="941" spans="1:6" s="242" customFormat="1" x14ac:dyDescent="0.2">
      <c r="A941" s="433" t="str">
        <f>IF((SUM('Раздел 1'!F55:F58)=SUM('Раздел 1'!F10:F10)),"","Неверно!")</f>
        <v/>
      </c>
      <c r="B941" s="428" t="s">
        <v>1671</v>
      </c>
      <c r="C941" s="426" t="s">
        <v>1672</v>
      </c>
      <c r="D941" s="426" t="s">
        <v>588</v>
      </c>
      <c r="E941" s="426" t="str">
        <f>CONCATENATE(SUM('Раздел 1'!F55:F58),"=",SUM('Раздел 1'!F10:F10))</f>
        <v>16=16</v>
      </c>
      <c r="F941" s="407"/>
    </row>
    <row r="942" spans="1:6" s="242" customFormat="1" x14ac:dyDescent="0.2">
      <c r="A942" s="433" t="str">
        <f>IF((SUM('Раздел 1'!O55:O58)=SUM('Раздел 1'!O10:O10)),"","Неверно!")</f>
        <v/>
      </c>
      <c r="B942" s="428" t="s">
        <v>1671</v>
      </c>
      <c r="C942" s="426" t="s">
        <v>1673</v>
      </c>
      <c r="D942" s="426" t="s">
        <v>588</v>
      </c>
      <c r="E942" s="426" t="str">
        <f>CONCATENATE(SUM('Раздел 1'!O55:O58),"=",SUM('Раздел 1'!O10:O10))</f>
        <v>17=17</v>
      </c>
      <c r="F942" s="407"/>
    </row>
    <row r="943" spans="1:6" s="242" customFormat="1" x14ac:dyDescent="0.2">
      <c r="A943" s="433" t="str">
        <f>IF((SUM('Раздел 1'!P55:P58)=SUM('Раздел 1'!P10:P10)),"","Неверно!")</f>
        <v/>
      </c>
      <c r="B943" s="428" t="s">
        <v>1671</v>
      </c>
      <c r="C943" s="426" t="s">
        <v>1674</v>
      </c>
      <c r="D943" s="426" t="s">
        <v>588</v>
      </c>
      <c r="E943" s="426" t="str">
        <f>CONCATENATE(SUM('Раздел 1'!P55:P58),"=",SUM('Раздел 1'!P10:P10))</f>
        <v>246=246</v>
      </c>
      <c r="F943" s="407"/>
    </row>
    <row r="944" spans="1:6" s="242" customFormat="1" x14ac:dyDescent="0.2">
      <c r="A944" s="433" t="str">
        <f>IF((SUM('Раздел 1'!Q55:Q58)=SUM('Раздел 1'!Q10:Q10)),"","Неверно!")</f>
        <v/>
      </c>
      <c r="B944" s="428" t="s">
        <v>1671</v>
      </c>
      <c r="C944" s="426" t="s">
        <v>1675</v>
      </c>
      <c r="D944" s="426" t="s">
        <v>588</v>
      </c>
      <c r="E944" s="426" t="str">
        <f>CONCATENATE(SUM('Раздел 1'!Q55:Q58),"=",SUM('Раздел 1'!Q10:Q10))</f>
        <v>202=202</v>
      </c>
      <c r="F944" s="407"/>
    </row>
    <row r="945" spans="1:6" s="242" customFormat="1" x14ac:dyDescent="0.2">
      <c r="A945" s="433" t="str">
        <f>IF((SUM('Раздел 1'!R55:R58)=SUM('Раздел 1'!R10:R10)),"","Неверно!")</f>
        <v/>
      </c>
      <c r="B945" s="428" t="s">
        <v>1671</v>
      </c>
      <c r="C945" s="426" t="s">
        <v>1676</v>
      </c>
      <c r="D945" s="426" t="s">
        <v>588</v>
      </c>
      <c r="E945" s="426" t="str">
        <f>CONCATENATE(SUM('Раздел 1'!R55:R58),"=",SUM('Раздел 1'!R10:R10))</f>
        <v>0=0</v>
      </c>
      <c r="F945" s="407"/>
    </row>
    <row r="946" spans="1:6" s="242" customFormat="1" x14ac:dyDescent="0.2">
      <c r="A946" s="433" t="str">
        <f>IF((SUM('Раздел 1'!S55:S58)=SUM('Раздел 1'!S10:S10)),"","Неверно!")</f>
        <v/>
      </c>
      <c r="B946" s="428" t="s">
        <v>1671</v>
      </c>
      <c r="C946" s="426" t="s">
        <v>1677</v>
      </c>
      <c r="D946" s="426" t="s">
        <v>588</v>
      </c>
      <c r="E946" s="426" t="str">
        <f>CONCATENATE(SUM('Раздел 1'!S55:S58),"=",SUM('Раздел 1'!S10:S10))</f>
        <v>0=0</v>
      </c>
      <c r="F946" s="407"/>
    </row>
    <row r="947" spans="1:6" s="242" customFormat="1" x14ac:dyDescent="0.2">
      <c r="A947" s="433" t="str">
        <f>IF((SUM('Раздел 1'!T55:T58)=SUM('Раздел 1'!T10:T10)),"","Неверно!")</f>
        <v/>
      </c>
      <c r="B947" s="428" t="s">
        <v>1671</v>
      </c>
      <c r="C947" s="426" t="s">
        <v>1678</v>
      </c>
      <c r="D947" s="426" t="s">
        <v>588</v>
      </c>
      <c r="E947" s="426" t="str">
        <f>CONCATENATE(SUM('Раздел 1'!T55:T58),"=",SUM('Раздел 1'!T10:T10))</f>
        <v>33=33</v>
      </c>
      <c r="F947" s="407"/>
    </row>
    <row r="948" spans="1:6" s="242" customFormat="1" x14ac:dyDescent="0.2">
      <c r="A948" s="433" t="str">
        <f>IF((SUM('Раздел 1'!U55:U58)=SUM('Раздел 1'!U10:U10)),"","Неверно!")</f>
        <v/>
      </c>
      <c r="B948" s="428" t="s">
        <v>1671</v>
      </c>
      <c r="C948" s="426" t="s">
        <v>1679</v>
      </c>
      <c r="D948" s="426" t="s">
        <v>588</v>
      </c>
      <c r="E948" s="426" t="str">
        <f>CONCATENATE(SUM('Раздел 1'!U55:U58),"=",SUM('Раздел 1'!U10:U10))</f>
        <v>1=1</v>
      </c>
      <c r="F948" s="407"/>
    </row>
    <row r="949" spans="1:6" s="242" customFormat="1" x14ac:dyDescent="0.2">
      <c r="A949" s="433" t="str">
        <f>IF((SUM('Раздел 1'!V55:V58)=SUM('Раздел 1'!V10:V10)),"","Неверно!")</f>
        <v/>
      </c>
      <c r="B949" s="428" t="s">
        <v>1671</v>
      </c>
      <c r="C949" s="426" t="s">
        <v>1680</v>
      </c>
      <c r="D949" s="426" t="s">
        <v>588</v>
      </c>
      <c r="E949" s="426" t="str">
        <f>CONCATENATE(SUM('Раздел 1'!V55:V58),"=",SUM('Раздел 1'!V10:V10))</f>
        <v>4=4</v>
      </c>
      <c r="F949" s="407"/>
    </row>
    <row r="950" spans="1:6" s="242" customFormat="1" x14ac:dyDescent="0.2">
      <c r="A950" s="433" t="str">
        <f>IF((SUM('Раздел 1'!W55:W58)=SUM('Раздел 1'!W10:W10)),"","Неверно!")</f>
        <v/>
      </c>
      <c r="B950" s="428" t="s">
        <v>1671</v>
      </c>
      <c r="C950" s="426" t="s">
        <v>1681</v>
      </c>
      <c r="D950" s="426" t="s">
        <v>588</v>
      </c>
      <c r="E950" s="426" t="str">
        <f>CONCATENATE(SUM('Раздел 1'!W55:W58),"=",SUM('Раздел 1'!W10:W10))</f>
        <v>6=6</v>
      </c>
      <c r="F950" s="407"/>
    </row>
    <row r="951" spans="1:6" s="242" customFormat="1" x14ac:dyDescent="0.2">
      <c r="A951" s="433" t="str">
        <f>IF((SUM('Раздел 1'!X55:X58)=SUM('Раздел 1'!X10:X10)),"","Неверно!")</f>
        <v/>
      </c>
      <c r="B951" s="428" t="s">
        <v>1671</v>
      </c>
      <c r="C951" s="426" t="s">
        <v>1682</v>
      </c>
      <c r="D951" s="426" t="s">
        <v>588</v>
      </c>
      <c r="E951" s="426" t="str">
        <f>CONCATENATE(SUM('Раздел 1'!X55:X58),"=",SUM('Раздел 1'!X10:X10))</f>
        <v>135=135</v>
      </c>
      <c r="F951" s="407"/>
    </row>
    <row r="952" spans="1:6" s="242" customFormat="1" x14ac:dyDescent="0.2">
      <c r="A952" s="433" t="str">
        <f>IF((SUM('Раздел 1'!G55:G58)=SUM('Раздел 1'!G10:G10)),"","Неверно!")</f>
        <v/>
      </c>
      <c r="B952" s="428" t="s">
        <v>1671</v>
      </c>
      <c r="C952" s="426" t="s">
        <v>1683</v>
      </c>
      <c r="D952" s="426" t="s">
        <v>588</v>
      </c>
      <c r="E952" s="426" t="str">
        <f>CONCATENATE(SUM('Раздел 1'!G55:G58),"=",SUM('Раздел 1'!G10:G10))</f>
        <v>222=222</v>
      </c>
      <c r="F952" s="407"/>
    </row>
    <row r="953" spans="1:6" s="242" customFormat="1" x14ac:dyDescent="0.2">
      <c r="A953" s="433" t="str">
        <f>IF((SUM('Раздел 1'!Y55:Y58)=SUM('Раздел 1'!Y10:Y10)),"","Неверно!")</f>
        <v/>
      </c>
      <c r="B953" s="428" t="s">
        <v>1671</v>
      </c>
      <c r="C953" s="426" t="s">
        <v>1684</v>
      </c>
      <c r="D953" s="426" t="s">
        <v>588</v>
      </c>
      <c r="E953" s="426" t="str">
        <f>CONCATENATE(SUM('Раздел 1'!Y55:Y58),"=",SUM('Раздел 1'!Y10:Y10))</f>
        <v>133=133</v>
      </c>
      <c r="F953" s="407"/>
    </row>
    <row r="954" spans="1:6" s="242" customFormat="1" x14ac:dyDescent="0.2">
      <c r="A954" s="433" t="str">
        <f>IF((SUM('Раздел 1'!Z55:Z58)=SUM('Раздел 1'!Z10:Z10)),"","Неверно!")</f>
        <v/>
      </c>
      <c r="B954" s="428" t="s">
        <v>1671</v>
      </c>
      <c r="C954" s="426" t="s">
        <v>1685</v>
      </c>
      <c r="D954" s="426" t="s">
        <v>588</v>
      </c>
      <c r="E954" s="426" t="str">
        <f>CONCATENATE(SUM('Раздел 1'!Z55:Z58),"=",SUM('Раздел 1'!Z10:Z10))</f>
        <v>4=4</v>
      </c>
      <c r="F954" s="407"/>
    </row>
    <row r="955" spans="1:6" s="242" customFormat="1" x14ac:dyDescent="0.2">
      <c r="A955" s="433" t="str">
        <f>IF((SUM('Раздел 1'!AA55:AA58)=SUM('Раздел 1'!AA10:AA10)),"","Неверно!")</f>
        <v/>
      </c>
      <c r="B955" s="428" t="s">
        <v>1671</v>
      </c>
      <c r="C955" s="426" t="s">
        <v>1686</v>
      </c>
      <c r="D955" s="426" t="s">
        <v>588</v>
      </c>
      <c r="E955" s="426" t="str">
        <f>CONCATENATE(SUM('Раздел 1'!AA55:AA58),"=",SUM('Раздел 1'!AA10:AA10))</f>
        <v>0=0</v>
      </c>
      <c r="F955" s="407"/>
    </row>
    <row r="956" spans="1:6" s="242" customFormat="1" x14ac:dyDescent="0.2">
      <c r="A956" s="433" t="str">
        <f>IF((SUM('Раздел 1'!AB55:AB58)=SUM('Раздел 1'!AB10:AB10)),"","Неверно!")</f>
        <v/>
      </c>
      <c r="B956" s="428" t="s">
        <v>1671</v>
      </c>
      <c r="C956" s="426" t="s">
        <v>1687</v>
      </c>
      <c r="D956" s="426" t="s">
        <v>588</v>
      </c>
      <c r="E956" s="426" t="str">
        <f>CONCATENATE(SUM('Раздел 1'!AB55:AB58),"=",SUM('Раздел 1'!AB10:AB10))</f>
        <v>0=0</v>
      </c>
      <c r="F956" s="407"/>
    </row>
    <row r="957" spans="1:6" s="242" customFormat="1" x14ac:dyDescent="0.2">
      <c r="A957" s="433" t="str">
        <f>IF((SUM('Раздел 1'!AC55:AC58)=SUM('Раздел 1'!AC10:AC10)),"","Неверно!")</f>
        <v/>
      </c>
      <c r="B957" s="428" t="s">
        <v>1671</v>
      </c>
      <c r="C957" s="426" t="s">
        <v>1688</v>
      </c>
      <c r="D957" s="426" t="s">
        <v>588</v>
      </c>
      <c r="E957" s="426" t="str">
        <f>CONCATENATE(SUM('Раздел 1'!AC55:AC58),"=",SUM('Раздел 1'!AC10:AC10))</f>
        <v>0=0</v>
      </c>
      <c r="F957" s="407"/>
    </row>
    <row r="958" spans="1:6" s="242" customFormat="1" x14ac:dyDescent="0.2">
      <c r="A958" s="433" t="str">
        <f>IF((SUM('Раздел 1'!AD55:AD58)=SUM('Раздел 1'!AD10:AD10)),"","Неверно!")</f>
        <v/>
      </c>
      <c r="B958" s="428" t="s">
        <v>1671</v>
      </c>
      <c r="C958" s="426" t="s">
        <v>1689</v>
      </c>
      <c r="D958" s="426" t="s">
        <v>588</v>
      </c>
      <c r="E958" s="426" t="str">
        <f>CONCATENATE(SUM('Раздел 1'!AD55:AD58),"=",SUM('Раздел 1'!AD10:AD10))</f>
        <v>0=0</v>
      </c>
      <c r="F958" s="407"/>
    </row>
    <row r="959" spans="1:6" s="242" customFormat="1" x14ac:dyDescent="0.2">
      <c r="A959" s="433" t="str">
        <f>IF((SUM('Раздел 1'!AE55:AE58)=SUM('Раздел 1'!AE10:AE10)),"","Неверно!")</f>
        <v/>
      </c>
      <c r="B959" s="428" t="s">
        <v>1671</v>
      </c>
      <c r="C959" s="426" t="s">
        <v>1690</v>
      </c>
      <c r="D959" s="426" t="s">
        <v>588</v>
      </c>
      <c r="E959" s="426" t="str">
        <f>CONCATENATE(SUM('Раздел 1'!AE55:AE58),"=",SUM('Раздел 1'!AE10:AE10))</f>
        <v>18=18</v>
      </c>
      <c r="F959" s="407"/>
    </row>
    <row r="960" spans="1:6" s="242" customFormat="1" x14ac:dyDescent="0.2">
      <c r="A960" s="433" t="str">
        <f>IF((SUM('Раздел 1'!AF55:AF58)=SUM('Раздел 1'!AF10:AF10)),"","Неверно!")</f>
        <v/>
      </c>
      <c r="B960" s="428" t="s">
        <v>1671</v>
      </c>
      <c r="C960" s="426" t="s">
        <v>1691</v>
      </c>
      <c r="D960" s="426" t="s">
        <v>588</v>
      </c>
      <c r="E960" s="426" t="str">
        <f>CONCATENATE(SUM('Раздел 1'!AF55:AF58),"=",SUM('Раздел 1'!AF10:AF10))</f>
        <v>0=0</v>
      </c>
      <c r="F960" s="407"/>
    </row>
    <row r="961" spans="1:6" s="242" customFormat="1" x14ac:dyDescent="0.2">
      <c r="A961" s="433" t="str">
        <f>IF((SUM('Раздел 1'!AG55:AG58)=SUM('Раздел 1'!AG10:AG10)),"","Неверно!")</f>
        <v/>
      </c>
      <c r="B961" s="428" t="s">
        <v>1671</v>
      </c>
      <c r="C961" s="426" t="s">
        <v>1692</v>
      </c>
      <c r="D961" s="426" t="s">
        <v>588</v>
      </c>
      <c r="E961" s="426" t="str">
        <f>CONCATENATE(SUM('Раздел 1'!AG55:AG58),"=",SUM('Раздел 1'!AG10:AG10))</f>
        <v>3=3</v>
      </c>
      <c r="F961" s="407"/>
    </row>
    <row r="962" spans="1:6" s="242" customFormat="1" x14ac:dyDescent="0.2">
      <c r="A962" s="433" t="str">
        <f>IF((SUM('Раздел 1'!AH55:AH58)=SUM('Раздел 1'!AH10:AH10)),"","Неверно!")</f>
        <v/>
      </c>
      <c r="B962" s="428" t="s">
        <v>1671</v>
      </c>
      <c r="C962" s="426" t="s">
        <v>1693</v>
      </c>
      <c r="D962" s="426" t="s">
        <v>588</v>
      </c>
      <c r="E962" s="426" t="str">
        <f>CONCATENATE(SUM('Раздел 1'!AH55:AH58),"=",SUM('Раздел 1'!AH10:AH10))</f>
        <v>18=18</v>
      </c>
      <c r="F962" s="407"/>
    </row>
    <row r="963" spans="1:6" s="242" customFormat="1" x14ac:dyDescent="0.2">
      <c r="A963" s="433" t="str">
        <f>IF((SUM('Раздел 1'!H55:H58)=SUM('Раздел 1'!H10:H10)),"","Неверно!")</f>
        <v/>
      </c>
      <c r="B963" s="428" t="s">
        <v>1671</v>
      </c>
      <c r="C963" s="426" t="s">
        <v>1694</v>
      </c>
      <c r="D963" s="426" t="s">
        <v>588</v>
      </c>
      <c r="E963" s="426" t="str">
        <f>CONCATENATE(SUM('Раздел 1'!H55:H58),"=",SUM('Раздел 1'!H10:H10))</f>
        <v>187=187</v>
      </c>
      <c r="F963" s="407"/>
    </row>
    <row r="964" spans="1:6" s="242" customFormat="1" x14ac:dyDescent="0.2">
      <c r="A964" s="433" t="str">
        <f>IF((SUM('Раздел 1'!AI55:AI58)=SUM('Раздел 1'!AI10:AI10)),"","Неверно!")</f>
        <v/>
      </c>
      <c r="B964" s="428" t="s">
        <v>1671</v>
      </c>
      <c r="C964" s="426" t="s">
        <v>1695</v>
      </c>
      <c r="D964" s="426" t="s">
        <v>588</v>
      </c>
      <c r="E964" s="426" t="str">
        <f>CONCATENATE(SUM('Раздел 1'!AI55:AI58),"=",SUM('Раздел 1'!AI10:AI10))</f>
        <v>0=0</v>
      </c>
      <c r="F964" s="407"/>
    </row>
    <row r="965" spans="1:6" s="242" customFormat="1" x14ac:dyDescent="0.2">
      <c r="A965" s="433" t="str">
        <f>IF((SUM('Раздел 1'!AJ55:AJ58)=SUM('Раздел 1'!AJ10:AJ10)),"","Неверно!")</f>
        <v/>
      </c>
      <c r="B965" s="428" t="s">
        <v>1671</v>
      </c>
      <c r="C965" s="426" t="s">
        <v>1696</v>
      </c>
      <c r="D965" s="426" t="s">
        <v>588</v>
      </c>
      <c r="E965" s="426" t="str">
        <f>CONCATENATE(SUM('Раздел 1'!AJ55:AJ58),"=",SUM('Раздел 1'!AJ10:AJ10))</f>
        <v>1=1</v>
      </c>
      <c r="F965" s="407"/>
    </row>
    <row r="966" spans="1:6" s="242" customFormat="1" x14ac:dyDescent="0.2">
      <c r="A966" s="433" t="str">
        <f>IF((SUM('Раздел 1'!AK55:AK58)=SUM('Раздел 1'!AK10:AK10)),"","Неверно!")</f>
        <v/>
      </c>
      <c r="B966" s="428" t="s">
        <v>1671</v>
      </c>
      <c r="C966" s="426" t="s">
        <v>1697</v>
      </c>
      <c r="D966" s="426" t="s">
        <v>588</v>
      </c>
      <c r="E966" s="426" t="str">
        <f>CONCATENATE(SUM('Раздел 1'!AK55:AK58),"=",SUM('Раздел 1'!AK10:AK10))</f>
        <v>0=0</v>
      </c>
      <c r="F966" s="407"/>
    </row>
    <row r="967" spans="1:6" s="242" customFormat="1" x14ac:dyDescent="0.2">
      <c r="A967" s="433" t="str">
        <f>IF((SUM('Раздел 1'!AL55:AL58)=SUM('Раздел 1'!AL10:AL10)),"","Неверно!")</f>
        <v/>
      </c>
      <c r="B967" s="428" t="s">
        <v>1671</v>
      </c>
      <c r="C967" s="426" t="s">
        <v>1698</v>
      </c>
      <c r="D967" s="426" t="s">
        <v>588</v>
      </c>
      <c r="E967" s="426" t="str">
        <f>CONCATENATE(SUM('Раздел 1'!AL55:AL58),"=",SUM('Раздел 1'!AL10:AL10))</f>
        <v>0=0</v>
      </c>
      <c r="F967" s="407"/>
    </row>
    <row r="968" spans="1:6" s="242" customFormat="1" x14ac:dyDescent="0.2">
      <c r="A968" s="433" t="str">
        <f>IF((SUM('Раздел 1'!AM55:AM58)=SUM('Раздел 1'!AM10:AM10)),"","Неверно!")</f>
        <v/>
      </c>
      <c r="B968" s="428" t="s">
        <v>1671</v>
      </c>
      <c r="C968" s="426" t="s">
        <v>1699</v>
      </c>
      <c r="D968" s="426" t="s">
        <v>588</v>
      </c>
      <c r="E968" s="426" t="str">
        <f>CONCATENATE(SUM('Раздел 1'!AM55:AM58),"=",SUM('Раздел 1'!AM10:AM10))</f>
        <v>0=0</v>
      </c>
      <c r="F968" s="407"/>
    </row>
    <row r="969" spans="1:6" s="242" customFormat="1" x14ac:dyDescent="0.2">
      <c r="A969" s="433" t="str">
        <f>IF((SUM('Раздел 1'!I55:I58)=SUM('Раздел 1'!I10:I10)),"","Неверно!")</f>
        <v/>
      </c>
      <c r="B969" s="428" t="s">
        <v>1671</v>
      </c>
      <c r="C969" s="426" t="s">
        <v>1700</v>
      </c>
      <c r="D969" s="426" t="s">
        <v>588</v>
      </c>
      <c r="E969" s="426" t="str">
        <f>CONCATENATE(SUM('Раздел 1'!I55:I58),"=",SUM('Раздел 1'!I10:I10))</f>
        <v>28=28</v>
      </c>
      <c r="F969" s="407"/>
    </row>
    <row r="970" spans="1:6" s="242" customFormat="1" x14ac:dyDescent="0.2">
      <c r="A970" s="433" t="str">
        <f>IF((SUM('Раздел 1'!J55:J58)=SUM('Раздел 1'!J10:J10)),"","Неверно!")</f>
        <v/>
      </c>
      <c r="B970" s="428" t="s">
        <v>1671</v>
      </c>
      <c r="C970" s="426" t="s">
        <v>1701</v>
      </c>
      <c r="D970" s="426" t="s">
        <v>588</v>
      </c>
      <c r="E970" s="426" t="str">
        <f>CONCATENATE(SUM('Раздел 1'!J55:J58),"=",SUM('Раздел 1'!J10:J10))</f>
        <v>1=1</v>
      </c>
      <c r="F970" s="407"/>
    </row>
    <row r="971" spans="1:6" s="242" customFormat="1" x14ac:dyDescent="0.2">
      <c r="A971" s="433" t="str">
        <f>IF((SUM('Раздел 1'!K55:K58)=SUM('Раздел 1'!K10:K10)),"","Неверно!")</f>
        <v/>
      </c>
      <c r="B971" s="428" t="s">
        <v>1671</v>
      </c>
      <c r="C971" s="426" t="s">
        <v>1702</v>
      </c>
      <c r="D971" s="426" t="s">
        <v>588</v>
      </c>
      <c r="E971" s="426" t="str">
        <f>CONCATENATE(SUM('Раздел 1'!K55:K58),"=",SUM('Раздел 1'!K10:K10))</f>
        <v>2=2</v>
      </c>
      <c r="F971" s="407"/>
    </row>
    <row r="972" spans="1:6" s="242" customFormat="1" x14ac:dyDescent="0.2">
      <c r="A972" s="433" t="str">
        <f>IF((SUM('Раздел 1'!L55:L58)=SUM('Раздел 1'!L10:L10)),"","Неверно!")</f>
        <v/>
      </c>
      <c r="B972" s="428" t="s">
        <v>1671</v>
      </c>
      <c r="C972" s="426" t="s">
        <v>1703</v>
      </c>
      <c r="D972" s="426" t="s">
        <v>588</v>
      </c>
      <c r="E972" s="426" t="str">
        <f>CONCATENATE(SUM('Раздел 1'!L55:L58),"=",SUM('Раздел 1'!L10:L10))</f>
        <v>3=3</v>
      </c>
      <c r="F972" s="407"/>
    </row>
    <row r="973" spans="1:6" s="242" customFormat="1" x14ac:dyDescent="0.2">
      <c r="A973" s="433" t="str">
        <f>IF((SUM('Раздел 1'!M55:M58)=SUM('Раздел 1'!M10:M10)),"","Неверно!")</f>
        <v/>
      </c>
      <c r="B973" s="428" t="s">
        <v>1671</v>
      </c>
      <c r="C973" s="426" t="s">
        <v>1704</v>
      </c>
      <c r="D973" s="426" t="s">
        <v>588</v>
      </c>
      <c r="E973" s="426" t="str">
        <f>CONCATENATE(SUM('Раздел 1'!M55:M58),"=",SUM('Раздел 1'!M10:M10))</f>
        <v>221=221</v>
      </c>
      <c r="F973" s="407"/>
    </row>
    <row r="974" spans="1:6" s="242" customFormat="1" x14ac:dyDescent="0.2">
      <c r="A974" s="433" t="str">
        <f>IF((SUM('Раздел 1'!N55:N58)=SUM('Раздел 1'!N10:N10)),"","Неверно!")</f>
        <v/>
      </c>
      <c r="B974" s="428" t="s">
        <v>1671</v>
      </c>
      <c r="C974" s="426" t="s">
        <v>1705</v>
      </c>
      <c r="D974" s="426" t="s">
        <v>588</v>
      </c>
      <c r="E974" s="426" t="str">
        <f>CONCATENATE(SUM('Раздел 1'!N55:N58),"=",SUM('Раздел 1'!N10:N10))</f>
        <v>0=0</v>
      </c>
      <c r="F974" s="407"/>
    </row>
    <row r="975" spans="1:6" s="242" customFormat="1" x14ac:dyDescent="0.2">
      <c r="A975" s="433" t="str">
        <f>IF((SUM('Раздел 3'!D38:D38)&lt;=SUM('Раздел 3'!D37:D37)),"","Неверно!")</f>
        <v/>
      </c>
      <c r="B975" s="428" t="s">
        <v>1706</v>
      </c>
      <c r="C975" s="426" t="s">
        <v>1707</v>
      </c>
      <c r="D975" s="426" t="s">
        <v>293</v>
      </c>
      <c r="E975" s="426" t="str">
        <f>CONCATENATE(SUM('Раздел 3'!D38:D38),"&lt;=",SUM('Раздел 3'!D37:D37))</f>
        <v>0&lt;=22</v>
      </c>
      <c r="F975" s="407"/>
    </row>
    <row r="976" spans="1:6" s="242" customFormat="1" x14ac:dyDescent="0.2">
      <c r="A976" s="433" t="str">
        <f>IF((SUM('Раздел 3'!E38:E38)&lt;=SUM('Раздел 3'!E37:E37)),"","Неверно!")</f>
        <v/>
      </c>
      <c r="B976" s="428" t="s">
        <v>1706</v>
      </c>
      <c r="C976" s="426" t="s">
        <v>1708</v>
      </c>
      <c r="D976" s="426" t="s">
        <v>293</v>
      </c>
      <c r="E976" s="426" t="str">
        <f>CONCATENATE(SUM('Раздел 3'!E38:E38),"&lt;=",SUM('Раздел 3'!E37:E37))</f>
        <v>0&lt;=9</v>
      </c>
      <c r="F976" s="407"/>
    </row>
    <row r="977" spans="1:6" s="242" customFormat="1" x14ac:dyDescent="0.2">
      <c r="A977" s="433" t="str">
        <f>IF((SUM('Раздел 1'!F52:F54)=SUM('Раздел 1'!F10:F10)),"","Неверно!")</f>
        <v/>
      </c>
      <c r="B977" s="428" t="s">
        <v>1709</v>
      </c>
      <c r="C977" s="426" t="s">
        <v>1710</v>
      </c>
      <c r="D977" s="426" t="s">
        <v>300</v>
      </c>
      <c r="E977" s="426" t="str">
        <f>CONCATENATE(SUM('Раздел 1'!F52:F54),"=",SUM('Раздел 1'!F10:F10))</f>
        <v>16=16</v>
      </c>
      <c r="F977" s="407"/>
    </row>
    <row r="978" spans="1:6" s="242" customFormat="1" x14ac:dyDescent="0.2">
      <c r="A978" s="433" t="str">
        <f>IF((SUM('Раздел 1'!O52:O54)=SUM('Раздел 1'!O10:O10)),"","Неверно!")</f>
        <v/>
      </c>
      <c r="B978" s="428" t="s">
        <v>1709</v>
      </c>
      <c r="C978" s="426" t="s">
        <v>1711</v>
      </c>
      <c r="D978" s="426" t="s">
        <v>300</v>
      </c>
      <c r="E978" s="426" t="str">
        <f>CONCATENATE(SUM('Раздел 1'!O52:O54),"=",SUM('Раздел 1'!O10:O10))</f>
        <v>17=17</v>
      </c>
      <c r="F978" s="407"/>
    </row>
    <row r="979" spans="1:6" s="242" customFormat="1" x14ac:dyDescent="0.2">
      <c r="A979" s="433" t="str">
        <f>IF((SUM('Раздел 1'!P52:P54)=SUM('Раздел 1'!P10:P10)),"","Неверно!")</f>
        <v/>
      </c>
      <c r="B979" s="428" t="s">
        <v>1709</v>
      </c>
      <c r="C979" s="426" t="s">
        <v>1712</v>
      </c>
      <c r="D979" s="426" t="s">
        <v>300</v>
      </c>
      <c r="E979" s="426" t="str">
        <f>CONCATENATE(SUM('Раздел 1'!P52:P54),"=",SUM('Раздел 1'!P10:P10))</f>
        <v>246=246</v>
      </c>
      <c r="F979" s="407"/>
    </row>
    <row r="980" spans="1:6" s="242" customFormat="1" x14ac:dyDescent="0.2">
      <c r="A980" s="433" t="str">
        <f>IF((SUM('Раздел 1'!Q52:Q54)=SUM('Раздел 1'!Q10:Q10)),"","Неверно!")</f>
        <v/>
      </c>
      <c r="B980" s="428" t="s">
        <v>1709</v>
      </c>
      <c r="C980" s="426" t="s">
        <v>1713</v>
      </c>
      <c r="D980" s="426" t="s">
        <v>300</v>
      </c>
      <c r="E980" s="426" t="str">
        <f>CONCATENATE(SUM('Раздел 1'!Q52:Q54),"=",SUM('Раздел 1'!Q10:Q10))</f>
        <v>202=202</v>
      </c>
      <c r="F980" s="407"/>
    </row>
    <row r="981" spans="1:6" s="242" customFormat="1" x14ac:dyDescent="0.2">
      <c r="A981" s="433" t="str">
        <f>IF((SUM('Раздел 1'!R52:R54)=SUM('Раздел 1'!R10:R10)),"","Неверно!")</f>
        <v/>
      </c>
      <c r="B981" s="428" t="s">
        <v>1709</v>
      </c>
      <c r="C981" s="426" t="s">
        <v>1714</v>
      </c>
      <c r="D981" s="426" t="s">
        <v>300</v>
      </c>
      <c r="E981" s="426" t="str">
        <f>CONCATENATE(SUM('Раздел 1'!R52:R54),"=",SUM('Раздел 1'!R10:R10))</f>
        <v>0=0</v>
      </c>
      <c r="F981" s="407"/>
    </row>
    <row r="982" spans="1:6" s="242" customFormat="1" x14ac:dyDescent="0.2">
      <c r="A982" s="433" t="str">
        <f>IF((SUM('Раздел 1'!S52:S54)=SUM('Раздел 1'!S10:S10)),"","Неверно!")</f>
        <v/>
      </c>
      <c r="B982" s="428" t="s">
        <v>1709</v>
      </c>
      <c r="C982" s="426" t="s">
        <v>1715</v>
      </c>
      <c r="D982" s="426" t="s">
        <v>300</v>
      </c>
      <c r="E982" s="426" t="str">
        <f>CONCATENATE(SUM('Раздел 1'!S52:S54),"=",SUM('Раздел 1'!S10:S10))</f>
        <v>0=0</v>
      </c>
      <c r="F982" s="407"/>
    </row>
    <row r="983" spans="1:6" s="242" customFormat="1" x14ac:dyDescent="0.2">
      <c r="A983" s="433" t="str">
        <f>IF((SUM('Раздел 1'!T52:T54)=SUM('Раздел 1'!T10:T10)),"","Неверно!")</f>
        <v/>
      </c>
      <c r="B983" s="428" t="s">
        <v>1709</v>
      </c>
      <c r="C983" s="426" t="s">
        <v>1716</v>
      </c>
      <c r="D983" s="426" t="s">
        <v>300</v>
      </c>
      <c r="E983" s="426" t="str">
        <f>CONCATENATE(SUM('Раздел 1'!T52:T54),"=",SUM('Раздел 1'!T10:T10))</f>
        <v>33=33</v>
      </c>
      <c r="F983" s="407"/>
    </row>
    <row r="984" spans="1:6" s="242" customFormat="1" x14ac:dyDescent="0.2">
      <c r="A984" s="433" t="str">
        <f>IF((SUM('Раздел 1'!U52:U54)=SUM('Раздел 1'!U10:U10)),"","Неверно!")</f>
        <v/>
      </c>
      <c r="B984" s="428" t="s">
        <v>1709</v>
      </c>
      <c r="C984" s="426" t="s">
        <v>1717</v>
      </c>
      <c r="D984" s="426" t="s">
        <v>300</v>
      </c>
      <c r="E984" s="426" t="str">
        <f>CONCATENATE(SUM('Раздел 1'!U52:U54),"=",SUM('Раздел 1'!U10:U10))</f>
        <v>1=1</v>
      </c>
      <c r="F984" s="407"/>
    </row>
    <row r="985" spans="1:6" s="242" customFormat="1" x14ac:dyDescent="0.2">
      <c r="A985" s="433" t="str">
        <f>IF((SUM('Раздел 1'!V52:V54)=SUM('Раздел 1'!V10:V10)),"","Неверно!")</f>
        <v/>
      </c>
      <c r="B985" s="428" t="s">
        <v>1709</v>
      </c>
      <c r="C985" s="426" t="s">
        <v>1718</v>
      </c>
      <c r="D985" s="426" t="s">
        <v>300</v>
      </c>
      <c r="E985" s="426" t="str">
        <f>CONCATENATE(SUM('Раздел 1'!V52:V54),"=",SUM('Раздел 1'!V10:V10))</f>
        <v>4=4</v>
      </c>
      <c r="F985" s="407"/>
    </row>
    <row r="986" spans="1:6" s="242" customFormat="1" x14ac:dyDescent="0.2">
      <c r="A986" s="433" t="str">
        <f>IF((SUM('Раздел 1'!W52:W54)=SUM('Раздел 1'!W10:W10)),"","Неверно!")</f>
        <v/>
      </c>
      <c r="B986" s="428" t="s">
        <v>1709</v>
      </c>
      <c r="C986" s="426" t="s">
        <v>1719</v>
      </c>
      <c r="D986" s="426" t="s">
        <v>300</v>
      </c>
      <c r="E986" s="426" t="str">
        <f>CONCATENATE(SUM('Раздел 1'!W52:W54),"=",SUM('Раздел 1'!W10:W10))</f>
        <v>6=6</v>
      </c>
      <c r="F986" s="407"/>
    </row>
    <row r="987" spans="1:6" s="242" customFormat="1" x14ac:dyDescent="0.2">
      <c r="A987" s="433" t="str">
        <f>IF((SUM('Раздел 1'!X52:X54)=SUM('Раздел 1'!X10:X10)),"","Неверно!")</f>
        <v/>
      </c>
      <c r="B987" s="428" t="s">
        <v>1709</v>
      </c>
      <c r="C987" s="426" t="s">
        <v>1720</v>
      </c>
      <c r="D987" s="426" t="s">
        <v>300</v>
      </c>
      <c r="E987" s="426" t="str">
        <f>CONCATENATE(SUM('Раздел 1'!X52:X54),"=",SUM('Раздел 1'!X10:X10))</f>
        <v>135=135</v>
      </c>
      <c r="F987" s="407"/>
    </row>
    <row r="988" spans="1:6" s="242" customFormat="1" x14ac:dyDescent="0.2">
      <c r="A988" s="433" t="str">
        <f>IF((SUM('Раздел 1'!G52:G54)=SUM('Раздел 1'!G10:G10)),"","Неверно!")</f>
        <v/>
      </c>
      <c r="B988" s="428" t="s">
        <v>1709</v>
      </c>
      <c r="C988" s="426" t="s">
        <v>1721</v>
      </c>
      <c r="D988" s="426" t="s">
        <v>300</v>
      </c>
      <c r="E988" s="426" t="str">
        <f>CONCATENATE(SUM('Раздел 1'!G52:G54),"=",SUM('Раздел 1'!G10:G10))</f>
        <v>222=222</v>
      </c>
      <c r="F988" s="407"/>
    </row>
    <row r="989" spans="1:6" s="242" customFormat="1" x14ac:dyDescent="0.2">
      <c r="A989" s="433" t="str">
        <f>IF((SUM('Раздел 1'!Y52:Y54)=SUM('Раздел 1'!Y10:Y10)),"","Неверно!")</f>
        <v/>
      </c>
      <c r="B989" s="428" t="s">
        <v>1709</v>
      </c>
      <c r="C989" s="426" t="s">
        <v>1722</v>
      </c>
      <c r="D989" s="426" t="s">
        <v>300</v>
      </c>
      <c r="E989" s="426" t="str">
        <f>CONCATENATE(SUM('Раздел 1'!Y52:Y54),"=",SUM('Раздел 1'!Y10:Y10))</f>
        <v>133=133</v>
      </c>
      <c r="F989" s="407"/>
    </row>
    <row r="990" spans="1:6" s="242" customFormat="1" x14ac:dyDescent="0.2">
      <c r="A990" s="433" t="str">
        <f>IF((SUM('Раздел 1'!Z52:Z54)=SUM('Раздел 1'!Z10:Z10)),"","Неверно!")</f>
        <v/>
      </c>
      <c r="B990" s="428" t="s">
        <v>1709</v>
      </c>
      <c r="C990" s="426" t="s">
        <v>1723</v>
      </c>
      <c r="D990" s="426" t="s">
        <v>300</v>
      </c>
      <c r="E990" s="426" t="str">
        <f>CONCATENATE(SUM('Раздел 1'!Z52:Z54),"=",SUM('Раздел 1'!Z10:Z10))</f>
        <v>4=4</v>
      </c>
      <c r="F990" s="407"/>
    </row>
    <row r="991" spans="1:6" s="242" customFormat="1" x14ac:dyDescent="0.2">
      <c r="A991" s="433" t="str">
        <f>IF((SUM('Раздел 1'!AA52:AA54)=SUM('Раздел 1'!AA10:AA10)),"","Неверно!")</f>
        <v/>
      </c>
      <c r="B991" s="428" t="s">
        <v>1709</v>
      </c>
      <c r="C991" s="426" t="s">
        <v>1724</v>
      </c>
      <c r="D991" s="426" t="s">
        <v>300</v>
      </c>
      <c r="E991" s="426" t="str">
        <f>CONCATENATE(SUM('Раздел 1'!AA52:AA54),"=",SUM('Раздел 1'!AA10:AA10))</f>
        <v>0=0</v>
      </c>
      <c r="F991" s="407"/>
    </row>
    <row r="992" spans="1:6" s="242" customFormat="1" x14ac:dyDescent="0.2">
      <c r="A992" s="433" t="str">
        <f>IF((SUM('Раздел 1'!AB52:AB54)=SUM('Раздел 1'!AB10:AB10)),"","Неверно!")</f>
        <v/>
      </c>
      <c r="B992" s="428" t="s">
        <v>1709</v>
      </c>
      <c r="C992" s="426" t="s">
        <v>1725</v>
      </c>
      <c r="D992" s="426" t="s">
        <v>300</v>
      </c>
      <c r="E992" s="426" t="str">
        <f>CONCATENATE(SUM('Раздел 1'!AB52:AB54),"=",SUM('Раздел 1'!AB10:AB10))</f>
        <v>0=0</v>
      </c>
      <c r="F992" s="407"/>
    </row>
    <row r="993" spans="1:6" s="242" customFormat="1" x14ac:dyDescent="0.2">
      <c r="A993" s="433" t="str">
        <f>IF((SUM('Раздел 1'!AC52:AC54)=SUM('Раздел 1'!AC10:AC10)),"","Неверно!")</f>
        <v/>
      </c>
      <c r="B993" s="428" t="s">
        <v>1709</v>
      </c>
      <c r="C993" s="426" t="s">
        <v>1726</v>
      </c>
      <c r="D993" s="426" t="s">
        <v>300</v>
      </c>
      <c r="E993" s="426" t="str">
        <f>CONCATENATE(SUM('Раздел 1'!AC52:AC54),"=",SUM('Раздел 1'!AC10:AC10))</f>
        <v>0=0</v>
      </c>
      <c r="F993" s="407"/>
    </row>
    <row r="994" spans="1:6" s="242" customFormat="1" x14ac:dyDescent="0.2">
      <c r="A994" s="433" t="str">
        <f>IF((SUM('Раздел 1'!AD52:AD54)=SUM('Раздел 1'!AD10:AD10)),"","Неверно!")</f>
        <v/>
      </c>
      <c r="B994" s="428" t="s">
        <v>1709</v>
      </c>
      <c r="C994" s="426" t="s">
        <v>1727</v>
      </c>
      <c r="D994" s="426" t="s">
        <v>300</v>
      </c>
      <c r="E994" s="426" t="str">
        <f>CONCATENATE(SUM('Раздел 1'!AD52:AD54),"=",SUM('Раздел 1'!AD10:AD10))</f>
        <v>0=0</v>
      </c>
      <c r="F994" s="407"/>
    </row>
    <row r="995" spans="1:6" s="242" customFormat="1" x14ac:dyDescent="0.2">
      <c r="A995" s="433" t="str">
        <f>IF((SUM('Раздел 1'!AE52:AE54)=SUM('Раздел 1'!AE10:AE10)),"","Неверно!")</f>
        <v/>
      </c>
      <c r="B995" s="428" t="s">
        <v>1709</v>
      </c>
      <c r="C995" s="426" t="s">
        <v>1728</v>
      </c>
      <c r="D995" s="426" t="s">
        <v>300</v>
      </c>
      <c r="E995" s="426" t="str">
        <f>CONCATENATE(SUM('Раздел 1'!AE52:AE54),"=",SUM('Раздел 1'!AE10:AE10))</f>
        <v>18=18</v>
      </c>
      <c r="F995" s="407"/>
    </row>
    <row r="996" spans="1:6" s="242" customFormat="1" x14ac:dyDescent="0.2">
      <c r="A996" s="433" t="str">
        <f>IF((SUM('Раздел 1'!AF52:AF54)=SUM('Раздел 1'!AF10:AF10)),"","Неверно!")</f>
        <v/>
      </c>
      <c r="B996" s="428" t="s">
        <v>1709</v>
      </c>
      <c r="C996" s="426" t="s">
        <v>1729</v>
      </c>
      <c r="D996" s="426" t="s">
        <v>300</v>
      </c>
      <c r="E996" s="426" t="str">
        <f>CONCATENATE(SUM('Раздел 1'!AF52:AF54),"=",SUM('Раздел 1'!AF10:AF10))</f>
        <v>0=0</v>
      </c>
      <c r="F996" s="407"/>
    </row>
    <row r="997" spans="1:6" s="242" customFormat="1" x14ac:dyDescent="0.2">
      <c r="A997" s="433" t="str">
        <f>IF((SUM('Раздел 1'!AG52:AG54)=SUM('Раздел 1'!AG10:AG10)),"","Неверно!")</f>
        <v/>
      </c>
      <c r="B997" s="428" t="s">
        <v>1709</v>
      </c>
      <c r="C997" s="426" t="s">
        <v>1730</v>
      </c>
      <c r="D997" s="426" t="s">
        <v>300</v>
      </c>
      <c r="E997" s="426" t="str">
        <f>CONCATENATE(SUM('Раздел 1'!AG52:AG54),"=",SUM('Раздел 1'!AG10:AG10))</f>
        <v>3=3</v>
      </c>
      <c r="F997" s="407"/>
    </row>
    <row r="998" spans="1:6" s="242" customFormat="1" x14ac:dyDescent="0.2">
      <c r="A998" s="433" t="str">
        <f>IF((SUM('Раздел 1'!AH52:AH54)=SUM('Раздел 1'!AH10:AH10)),"","Неверно!")</f>
        <v/>
      </c>
      <c r="B998" s="428" t="s">
        <v>1709</v>
      </c>
      <c r="C998" s="426" t="s">
        <v>1731</v>
      </c>
      <c r="D998" s="426" t="s">
        <v>300</v>
      </c>
      <c r="E998" s="426" t="str">
        <f>CONCATENATE(SUM('Раздел 1'!AH52:AH54),"=",SUM('Раздел 1'!AH10:AH10))</f>
        <v>18=18</v>
      </c>
      <c r="F998" s="407"/>
    </row>
    <row r="999" spans="1:6" s="242" customFormat="1" x14ac:dyDescent="0.2">
      <c r="A999" s="433" t="str">
        <f>IF((SUM('Раздел 1'!H52:H54)=SUM('Раздел 1'!H10:H10)),"","Неверно!")</f>
        <v/>
      </c>
      <c r="B999" s="428" t="s">
        <v>1709</v>
      </c>
      <c r="C999" s="426" t="s">
        <v>1732</v>
      </c>
      <c r="D999" s="426" t="s">
        <v>300</v>
      </c>
      <c r="E999" s="426" t="str">
        <f>CONCATENATE(SUM('Раздел 1'!H52:H54),"=",SUM('Раздел 1'!H10:H10))</f>
        <v>187=187</v>
      </c>
      <c r="F999" s="407"/>
    </row>
    <row r="1000" spans="1:6" s="242" customFormat="1" x14ac:dyDescent="0.2">
      <c r="A1000" s="433" t="str">
        <f>IF((SUM('Раздел 1'!AI52:AI54)=SUM('Раздел 1'!AI10:AI10)),"","Неверно!")</f>
        <v/>
      </c>
      <c r="B1000" s="428" t="s">
        <v>1709</v>
      </c>
      <c r="C1000" s="426" t="s">
        <v>1733</v>
      </c>
      <c r="D1000" s="426" t="s">
        <v>300</v>
      </c>
      <c r="E1000" s="426" t="str">
        <f>CONCATENATE(SUM('Раздел 1'!AI52:AI54),"=",SUM('Раздел 1'!AI10:AI10))</f>
        <v>0=0</v>
      </c>
      <c r="F1000" s="407"/>
    </row>
    <row r="1001" spans="1:6" s="242" customFormat="1" x14ac:dyDescent="0.2">
      <c r="A1001" s="433" t="str">
        <f>IF((SUM('Раздел 1'!AJ52:AJ54)=SUM('Раздел 1'!AJ10:AJ10)),"","Неверно!")</f>
        <v/>
      </c>
      <c r="B1001" s="428" t="s">
        <v>1709</v>
      </c>
      <c r="C1001" s="426" t="s">
        <v>1734</v>
      </c>
      <c r="D1001" s="426" t="s">
        <v>300</v>
      </c>
      <c r="E1001" s="426" t="str">
        <f>CONCATENATE(SUM('Раздел 1'!AJ52:AJ54),"=",SUM('Раздел 1'!AJ10:AJ10))</f>
        <v>1=1</v>
      </c>
      <c r="F1001" s="407"/>
    </row>
    <row r="1002" spans="1:6" s="242" customFormat="1" x14ac:dyDescent="0.2">
      <c r="A1002" s="433" t="str">
        <f>IF((SUM('Раздел 1'!AK52:AK54)=SUM('Раздел 1'!AK10:AK10)),"","Неверно!")</f>
        <v/>
      </c>
      <c r="B1002" s="428" t="s">
        <v>1709</v>
      </c>
      <c r="C1002" s="426" t="s">
        <v>1735</v>
      </c>
      <c r="D1002" s="426" t="s">
        <v>300</v>
      </c>
      <c r="E1002" s="426" t="str">
        <f>CONCATENATE(SUM('Раздел 1'!AK52:AK54),"=",SUM('Раздел 1'!AK10:AK10))</f>
        <v>0=0</v>
      </c>
      <c r="F1002" s="407"/>
    </row>
    <row r="1003" spans="1:6" s="242" customFormat="1" x14ac:dyDescent="0.2">
      <c r="A1003" s="433" t="str">
        <f>IF((SUM('Раздел 1'!AL52:AL54)=SUM('Раздел 1'!AL10:AL10)),"","Неверно!")</f>
        <v/>
      </c>
      <c r="B1003" s="428" t="s">
        <v>1709</v>
      </c>
      <c r="C1003" s="426" t="s">
        <v>1736</v>
      </c>
      <c r="D1003" s="426" t="s">
        <v>300</v>
      </c>
      <c r="E1003" s="426" t="str">
        <f>CONCATENATE(SUM('Раздел 1'!AL52:AL54),"=",SUM('Раздел 1'!AL10:AL10))</f>
        <v>0=0</v>
      </c>
      <c r="F1003" s="407"/>
    </row>
    <row r="1004" spans="1:6" s="242" customFormat="1" x14ac:dyDescent="0.2">
      <c r="A1004" s="433" t="str">
        <f>IF((SUM('Раздел 1'!AM52:AM54)=SUM('Раздел 1'!AM10:AM10)),"","Неверно!")</f>
        <v/>
      </c>
      <c r="B1004" s="428" t="s">
        <v>1709</v>
      </c>
      <c r="C1004" s="426" t="s">
        <v>1737</v>
      </c>
      <c r="D1004" s="426" t="s">
        <v>300</v>
      </c>
      <c r="E1004" s="426" t="str">
        <f>CONCATENATE(SUM('Раздел 1'!AM52:AM54),"=",SUM('Раздел 1'!AM10:AM10))</f>
        <v>0=0</v>
      </c>
      <c r="F1004" s="407"/>
    </row>
    <row r="1005" spans="1:6" s="242" customFormat="1" x14ac:dyDescent="0.2">
      <c r="A1005" s="433" t="str">
        <f>IF((SUM('Раздел 1'!I52:I54)=SUM('Раздел 1'!I10:I10)),"","Неверно!")</f>
        <v/>
      </c>
      <c r="B1005" s="428" t="s">
        <v>1709</v>
      </c>
      <c r="C1005" s="426" t="s">
        <v>1738</v>
      </c>
      <c r="D1005" s="426" t="s">
        <v>300</v>
      </c>
      <c r="E1005" s="426" t="str">
        <f>CONCATENATE(SUM('Раздел 1'!I52:I54),"=",SUM('Раздел 1'!I10:I10))</f>
        <v>28=28</v>
      </c>
      <c r="F1005" s="407"/>
    </row>
    <row r="1006" spans="1:6" s="242" customFormat="1" x14ac:dyDescent="0.2">
      <c r="A1006" s="433" t="str">
        <f>IF((SUM('Раздел 1'!J52:J54)=SUM('Раздел 1'!J10:J10)),"","Неверно!")</f>
        <v/>
      </c>
      <c r="B1006" s="428" t="s">
        <v>1709</v>
      </c>
      <c r="C1006" s="426" t="s">
        <v>1739</v>
      </c>
      <c r="D1006" s="426" t="s">
        <v>300</v>
      </c>
      <c r="E1006" s="426" t="str">
        <f>CONCATENATE(SUM('Раздел 1'!J52:J54),"=",SUM('Раздел 1'!J10:J10))</f>
        <v>1=1</v>
      </c>
      <c r="F1006" s="407"/>
    </row>
    <row r="1007" spans="1:6" s="242" customFormat="1" x14ac:dyDescent="0.2">
      <c r="A1007" s="433" t="str">
        <f>IF((SUM('Раздел 1'!K52:K54)=SUM('Раздел 1'!K10:K10)),"","Неверно!")</f>
        <v/>
      </c>
      <c r="B1007" s="428" t="s">
        <v>1709</v>
      </c>
      <c r="C1007" s="426" t="s">
        <v>1740</v>
      </c>
      <c r="D1007" s="426" t="s">
        <v>300</v>
      </c>
      <c r="E1007" s="426" t="str">
        <f>CONCATENATE(SUM('Раздел 1'!K52:K54),"=",SUM('Раздел 1'!K10:K10))</f>
        <v>2=2</v>
      </c>
      <c r="F1007" s="407"/>
    </row>
    <row r="1008" spans="1:6" s="242" customFormat="1" x14ac:dyDescent="0.2">
      <c r="A1008" s="433" t="str">
        <f>IF((SUM('Раздел 1'!L52:L54)=SUM('Раздел 1'!L10:L10)),"","Неверно!")</f>
        <v/>
      </c>
      <c r="B1008" s="428" t="s">
        <v>1709</v>
      </c>
      <c r="C1008" s="426" t="s">
        <v>1741</v>
      </c>
      <c r="D1008" s="426" t="s">
        <v>300</v>
      </c>
      <c r="E1008" s="426" t="str">
        <f>CONCATENATE(SUM('Раздел 1'!L52:L54),"=",SUM('Раздел 1'!L10:L10))</f>
        <v>3=3</v>
      </c>
      <c r="F1008" s="407"/>
    </row>
    <row r="1009" spans="1:6" s="242" customFormat="1" x14ac:dyDescent="0.2">
      <c r="A1009" s="433" t="str">
        <f>IF((SUM('Раздел 1'!M52:M54)=SUM('Раздел 1'!M10:M10)),"","Неверно!")</f>
        <v/>
      </c>
      <c r="B1009" s="428" t="s">
        <v>1709</v>
      </c>
      <c r="C1009" s="426" t="s">
        <v>1742</v>
      </c>
      <c r="D1009" s="426" t="s">
        <v>300</v>
      </c>
      <c r="E1009" s="426" t="str">
        <f>CONCATENATE(SUM('Раздел 1'!M52:M54),"=",SUM('Раздел 1'!M10:M10))</f>
        <v>221=221</v>
      </c>
      <c r="F1009" s="407"/>
    </row>
    <row r="1010" spans="1:6" s="242" customFormat="1" x14ac:dyDescent="0.2">
      <c r="A1010" s="433" t="str">
        <f>IF((SUM('Раздел 1'!N52:N54)=SUM('Раздел 1'!N10:N10)),"","Неверно!")</f>
        <v/>
      </c>
      <c r="B1010" s="428" t="s">
        <v>1709</v>
      </c>
      <c r="C1010" s="426" t="s">
        <v>1743</v>
      </c>
      <c r="D1010" s="426" t="s">
        <v>300</v>
      </c>
      <c r="E1010" s="426" t="str">
        <f>CONCATENATE(SUM('Раздел 1'!N52:N54),"=",SUM('Раздел 1'!N10:N10))</f>
        <v>0=0</v>
      </c>
      <c r="F1010" s="407"/>
    </row>
    <row r="1011" spans="1:6" s="242" customFormat="1" x14ac:dyDescent="0.2">
      <c r="A1011" s="433" t="str">
        <f>IF((SUM('Разделы 11, 12, 13, 14'!W24:W24)&lt;=SUM('Разделы 11, 12, 13, 14'!S24:S24)),"","Неверно!")</f>
        <v/>
      </c>
      <c r="B1011" s="428" t="s">
        <v>1744</v>
      </c>
      <c r="C1011" s="426" t="s">
        <v>1745</v>
      </c>
      <c r="D1011" s="426" t="s">
        <v>3403</v>
      </c>
      <c r="E1011" s="426" t="str">
        <f>CONCATENATE(SUM('Разделы 11, 12, 13, 14'!W24:W24),"&lt;=",SUM('Разделы 11, 12, 13, 14'!S24:S24))</f>
        <v>5&lt;=6</v>
      </c>
      <c r="F1011" s="407"/>
    </row>
    <row r="1012" spans="1:6" s="242" customFormat="1" x14ac:dyDescent="0.2">
      <c r="A1012" s="433" t="str">
        <f>IF((SUM('Разделы 11, 12, 13, 14'!W25:W25)&lt;=SUM('Разделы 11, 12, 13, 14'!S25:S25)),"","Неверно!")</f>
        <v/>
      </c>
      <c r="B1012" s="428" t="s">
        <v>1744</v>
      </c>
      <c r="C1012" s="426" t="s">
        <v>1746</v>
      </c>
      <c r="D1012" s="426" t="s">
        <v>3403</v>
      </c>
      <c r="E1012" s="426" t="str">
        <f>CONCATENATE(SUM('Разделы 11, 12, 13, 14'!W25:W25),"&lt;=",SUM('Разделы 11, 12, 13, 14'!S25:S25))</f>
        <v>267000&lt;=327000</v>
      </c>
      <c r="F1012" s="407"/>
    </row>
    <row r="1013" spans="1:6" s="242" customFormat="1" x14ac:dyDescent="0.2">
      <c r="A1013" s="433" t="str">
        <f>IF((SUM('Разделы 11, 12, 13, 14'!W26:W26)&lt;=SUM('Разделы 11, 12, 13, 14'!S26:S26)),"","Неверно!")</f>
        <v/>
      </c>
      <c r="B1013" s="428" t="s">
        <v>1744</v>
      </c>
      <c r="C1013" s="426" t="s">
        <v>1747</v>
      </c>
      <c r="D1013" s="426" t="s">
        <v>3403</v>
      </c>
      <c r="E1013" s="426" t="str">
        <f>CONCATENATE(SUM('Разделы 11, 12, 13, 14'!W26:W26),"&lt;=",SUM('Разделы 11, 12, 13, 14'!S26:S26))</f>
        <v>5&lt;=6</v>
      </c>
      <c r="F1013" s="407"/>
    </row>
    <row r="1014" spans="1:6" s="242" customFormat="1" x14ac:dyDescent="0.2">
      <c r="A1014" s="433" t="str">
        <f>IF((SUM('Разделы 11, 12, 13, 14'!W27:W27)&lt;=SUM('Разделы 11, 12, 13, 14'!S27:S27)),"","Неверно!")</f>
        <v/>
      </c>
      <c r="B1014" s="428" t="s">
        <v>1744</v>
      </c>
      <c r="C1014" s="426" t="s">
        <v>1748</v>
      </c>
      <c r="D1014" s="426" t="s">
        <v>3403</v>
      </c>
      <c r="E1014" s="426" t="str">
        <f>CONCATENATE(SUM('Разделы 11, 12, 13, 14'!W27:W27),"&lt;=",SUM('Разделы 11, 12, 13, 14'!S27:S27))</f>
        <v>267000&lt;=327000</v>
      </c>
      <c r="F1014" s="407"/>
    </row>
    <row r="1015" spans="1:6" s="242" customFormat="1" x14ac:dyDescent="0.2">
      <c r="A1015" s="433" t="str">
        <f>IF((SUM('Разделы 11, 12, 13, 14'!W28:W28)&lt;=SUM('Разделы 11, 12, 13, 14'!S28:S28)),"","Неверно!")</f>
        <v/>
      </c>
      <c r="B1015" s="428" t="s">
        <v>1744</v>
      </c>
      <c r="C1015" s="426" t="s">
        <v>1749</v>
      </c>
      <c r="D1015" s="426" t="s">
        <v>3403</v>
      </c>
      <c r="E1015" s="426" t="str">
        <f>CONCATENATE(SUM('Разделы 11, 12, 13, 14'!W28:W28),"&lt;=",SUM('Разделы 11, 12, 13, 14'!S28:S28))</f>
        <v>0&lt;=0</v>
      </c>
      <c r="F1015" s="407"/>
    </row>
    <row r="1016" spans="1:6" s="242" customFormat="1" x14ac:dyDescent="0.2">
      <c r="A1016" s="433" t="str">
        <f>IF((SUM('Разделы 11, 12, 13, 14'!W29:W29)&lt;=SUM('Разделы 11, 12, 13, 14'!S29:S29)),"","Неверно!")</f>
        <v/>
      </c>
      <c r="B1016" s="428" t="s">
        <v>1744</v>
      </c>
      <c r="C1016" s="426" t="s">
        <v>1750</v>
      </c>
      <c r="D1016" s="426" t="s">
        <v>3403</v>
      </c>
      <c r="E1016" s="426" t="str">
        <f>CONCATENATE(SUM('Разделы 11, 12, 13, 14'!W29:W29),"&lt;=",SUM('Разделы 11, 12, 13, 14'!S29:S29))</f>
        <v>0&lt;=0</v>
      </c>
      <c r="F1016" s="407"/>
    </row>
    <row r="1017" spans="1:6" s="242" customFormat="1" x14ac:dyDescent="0.2">
      <c r="A1017" s="433" t="str">
        <f>IF((SUM('Разделы 5, 6, 7, 8'!C10:C16)=SUM('Разделы 5, 6, 7, 8'!C8:C8)),"","Неверно!")</f>
        <v/>
      </c>
      <c r="B1017" s="428" t="s">
        <v>1751</v>
      </c>
      <c r="C1017" s="426" t="s">
        <v>1752</v>
      </c>
      <c r="D1017" s="426" t="s">
        <v>650</v>
      </c>
      <c r="E1017" s="426" t="str">
        <f>CONCATENATE(SUM('Разделы 5, 6, 7, 8'!C10:C16),"=",SUM('Разделы 5, 6, 7, 8'!C8:C8))</f>
        <v>13=13</v>
      </c>
      <c r="F1017" s="407"/>
    </row>
    <row r="1018" spans="1:6" s="242" customFormat="1" x14ac:dyDescent="0.2">
      <c r="A1018" s="433" t="str">
        <f>IF((SUM('Разделы 5, 6, 7, 8'!D10:D16)=SUM('Разделы 5, 6, 7, 8'!D8:D8)),"","Неверно!")</f>
        <v/>
      </c>
      <c r="B1018" s="428" t="s">
        <v>1751</v>
      </c>
      <c r="C1018" s="426" t="s">
        <v>1753</v>
      </c>
      <c r="D1018" s="426" t="s">
        <v>650</v>
      </c>
      <c r="E1018" s="426" t="str">
        <f>CONCATENATE(SUM('Разделы 5, 6, 7, 8'!D10:D16),"=",SUM('Разделы 5, 6, 7, 8'!D8:D8))</f>
        <v>22=22</v>
      </c>
      <c r="F1018" s="407"/>
    </row>
    <row r="1019" spans="1:6" s="242" customFormat="1" x14ac:dyDescent="0.2">
      <c r="A1019" s="433" t="str">
        <f>IF((SUM('Разделы 5, 6, 7, 8'!E10:E16)=SUM('Разделы 5, 6, 7, 8'!E8:E8)),"","Неверно!")</f>
        <v/>
      </c>
      <c r="B1019" s="428" t="s">
        <v>1751</v>
      </c>
      <c r="C1019" s="426" t="s">
        <v>1754</v>
      </c>
      <c r="D1019" s="426" t="s">
        <v>650</v>
      </c>
      <c r="E1019" s="426" t="str">
        <f>CONCATENATE(SUM('Разделы 5, 6, 7, 8'!E10:E16),"=",SUM('Разделы 5, 6, 7, 8'!E8:E8))</f>
        <v>35=35</v>
      </c>
      <c r="F1019" s="407"/>
    </row>
    <row r="1020" spans="1:6" s="242" customFormat="1" x14ac:dyDescent="0.2">
      <c r="A1020" s="433" t="str">
        <f>IF((SUM('Разделы 5, 6, 7, 8'!F10:F16)=SUM('Разделы 5, 6, 7, 8'!F8:F8)),"","Неверно!")</f>
        <v/>
      </c>
      <c r="B1020" s="428" t="s">
        <v>1751</v>
      </c>
      <c r="C1020" s="426" t="s">
        <v>1755</v>
      </c>
      <c r="D1020" s="426" t="s">
        <v>650</v>
      </c>
      <c r="E1020" s="426" t="str">
        <f>CONCATENATE(SUM('Разделы 5, 6, 7, 8'!F10:F16),"=",SUM('Разделы 5, 6, 7, 8'!F8:F8))</f>
        <v>24=24</v>
      </c>
      <c r="F1020" s="407"/>
    </row>
    <row r="1021" spans="1:6" s="242" customFormat="1" x14ac:dyDescent="0.2">
      <c r="A1021" s="433" t="str">
        <f>IF((SUM('Разделы 5, 6, 7, 8'!G10:G16)=SUM('Разделы 5, 6, 7, 8'!G8:G8)),"","Неверно!")</f>
        <v/>
      </c>
      <c r="B1021" s="428" t="s">
        <v>1751</v>
      </c>
      <c r="C1021" s="426" t="s">
        <v>1756</v>
      </c>
      <c r="D1021" s="426" t="s">
        <v>650</v>
      </c>
      <c r="E1021" s="426" t="str">
        <f>CONCATENATE(SUM('Разделы 5, 6, 7, 8'!G10:G16),"=",SUM('Разделы 5, 6, 7, 8'!G8:G8))</f>
        <v>28=28</v>
      </c>
      <c r="F1021" s="407"/>
    </row>
    <row r="1022" spans="1:6" s="242" customFormat="1" x14ac:dyDescent="0.2">
      <c r="A1022" s="433" t="str">
        <f>IF((SUM('Разделы 5, 6, 7, 8'!H10:H16)=SUM('Разделы 5, 6, 7, 8'!H8:H8)),"","Неверно!")</f>
        <v/>
      </c>
      <c r="B1022" s="428" t="s">
        <v>1751</v>
      </c>
      <c r="C1022" s="426" t="s">
        <v>1757</v>
      </c>
      <c r="D1022" s="426" t="s">
        <v>650</v>
      </c>
      <c r="E1022" s="426" t="str">
        <f>CONCATENATE(SUM('Разделы 5, 6, 7, 8'!H10:H16),"=",SUM('Разделы 5, 6, 7, 8'!H8:H8))</f>
        <v>0=0</v>
      </c>
      <c r="F1022" s="407"/>
    </row>
    <row r="1023" spans="1:6" s="242" customFormat="1" x14ac:dyDescent="0.2">
      <c r="A1023" s="433" t="str">
        <f>IF((SUM('Разделы 5, 6, 7, 8'!I10:I16)=SUM('Разделы 5, 6, 7, 8'!I8:I8)),"","Неверно!")</f>
        <v/>
      </c>
      <c r="B1023" s="428" t="s">
        <v>1751</v>
      </c>
      <c r="C1023" s="426" t="s">
        <v>1758</v>
      </c>
      <c r="D1023" s="426" t="s">
        <v>650</v>
      </c>
      <c r="E1023" s="426" t="str">
        <f>CONCATENATE(SUM('Разделы 5, 6, 7, 8'!I10:I16),"=",SUM('Разделы 5, 6, 7, 8'!I8:I8))</f>
        <v>0=0</v>
      </c>
      <c r="F1023" s="407"/>
    </row>
    <row r="1024" spans="1:6" s="242" customFormat="1" x14ac:dyDescent="0.2">
      <c r="A1024" s="433" t="str">
        <f>IF((SUM('Раздел 1'!M10:M10)=SUM('Раздел 1'!H10:L10)),"","Неверно!")</f>
        <v/>
      </c>
      <c r="B1024" s="428" t="s">
        <v>1759</v>
      </c>
      <c r="C1024" s="426" t="s">
        <v>1760</v>
      </c>
      <c r="D1024" s="426" t="s">
        <v>306</v>
      </c>
      <c r="E1024" s="426" t="str">
        <f>CONCATENATE(SUM('Раздел 1'!M10:M10),"=",SUM('Раздел 1'!H10:L10))</f>
        <v>221=221</v>
      </c>
      <c r="F1024" s="407"/>
    </row>
    <row r="1025" spans="1:6" s="242" customFormat="1" x14ac:dyDescent="0.2">
      <c r="A1025" s="433" t="str">
        <f>IF((SUM('Раздел 1'!M19:M19)=SUM('Раздел 1'!H19:L19)),"","Неверно!")</f>
        <v/>
      </c>
      <c r="B1025" s="428" t="s">
        <v>1759</v>
      </c>
      <c r="C1025" s="426" t="s">
        <v>1761</v>
      </c>
      <c r="D1025" s="426" t="s">
        <v>306</v>
      </c>
      <c r="E1025" s="426" t="str">
        <f>CONCATENATE(SUM('Раздел 1'!M19:M19),"=",SUM('Раздел 1'!H19:L19))</f>
        <v>3=3</v>
      </c>
      <c r="F1025" s="407"/>
    </row>
    <row r="1026" spans="1:6" s="242" customFormat="1" x14ac:dyDescent="0.2">
      <c r="A1026" s="433" t="str">
        <f>IF((SUM('Раздел 1'!M20:M20)=SUM('Раздел 1'!H20:L20)),"","Неверно!")</f>
        <v/>
      </c>
      <c r="B1026" s="428" t="s">
        <v>1759</v>
      </c>
      <c r="C1026" s="426" t="s">
        <v>1762</v>
      </c>
      <c r="D1026" s="426" t="s">
        <v>306</v>
      </c>
      <c r="E1026" s="426" t="str">
        <f>CONCATENATE(SUM('Раздел 1'!M20:M20),"=",SUM('Раздел 1'!H20:L20))</f>
        <v>1=1</v>
      </c>
      <c r="F1026" s="407"/>
    </row>
    <row r="1027" spans="1:6" s="242" customFormat="1" x14ac:dyDescent="0.2">
      <c r="A1027" s="433" t="str">
        <f>IF((SUM('Раздел 1'!M21:M21)=SUM('Раздел 1'!H21:L21)),"","Неверно!")</f>
        <v/>
      </c>
      <c r="B1027" s="428" t="s">
        <v>1759</v>
      </c>
      <c r="C1027" s="426" t="s">
        <v>1763</v>
      </c>
      <c r="D1027" s="426" t="s">
        <v>306</v>
      </c>
      <c r="E1027" s="426" t="str">
        <f>CONCATENATE(SUM('Раздел 1'!M21:M21),"=",SUM('Раздел 1'!H21:L21))</f>
        <v>4=4</v>
      </c>
      <c r="F1027" s="407"/>
    </row>
    <row r="1028" spans="1:6" s="242" customFormat="1" x14ac:dyDescent="0.2">
      <c r="A1028" s="433" t="str">
        <f>IF((SUM('Раздел 1'!M22:M22)=SUM('Раздел 1'!H22:L22)),"","Неверно!")</f>
        <v/>
      </c>
      <c r="B1028" s="428" t="s">
        <v>1759</v>
      </c>
      <c r="C1028" s="426" t="s">
        <v>1764</v>
      </c>
      <c r="D1028" s="426" t="s">
        <v>306</v>
      </c>
      <c r="E1028" s="426" t="str">
        <f>CONCATENATE(SUM('Раздел 1'!M22:M22),"=",SUM('Раздел 1'!H22:L22))</f>
        <v>1=1</v>
      </c>
      <c r="F1028" s="407"/>
    </row>
    <row r="1029" spans="1:6" s="242" customFormat="1" x14ac:dyDescent="0.2">
      <c r="A1029" s="433" t="str">
        <f>IF((SUM('Раздел 1'!M23:M23)=SUM('Раздел 1'!H23:L23)),"","Неверно!")</f>
        <v/>
      </c>
      <c r="B1029" s="428" t="s">
        <v>1759</v>
      </c>
      <c r="C1029" s="426" t="s">
        <v>1765</v>
      </c>
      <c r="D1029" s="426" t="s">
        <v>306</v>
      </c>
      <c r="E1029" s="426" t="str">
        <f>CONCATENATE(SUM('Раздел 1'!M23:M23),"=",SUM('Раздел 1'!H23:L23))</f>
        <v>0=0</v>
      </c>
      <c r="F1029" s="407"/>
    </row>
    <row r="1030" spans="1:6" s="242" customFormat="1" x14ac:dyDescent="0.2">
      <c r="A1030" s="433" t="str">
        <f>IF((SUM('Раздел 1'!M24:M24)=SUM('Раздел 1'!H24:L24)),"","Неверно!")</f>
        <v/>
      </c>
      <c r="B1030" s="428" t="s">
        <v>1759</v>
      </c>
      <c r="C1030" s="426" t="s">
        <v>1766</v>
      </c>
      <c r="D1030" s="426" t="s">
        <v>306</v>
      </c>
      <c r="E1030" s="426" t="str">
        <f>CONCATENATE(SUM('Раздел 1'!M24:M24),"=",SUM('Раздел 1'!H24:L24))</f>
        <v>3=3</v>
      </c>
      <c r="F1030" s="407"/>
    </row>
    <row r="1031" spans="1:6" s="242" customFormat="1" x14ac:dyDescent="0.2">
      <c r="A1031" s="433" t="str">
        <f>IF((SUM('Раздел 1'!M25:M25)=SUM('Раздел 1'!H25:L25)),"","Неверно!")</f>
        <v/>
      </c>
      <c r="B1031" s="428" t="s">
        <v>1759</v>
      </c>
      <c r="C1031" s="426" t="s">
        <v>1767</v>
      </c>
      <c r="D1031" s="426" t="s">
        <v>306</v>
      </c>
      <c r="E1031" s="426" t="str">
        <f>CONCATENATE(SUM('Раздел 1'!M25:M25),"=",SUM('Раздел 1'!H25:L25))</f>
        <v>0=0</v>
      </c>
      <c r="F1031" s="407"/>
    </row>
    <row r="1032" spans="1:6" s="242" customFormat="1" x14ac:dyDescent="0.2">
      <c r="A1032" s="433" t="str">
        <f>IF((SUM('Раздел 1'!M26:M26)=SUM('Раздел 1'!H26:L26)),"","Неверно!")</f>
        <v/>
      </c>
      <c r="B1032" s="428" t="s">
        <v>1759</v>
      </c>
      <c r="C1032" s="426" t="s">
        <v>1768</v>
      </c>
      <c r="D1032" s="426" t="s">
        <v>306</v>
      </c>
      <c r="E1032" s="426" t="str">
        <f>CONCATENATE(SUM('Раздел 1'!M26:M26),"=",SUM('Раздел 1'!H26:L26))</f>
        <v>0=0</v>
      </c>
      <c r="F1032" s="407"/>
    </row>
    <row r="1033" spans="1:6" s="242" customFormat="1" x14ac:dyDescent="0.2">
      <c r="A1033" s="433" t="str">
        <f>IF((SUM('Раздел 1'!M27:M27)=SUM('Раздел 1'!H27:L27)),"","Неверно!")</f>
        <v/>
      </c>
      <c r="B1033" s="428" t="s">
        <v>1759</v>
      </c>
      <c r="C1033" s="426" t="s">
        <v>1769</v>
      </c>
      <c r="D1033" s="426" t="s">
        <v>306</v>
      </c>
      <c r="E1033" s="426" t="str">
        <f>CONCATENATE(SUM('Раздел 1'!M27:M27),"=",SUM('Раздел 1'!H27:L27))</f>
        <v>0=0</v>
      </c>
      <c r="F1033" s="407"/>
    </row>
    <row r="1034" spans="1:6" s="242" customFormat="1" x14ac:dyDescent="0.2">
      <c r="A1034" s="433" t="str">
        <f>IF((SUM('Раздел 1'!M28:M28)=SUM('Раздел 1'!H28:L28)),"","Неверно!")</f>
        <v/>
      </c>
      <c r="B1034" s="428" t="s">
        <v>1759</v>
      </c>
      <c r="C1034" s="426" t="s">
        <v>1770</v>
      </c>
      <c r="D1034" s="426" t="s">
        <v>306</v>
      </c>
      <c r="E1034" s="426" t="str">
        <f>CONCATENATE(SUM('Раздел 1'!M28:M28),"=",SUM('Раздел 1'!H28:L28))</f>
        <v>0=0</v>
      </c>
      <c r="F1034" s="407"/>
    </row>
    <row r="1035" spans="1:6" s="242" customFormat="1" x14ac:dyDescent="0.2">
      <c r="A1035" s="433" t="str">
        <f>IF((SUM('Раздел 1'!M11:M11)=SUM('Раздел 1'!H11:L11)),"","Неверно!")</f>
        <v/>
      </c>
      <c r="B1035" s="428" t="s">
        <v>1759</v>
      </c>
      <c r="C1035" s="426" t="s">
        <v>1771</v>
      </c>
      <c r="D1035" s="426" t="s">
        <v>306</v>
      </c>
      <c r="E1035" s="426" t="str">
        <f>CONCATENATE(SUM('Раздел 1'!M11:M11),"=",SUM('Раздел 1'!H11:L11))</f>
        <v>10=10</v>
      </c>
      <c r="F1035" s="407"/>
    </row>
    <row r="1036" spans="1:6" s="242" customFormat="1" x14ac:dyDescent="0.2">
      <c r="A1036" s="433" t="str">
        <f>IF((SUM('Раздел 1'!M29:M29)=SUM('Раздел 1'!H29:L29)),"","Неверно!")</f>
        <v/>
      </c>
      <c r="B1036" s="428" t="s">
        <v>1759</v>
      </c>
      <c r="C1036" s="426" t="s">
        <v>1772</v>
      </c>
      <c r="D1036" s="426" t="s">
        <v>306</v>
      </c>
      <c r="E1036" s="426" t="str">
        <f>CONCATENATE(SUM('Раздел 1'!M29:M29),"=",SUM('Раздел 1'!H29:L29))</f>
        <v>1=1</v>
      </c>
      <c r="F1036" s="407"/>
    </row>
    <row r="1037" spans="1:6" s="242" customFormat="1" x14ac:dyDescent="0.2">
      <c r="A1037" s="433" t="str">
        <f>IF((SUM('Раздел 1'!M30:M30)=SUM('Раздел 1'!H30:L30)),"","Неверно!")</f>
        <v/>
      </c>
      <c r="B1037" s="428" t="s">
        <v>1759</v>
      </c>
      <c r="C1037" s="426" t="s">
        <v>1773</v>
      </c>
      <c r="D1037" s="426" t="s">
        <v>306</v>
      </c>
      <c r="E1037" s="426" t="str">
        <f>CONCATENATE(SUM('Раздел 1'!M30:M30),"=",SUM('Раздел 1'!H30:L30))</f>
        <v>0=0</v>
      </c>
      <c r="F1037" s="407"/>
    </row>
    <row r="1038" spans="1:6" s="242" customFormat="1" x14ac:dyDescent="0.2">
      <c r="A1038" s="433" t="str">
        <f>IF((SUM('Раздел 1'!M31:M31)=SUM('Раздел 1'!H31:L31)),"","Неверно!")</f>
        <v/>
      </c>
      <c r="B1038" s="428" t="s">
        <v>1759</v>
      </c>
      <c r="C1038" s="426" t="s">
        <v>1774</v>
      </c>
      <c r="D1038" s="426" t="s">
        <v>306</v>
      </c>
      <c r="E1038" s="426" t="str">
        <f>CONCATENATE(SUM('Раздел 1'!M31:M31),"=",SUM('Раздел 1'!H31:L31))</f>
        <v>0=0</v>
      </c>
      <c r="F1038" s="407"/>
    </row>
    <row r="1039" spans="1:6" s="242" customFormat="1" x14ac:dyDescent="0.2">
      <c r="A1039" s="433" t="str">
        <f>IF((SUM('Раздел 1'!M32:M32)=SUM('Раздел 1'!H32:L32)),"","Неверно!")</f>
        <v/>
      </c>
      <c r="B1039" s="428" t="s">
        <v>1759</v>
      </c>
      <c r="C1039" s="426" t="s">
        <v>1775</v>
      </c>
      <c r="D1039" s="426" t="s">
        <v>306</v>
      </c>
      <c r="E1039" s="426" t="str">
        <f>CONCATENATE(SUM('Раздел 1'!M32:M32),"=",SUM('Раздел 1'!H32:L32))</f>
        <v>3=3</v>
      </c>
      <c r="F1039" s="407"/>
    </row>
    <row r="1040" spans="1:6" s="242" customFormat="1" x14ac:dyDescent="0.2">
      <c r="A1040" s="433" t="str">
        <f>IF((SUM('Раздел 1'!M33:M33)=SUM('Раздел 1'!H33:L33)),"","Неверно!")</f>
        <v/>
      </c>
      <c r="B1040" s="428" t="s">
        <v>1759</v>
      </c>
      <c r="C1040" s="426" t="s">
        <v>1776</v>
      </c>
      <c r="D1040" s="426" t="s">
        <v>306</v>
      </c>
      <c r="E1040" s="426" t="str">
        <f>CONCATENATE(SUM('Раздел 1'!M33:M33),"=",SUM('Раздел 1'!H33:L33))</f>
        <v>0=0</v>
      </c>
      <c r="F1040" s="407"/>
    </row>
    <row r="1041" spans="1:6" s="242" customFormat="1" x14ac:dyDescent="0.2">
      <c r="A1041" s="433" t="str">
        <f>IF((SUM('Раздел 1'!M34:M34)=SUM('Раздел 1'!H34:L34)),"","Неверно!")</f>
        <v/>
      </c>
      <c r="B1041" s="428" t="s">
        <v>1759</v>
      </c>
      <c r="C1041" s="426" t="s">
        <v>1777</v>
      </c>
      <c r="D1041" s="426" t="s">
        <v>306</v>
      </c>
      <c r="E1041" s="426" t="str">
        <f>CONCATENATE(SUM('Раздел 1'!M34:M34),"=",SUM('Раздел 1'!H34:L34))</f>
        <v>48=48</v>
      </c>
      <c r="F1041" s="407"/>
    </row>
    <row r="1042" spans="1:6" s="242" customFormat="1" x14ac:dyDescent="0.2">
      <c r="A1042" s="433" t="str">
        <f>IF((SUM('Раздел 1'!M35:M35)=SUM('Раздел 1'!H35:L35)),"","Неверно!")</f>
        <v/>
      </c>
      <c r="B1042" s="428" t="s">
        <v>1759</v>
      </c>
      <c r="C1042" s="426" t="s">
        <v>1778</v>
      </c>
      <c r="D1042" s="426" t="s">
        <v>306</v>
      </c>
      <c r="E1042" s="426" t="str">
        <f>CONCATENATE(SUM('Раздел 1'!M35:M35),"=",SUM('Раздел 1'!H35:L35))</f>
        <v>0=0</v>
      </c>
      <c r="F1042" s="407"/>
    </row>
    <row r="1043" spans="1:6" s="242" customFormat="1" x14ac:dyDescent="0.2">
      <c r="A1043" s="433" t="str">
        <f>IF((SUM('Раздел 1'!M36:M36)=SUM('Раздел 1'!H36:L36)),"","Неверно!")</f>
        <v/>
      </c>
      <c r="B1043" s="428" t="s">
        <v>1759</v>
      </c>
      <c r="C1043" s="426" t="s">
        <v>1779</v>
      </c>
      <c r="D1043" s="426" t="s">
        <v>306</v>
      </c>
      <c r="E1043" s="426" t="str">
        <f>CONCATENATE(SUM('Раздел 1'!M36:M36),"=",SUM('Раздел 1'!H36:L36))</f>
        <v>36=36</v>
      </c>
      <c r="F1043" s="407"/>
    </row>
    <row r="1044" spans="1:6" s="242" customFormat="1" x14ac:dyDescent="0.2">
      <c r="A1044" s="433" t="str">
        <f>IF((SUM('Раздел 1'!M37:M37)=SUM('Раздел 1'!H37:L37)),"","Неверно!")</f>
        <v/>
      </c>
      <c r="B1044" s="428" t="s">
        <v>1759</v>
      </c>
      <c r="C1044" s="426" t="s">
        <v>1780</v>
      </c>
      <c r="D1044" s="426" t="s">
        <v>306</v>
      </c>
      <c r="E1044" s="426" t="str">
        <f>CONCATENATE(SUM('Раздел 1'!M37:M37),"=",SUM('Раздел 1'!H37:L37))</f>
        <v>0=0</v>
      </c>
      <c r="F1044" s="407"/>
    </row>
    <row r="1045" spans="1:6" s="242" customFormat="1" x14ac:dyDescent="0.2">
      <c r="A1045" s="433" t="str">
        <f>IF((SUM('Раздел 1'!M38:M38)=SUM('Раздел 1'!H38:L38)),"","Неверно!")</f>
        <v/>
      </c>
      <c r="B1045" s="428" t="s">
        <v>1759</v>
      </c>
      <c r="C1045" s="426" t="s">
        <v>1781</v>
      </c>
      <c r="D1045" s="426" t="s">
        <v>306</v>
      </c>
      <c r="E1045" s="426" t="str">
        <f>CONCATENATE(SUM('Раздел 1'!M38:M38),"=",SUM('Раздел 1'!H38:L38))</f>
        <v>0=0</v>
      </c>
      <c r="F1045" s="407"/>
    </row>
    <row r="1046" spans="1:6" s="242" customFormat="1" x14ac:dyDescent="0.2">
      <c r="A1046" s="433" t="str">
        <f>IF((SUM('Раздел 1'!M12:M12)=SUM('Раздел 1'!H12:L12)),"","Неверно!")</f>
        <v/>
      </c>
      <c r="B1046" s="428" t="s">
        <v>1759</v>
      </c>
      <c r="C1046" s="426" t="s">
        <v>1782</v>
      </c>
      <c r="D1046" s="426" t="s">
        <v>306</v>
      </c>
      <c r="E1046" s="426" t="str">
        <f>CONCATENATE(SUM('Раздел 1'!M12:M12),"=",SUM('Раздел 1'!H12:L12))</f>
        <v>2=2</v>
      </c>
      <c r="F1046" s="407"/>
    </row>
    <row r="1047" spans="1:6" s="242" customFormat="1" x14ac:dyDescent="0.2">
      <c r="A1047" s="433" t="str">
        <f>IF((SUM('Раздел 1'!M39:M39)=SUM('Раздел 1'!H39:L39)),"","Неверно!")</f>
        <v/>
      </c>
      <c r="B1047" s="428" t="s">
        <v>1759</v>
      </c>
      <c r="C1047" s="426" t="s">
        <v>1783</v>
      </c>
      <c r="D1047" s="426" t="s">
        <v>306</v>
      </c>
      <c r="E1047" s="426" t="str">
        <f>CONCATENATE(SUM('Раздел 1'!M39:M39),"=",SUM('Раздел 1'!H39:L39))</f>
        <v>0=0</v>
      </c>
      <c r="F1047" s="407"/>
    </row>
    <row r="1048" spans="1:6" s="242" customFormat="1" x14ac:dyDescent="0.2">
      <c r="A1048" s="433" t="str">
        <f>IF((SUM('Раздел 1'!M40:M40)=SUM('Раздел 1'!H40:L40)),"","Неверно!")</f>
        <v/>
      </c>
      <c r="B1048" s="428" t="s">
        <v>1759</v>
      </c>
      <c r="C1048" s="426" t="s">
        <v>1784</v>
      </c>
      <c r="D1048" s="426" t="s">
        <v>306</v>
      </c>
      <c r="E1048" s="426" t="str">
        <f>CONCATENATE(SUM('Раздел 1'!M40:M40),"=",SUM('Раздел 1'!H40:L40))</f>
        <v>0=0</v>
      </c>
      <c r="F1048" s="407"/>
    </row>
    <row r="1049" spans="1:6" s="242" customFormat="1" x14ac:dyDescent="0.2">
      <c r="A1049" s="433" t="str">
        <f>IF((SUM('Раздел 1'!M41:M41)=SUM('Раздел 1'!H41:L41)),"","Неверно!")</f>
        <v/>
      </c>
      <c r="B1049" s="428" t="s">
        <v>1759</v>
      </c>
      <c r="C1049" s="426" t="s">
        <v>1785</v>
      </c>
      <c r="D1049" s="426" t="s">
        <v>306</v>
      </c>
      <c r="E1049" s="426" t="str">
        <f>CONCATENATE(SUM('Раздел 1'!M41:M41),"=",SUM('Раздел 1'!H41:L41))</f>
        <v>0=0</v>
      </c>
      <c r="F1049" s="407"/>
    </row>
    <row r="1050" spans="1:6" s="242" customFormat="1" x14ac:dyDescent="0.2">
      <c r="A1050" s="433" t="str">
        <f>IF((SUM('Раздел 1'!M42:M42)=SUM('Раздел 1'!H42:L42)),"","Неверно!")</f>
        <v/>
      </c>
      <c r="B1050" s="428" t="s">
        <v>1759</v>
      </c>
      <c r="C1050" s="426" t="s">
        <v>1786</v>
      </c>
      <c r="D1050" s="426" t="s">
        <v>306</v>
      </c>
      <c r="E1050" s="426" t="str">
        <f>CONCATENATE(SUM('Раздел 1'!M42:M42),"=",SUM('Раздел 1'!H42:L42))</f>
        <v>0=0</v>
      </c>
      <c r="F1050" s="407"/>
    </row>
    <row r="1051" spans="1:6" s="242" customFormat="1" x14ac:dyDescent="0.2">
      <c r="A1051" s="433" t="str">
        <f>IF((SUM('Раздел 1'!M43:M43)=SUM('Раздел 1'!H43:L43)),"","Неверно!")</f>
        <v/>
      </c>
      <c r="B1051" s="428" t="s">
        <v>1759</v>
      </c>
      <c r="C1051" s="426" t="s">
        <v>1787</v>
      </c>
      <c r="D1051" s="426" t="s">
        <v>306</v>
      </c>
      <c r="E1051" s="426" t="str">
        <f>CONCATENATE(SUM('Раздел 1'!M43:M43),"=",SUM('Раздел 1'!H43:L43))</f>
        <v>2=2</v>
      </c>
      <c r="F1051" s="407"/>
    </row>
    <row r="1052" spans="1:6" s="242" customFormat="1" x14ac:dyDescent="0.2">
      <c r="A1052" s="433" t="str">
        <f>IF((SUM('Раздел 1'!M44:M44)=SUM('Раздел 1'!H44:L44)),"","Неверно!")</f>
        <v/>
      </c>
      <c r="B1052" s="428" t="s">
        <v>1759</v>
      </c>
      <c r="C1052" s="426" t="s">
        <v>1788</v>
      </c>
      <c r="D1052" s="426" t="s">
        <v>306</v>
      </c>
      <c r="E1052" s="426" t="str">
        <f>CONCATENATE(SUM('Раздел 1'!M44:M44),"=",SUM('Раздел 1'!H44:L44))</f>
        <v>0=0</v>
      </c>
      <c r="F1052" s="407"/>
    </row>
    <row r="1053" spans="1:6" s="242" customFormat="1" x14ac:dyDescent="0.2">
      <c r="A1053" s="433" t="str">
        <f>IF((SUM('Раздел 1'!M45:M45)=SUM('Раздел 1'!H45:L45)),"","Неверно!")</f>
        <v/>
      </c>
      <c r="B1053" s="428" t="s">
        <v>1759</v>
      </c>
      <c r="C1053" s="426" t="s">
        <v>1789</v>
      </c>
      <c r="D1053" s="426" t="s">
        <v>306</v>
      </c>
      <c r="E1053" s="426" t="str">
        <f>CONCATENATE(SUM('Раздел 1'!M45:M45),"=",SUM('Раздел 1'!H45:L45))</f>
        <v>1=1</v>
      </c>
      <c r="F1053" s="407"/>
    </row>
    <row r="1054" spans="1:6" s="242" customFormat="1" x14ac:dyDescent="0.2">
      <c r="A1054" s="433" t="str">
        <f>IF((SUM('Раздел 1'!M46:M46)=SUM('Раздел 1'!H46:L46)),"","Неверно!")</f>
        <v/>
      </c>
      <c r="B1054" s="428" t="s">
        <v>1759</v>
      </c>
      <c r="C1054" s="426" t="s">
        <v>1790</v>
      </c>
      <c r="D1054" s="426" t="s">
        <v>306</v>
      </c>
      <c r="E1054" s="426" t="str">
        <f>CONCATENATE(SUM('Раздел 1'!M46:M46),"=",SUM('Раздел 1'!H46:L46))</f>
        <v>18=18</v>
      </c>
      <c r="F1054" s="407"/>
    </row>
    <row r="1055" spans="1:6" s="242" customFormat="1" x14ac:dyDescent="0.2">
      <c r="A1055" s="433" t="str">
        <f>IF((SUM('Раздел 1'!M47:M47)=SUM('Раздел 1'!H47:L47)),"","Неверно!")</f>
        <v/>
      </c>
      <c r="B1055" s="428" t="s">
        <v>1759</v>
      </c>
      <c r="C1055" s="426" t="s">
        <v>1791</v>
      </c>
      <c r="D1055" s="426" t="s">
        <v>306</v>
      </c>
      <c r="E1055" s="426" t="str">
        <f>CONCATENATE(SUM('Раздел 1'!M47:M47),"=",SUM('Раздел 1'!H47:L47))</f>
        <v>16=16</v>
      </c>
      <c r="F1055" s="407"/>
    </row>
    <row r="1056" spans="1:6" s="242" customFormat="1" x14ac:dyDescent="0.2">
      <c r="A1056" s="433" t="str">
        <f>IF((SUM('Раздел 1'!M48:M48)=SUM('Раздел 1'!H48:L48)),"","Неверно!")</f>
        <v/>
      </c>
      <c r="B1056" s="428" t="s">
        <v>1759</v>
      </c>
      <c r="C1056" s="426" t="s">
        <v>1792</v>
      </c>
      <c r="D1056" s="426" t="s">
        <v>306</v>
      </c>
      <c r="E1056" s="426" t="str">
        <f>CONCATENATE(SUM('Раздел 1'!M48:M48),"=",SUM('Раздел 1'!H48:L48))</f>
        <v>0=0</v>
      </c>
      <c r="F1056" s="407"/>
    </row>
    <row r="1057" spans="1:6" s="242" customFormat="1" x14ac:dyDescent="0.2">
      <c r="A1057" s="433" t="str">
        <f>IF((SUM('Раздел 1'!M13:M13)=SUM('Раздел 1'!H13:L13)),"","Неверно!")</f>
        <v/>
      </c>
      <c r="B1057" s="428" t="s">
        <v>1759</v>
      </c>
      <c r="C1057" s="426" t="s">
        <v>1793</v>
      </c>
      <c r="D1057" s="426" t="s">
        <v>306</v>
      </c>
      <c r="E1057" s="426" t="str">
        <f>CONCATENATE(SUM('Раздел 1'!M13:M13),"=",SUM('Раздел 1'!H13:L13))</f>
        <v>31=31</v>
      </c>
      <c r="F1057" s="407"/>
    </row>
    <row r="1058" spans="1:6" s="242" customFormat="1" x14ac:dyDescent="0.2">
      <c r="A1058" s="433" t="str">
        <f>IF((SUM('Раздел 1'!M49:M49)=SUM('Раздел 1'!H49:L49)),"","Неверно!")</f>
        <v/>
      </c>
      <c r="B1058" s="428" t="s">
        <v>1759</v>
      </c>
      <c r="C1058" s="426" t="s">
        <v>1794</v>
      </c>
      <c r="D1058" s="426" t="s">
        <v>306</v>
      </c>
      <c r="E1058" s="426" t="str">
        <f>CONCATENATE(SUM('Раздел 1'!M49:M49),"=",SUM('Раздел 1'!H49:L49))</f>
        <v>71=71</v>
      </c>
      <c r="F1058" s="407"/>
    </row>
    <row r="1059" spans="1:6" s="242" customFormat="1" x14ac:dyDescent="0.2">
      <c r="A1059" s="433" t="str">
        <f>IF((SUM('Раздел 1'!M50:M50)=SUM('Раздел 1'!H50:L50)),"","Неверно!")</f>
        <v/>
      </c>
      <c r="B1059" s="428" t="s">
        <v>1759</v>
      </c>
      <c r="C1059" s="426" t="s">
        <v>1795</v>
      </c>
      <c r="D1059" s="426" t="s">
        <v>306</v>
      </c>
      <c r="E1059" s="426" t="str">
        <f>CONCATENATE(SUM('Раздел 1'!M50:M50),"=",SUM('Раздел 1'!H50:L50))</f>
        <v>41=41</v>
      </c>
      <c r="F1059" s="407"/>
    </row>
    <row r="1060" spans="1:6" s="242" customFormat="1" x14ac:dyDescent="0.2">
      <c r="A1060" s="433" t="str">
        <f>IF((SUM('Раздел 1'!M51:M51)=SUM('Раздел 1'!H51:L51)),"","Неверно!")</f>
        <v/>
      </c>
      <c r="B1060" s="428" t="s">
        <v>1759</v>
      </c>
      <c r="C1060" s="426" t="s">
        <v>1796</v>
      </c>
      <c r="D1060" s="426" t="s">
        <v>306</v>
      </c>
      <c r="E1060" s="426" t="str">
        <f>CONCATENATE(SUM('Раздел 1'!M51:M51),"=",SUM('Раздел 1'!H51:L51))</f>
        <v>135=135</v>
      </c>
      <c r="F1060" s="407"/>
    </row>
    <row r="1061" spans="1:6" s="242" customFormat="1" x14ac:dyDescent="0.2">
      <c r="A1061" s="433" t="str">
        <f>IF((SUM('Раздел 1'!M52:M52)=SUM('Раздел 1'!H52:L52)),"","Неверно!")</f>
        <v/>
      </c>
      <c r="B1061" s="428" t="s">
        <v>1759</v>
      </c>
      <c r="C1061" s="426" t="s">
        <v>1797</v>
      </c>
      <c r="D1061" s="426" t="s">
        <v>306</v>
      </c>
      <c r="E1061" s="426" t="str">
        <f>CONCATENATE(SUM('Раздел 1'!M52:M52),"=",SUM('Раздел 1'!H52:L52))</f>
        <v>220=220</v>
      </c>
      <c r="F1061" s="407"/>
    </row>
    <row r="1062" spans="1:6" s="242" customFormat="1" x14ac:dyDescent="0.2">
      <c r="A1062" s="433" t="str">
        <f>IF((SUM('Раздел 1'!M53:M53)=SUM('Раздел 1'!H53:L53)),"","Неверно!")</f>
        <v/>
      </c>
      <c r="B1062" s="428" t="s">
        <v>1759</v>
      </c>
      <c r="C1062" s="426" t="s">
        <v>1798</v>
      </c>
      <c r="D1062" s="426" t="s">
        <v>306</v>
      </c>
      <c r="E1062" s="426" t="str">
        <f>CONCATENATE(SUM('Раздел 1'!M53:M53),"=",SUM('Раздел 1'!H53:L53))</f>
        <v>1=1</v>
      </c>
      <c r="F1062" s="407"/>
    </row>
    <row r="1063" spans="1:6" s="242" customFormat="1" x14ac:dyDescent="0.2">
      <c r="A1063" s="433" t="str">
        <f>IF((SUM('Раздел 1'!M54:M54)=SUM('Раздел 1'!H54:L54)),"","Неверно!")</f>
        <v/>
      </c>
      <c r="B1063" s="428" t="s">
        <v>1759</v>
      </c>
      <c r="C1063" s="426" t="s">
        <v>1799</v>
      </c>
      <c r="D1063" s="426" t="s">
        <v>306</v>
      </c>
      <c r="E1063" s="426" t="str">
        <f>CONCATENATE(SUM('Раздел 1'!M54:M54),"=",SUM('Раздел 1'!H54:L54))</f>
        <v>0=0</v>
      </c>
      <c r="F1063" s="407"/>
    </row>
    <row r="1064" spans="1:6" s="242" customFormat="1" x14ac:dyDescent="0.2">
      <c r="A1064" s="433" t="str">
        <f>IF((SUM('Раздел 1'!M55:M55)=SUM('Раздел 1'!H55:L55)),"","Неверно!")</f>
        <v/>
      </c>
      <c r="B1064" s="428" t="s">
        <v>1759</v>
      </c>
      <c r="C1064" s="426" t="s">
        <v>1800</v>
      </c>
      <c r="D1064" s="426" t="s">
        <v>306</v>
      </c>
      <c r="E1064" s="426" t="str">
        <f>CONCATENATE(SUM('Раздел 1'!M55:M55),"=",SUM('Раздел 1'!H55:L55))</f>
        <v>16=16</v>
      </c>
      <c r="F1064" s="407"/>
    </row>
    <row r="1065" spans="1:6" s="242" customFormat="1" x14ac:dyDescent="0.2">
      <c r="A1065" s="433" t="str">
        <f>IF((SUM('Раздел 1'!M56:M56)=SUM('Раздел 1'!H56:L56)),"","Неверно!")</f>
        <v/>
      </c>
      <c r="B1065" s="428" t="s">
        <v>1759</v>
      </c>
      <c r="C1065" s="426" t="s">
        <v>1801</v>
      </c>
      <c r="D1065" s="426" t="s">
        <v>306</v>
      </c>
      <c r="E1065" s="426" t="str">
        <f>CONCATENATE(SUM('Раздел 1'!M56:M56),"=",SUM('Раздел 1'!H56:L56))</f>
        <v>69=69</v>
      </c>
      <c r="F1065" s="407"/>
    </row>
    <row r="1066" spans="1:6" s="242" customFormat="1" x14ac:dyDescent="0.2">
      <c r="A1066" s="433" t="str">
        <f>IF((SUM('Раздел 1'!M57:M57)=SUM('Раздел 1'!H57:L57)),"","Неверно!")</f>
        <v/>
      </c>
      <c r="B1066" s="428" t="s">
        <v>1759</v>
      </c>
      <c r="C1066" s="426" t="s">
        <v>1802</v>
      </c>
      <c r="D1066" s="426" t="s">
        <v>306</v>
      </c>
      <c r="E1066" s="426" t="str">
        <f>CONCATENATE(SUM('Раздел 1'!M57:M57),"=",SUM('Раздел 1'!H57:L57))</f>
        <v>59=59</v>
      </c>
      <c r="F1066" s="407"/>
    </row>
    <row r="1067" spans="1:6" s="242" customFormat="1" x14ac:dyDescent="0.2">
      <c r="A1067" s="433" t="str">
        <f>IF((SUM('Раздел 1'!M58:M58)=SUM('Раздел 1'!H58:L58)),"","Неверно!")</f>
        <v/>
      </c>
      <c r="B1067" s="428" t="s">
        <v>1759</v>
      </c>
      <c r="C1067" s="426" t="s">
        <v>1803</v>
      </c>
      <c r="D1067" s="426" t="s">
        <v>306</v>
      </c>
      <c r="E1067" s="426" t="str">
        <f>CONCATENATE(SUM('Раздел 1'!M58:M58),"=",SUM('Раздел 1'!H58:L58))</f>
        <v>77=77</v>
      </c>
      <c r="F1067" s="407"/>
    </row>
    <row r="1068" spans="1:6" s="242" customFormat="1" x14ac:dyDescent="0.2">
      <c r="A1068" s="433" t="str">
        <f>IF((SUM('Раздел 1'!M14:M14)=SUM('Раздел 1'!H14:L14)),"","Неверно!")</f>
        <v/>
      </c>
      <c r="B1068" s="428" t="s">
        <v>1759</v>
      </c>
      <c r="C1068" s="426" t="s">
        <v>1804</v>
      </c>
      <c r="D1068" s="426" t="s">
        <v>306</v>
      </c>
      <c r="E1068" s="426" t="str">
        <f>CONCATENATE(SUM('Раздел 1'!M14:M14),"=",SUM('Раздел 1'!H14:L14))</f>
        <v>0=0</v>
      </c>
      <c r="F1068" s="407"/>
    </row>
    <row r="1069" spans="1:6" s="242" customFormat="1" x14ac:dyDescent="0.2">
      <c r="A1069" s="433" t="str">
        <f>IF((SUM('Раздел 1'!M59:M59)=SUM('Раздел 1'!H59:L59)),"","Неверно!")</f>
        <v/>
      </c>
      <c r="B1069" s="428" t="s">
        <v>1759</v>
      </c>
      <c r="C1069" s="426" t="s">
        <v>1805</v>
      </c>
      <c r="D1069" s="426" t="s">
        <v>306</v>
      </c>
      <c r="E1069" s="426" t="str">
        <f>CONCATENATE(SUM('Раздел 1'!M59:M59),"=",SUM('Раздел 1'!H59:L59))</f>
        <v>1=1</v>
      </c>
      <c r="F1069" s="407"/>
    </row>
    <row r="1070" spans="1:6" s="242" customFormat="1" x14ac:dyDescent="0.2">
      <c r="A1070" s="433" t="str">
        <f>IF((SUM('Раздел 1'!M60:M60)=SUM('Раздел 1'!H60:L60)),"","Неверно!")</f>
        <v/>
      </c>
      <c r="B1070" s="428" t="s">
        <v>1759</v>
      </c>
      <c r="C1070" s="426" t="s">
        <v>1806</v>
      </c>
      <c r="D1070" s="426" t="s">
        <v>306</v>
      </c>
      <c r="E1070" s="426" t="str">
        <f>CONCATENATE(SUM('Раздел 1'!M60:M60),"=",SUM('Раздел 1'!H60:L60))</f>
        <v>0=0</v>
      </c>
      <c r="F1070" s="407"/>
    </row>
    <row r="1071" spans="1:6" s="242" customFormat="1" x14ac:dyDescent="0.2">
      <c r="A1071" s="433" t="str">
        <f>IF((SUM('Раздел 1'!M61:M61)=SUM('Раздел 1'!H61:L61)),"","Неверно!")</f>
        <v/>
      </c>
      <c r="B1071" s="428" t="s">
        <v>1759</v>
      </c>
      <c r="C1071" s="426" t="s">
        <v>1807</v>
      </c>
      <c r="D1071" s="426" t="s">
        <v>306</v>
      </c>
      <c r="E1071" s="426" t="str">
        <f>CONCATENATE(SUM('Раздел 1'!M61:M61),"=",SUM('Раздел 1'!H61:L61))</f>
        <v>18=18</v>
      </c>
      <c r="F1071" s="407"/>
    </row>
    <row r="1072" spans="1:6" s="242" customFormat="1" x14ac:dyDescent="0.2">
      <c r="A1072" s="433" t="str">
        <f>IF((SUM('Раздел 1'!M62:M62)=SUM('Раздел 1'!H62:L62)),"","Неверно!")</f>
        <v/>
      </c>
      <c r="B1072" s="428" t="s">
        <v>1759</v>
      </c>
      <c r="C1072" s="426" t="s">
        <v>1808</v>
      </c>
      <c r="D1072" s="426" t="s">
        <v>306</v>
      </c>
      <c r="E1072" s="426" t="str">
        <f>CONCATENATE(SUM('Раздел 1'!M62:M62),"=",SUM('Раздел 1'!H62:L62))</f>
        <v>0=0</v>
      </c>
      <c r="F1072" s="407"/>
    </row>
    <row r="1073" spans="1:6" s="242" customFormat="1" x14ac:dyDescent="0.2">
      <c r="A1073" s="433" t="str">
        <f>IF((SUM('Раздел 1'!M63:M63)=SUM('Раздел 1'!H63:L63)),"","Неверно!")</f>
        <v/>
      </c>
      <c r="B1073" s="428" t="s">
        <v>1759</v>
      </c>
      <c r="C1073" s="426" t="s">
        <v>1809</v>
      </c>
      <c r="D1073" s="426" t="s">
        <v>306</v>
      </c>
      <c r="E1073" s="426" t="str">
        <f>CONCATENATE(SUM('Раздел 1'!M63:M63),"=",SUM('Раздел 1'!H63:L63))</f>
        <v>0=0</v>
      </c>
      <c r="F1073" s="407"/>
    </row>
    <row r="1074" spans="1:6" s="242" customFormat="1" x14ac:dyDescent="0.2">
      <c r="A1074" s="433" t="str">
        <f>IF((SUM('Раздел 1'!M15:M15)=SUM('Раздел 1'!H15:L15)),"","Неверно!")</f>
        <v/>
      </c>
      <c r="B1074" s="428" t="s">
        <v>1759</v>
      </c>
      <c r="C1074" s="426" t="s">
        <v>1810</v>
      </c>
      <c r="D1074" s="426" t="s">
        <v>306</v>
      </c>
      <c r="E1074" s="426" t="str">
        <f>CONCATENATE(SUM('Раздел 1'!M15:M15),"=",SUM('Раздел 1'!H15:L15))</f>
        <v>4=4</v>
      </c>
      <c r="F1074" s="407"/>
    </row>
    <row r="1075" spans="1:6" s="242" customFormat="1" x14ac:dyDescent="0.2">
      <c r="A1075" s="433" t="str">
        <f>IF((SUM('Раздел 1'!M16:M16)=SUM('Раздел 1'!H16:L16)),"","Неверно!")</f>
        <v/>
      </c>
      <c r="B1075" s="428" t="s">
        <v>1759</v>
      </c>
      <c r="C1075" s="426" t="s">
        <v>1811</v>
      </c>
      <c r="D1075" s="426" t="s">
        <v>306</v>
      </c>
      <c r="E1075" s="426" t="str">
        <f>CONCATENATE(SUM('Раздел 1'!M16:M16),"=",SUM('Раздел 1'!H16:L16))</f>
        <v>4=4</v>
      </c>
      <c r="F1075" s="407"/>
    </row>
    <row r="1076" spans="1:6" s="242" customFormat="1" x14ac:dyDescent="0.2">
      <c r="A1076" s="433" t="str">
        <f>IF((SUM('Раздел 1'!M17:M17)=SUM('Раздел 1'!H17:L17)),"","Неверно!")</f>
        <v/>
      </c>
      <c r="B1076" s="428" t="s">
        <v>1759</v>
      </c>
      <c r="C1076" s="426" t="s">
        <v>1812</v>
      </c>
      <c r="D1076" s="426" t="s">
        <v>306</v>
      </c>
      <c r="E1076" s="426" t="str">
        <f>CONCATENATE(SUM('Раздел 1'!M17:M17),"=",SUM('Раздел 1'!H17:L17))</f>
        <v>49=49</v>
      </c>
      <c r="F1076" s="407"/>
    </row>
    <row r="1077" spans="1:6" s="242" customFormat="1" x14ac:dyDescent="0.2">
      <c r="A1077" s="433" t="str">
        <f>IF((SUM('Раздел 1'!M18:M18)=SUM('Раздел 1'!H18:L18)),"","Неверно!")</f>
        <v/>
      </c>
      <c r="B1077" s="428" t="s">
        <v>1759</v>
      </c>
      <c r="C1077" s="426" t="s">
        <v>1813</v>
      </c>
      <c r="D1077" s="426" t="s">
        <v>306</v>
      </c>
      <c r="E1077" s="426" t="str">
        <f>CONCATENATE(SUM('Раздел 1'!M18:M18),"=",SUM('Раздел 1'!H18:L18))</f>
        <v>0=0</v>
      </c>
      <c r="F1077" s="407"/>
    </row>
    <row r="1078" spans="1:6" s="242" customFormat="1" x14ac:dyDescent="0.2">
      <c r="A1078" s="433" t="str">
        <f>IF((SUM('Раздел 1'!F47:F47)&lt;=SUM('Раздел 1'!F10:F10)),"","Неверно!")</f>
        <v/>
      </c>
      <c r="B1078" s="428" t="s">
        <v>1814</v>
      </c>
      <c r="C1078" s="426" t="s">
        <v>1815</v>
      </c>
      <c r="D1078" s="426" t="s">
        <v>303</v>
      </c>
      <c r="E1078" s="426" t="str">
        <f>CONCATENATE(SUM('Раздел 1'!F47:F47),"&lt;=",SUM('Раздел 1'!F10:F10))</f>
        <v>0&lt;=16</v>
      </c>
      <c r="F1078" s="407"/>
    </row>
    <row r="1079" spans="1:6" s="242" customFormat="1" x14ac:dyDescent="0.2">
      <c r="A1079" s="433" t="str">
        <f>IF((SUM('Раздел 1'!O47:O47)&lt;=SUM('Раздел 1'!O10:O10)),"","Неверно!")</f>
        <v/>
      </c>
      <c r="B1079" s="428" t="s">
        <v>1814</v>
      </c>
      <c r="C1079" s="426" t="s">
        <v>1816</v>
      </c>
      <c r="D1079" s="426" t="s">
        <v>303</v>
      </c>
      <c r="E1079" s="426" t="str">
        <f>CONCATENATE(SUM('Раздел 1'!O47:O47),"&lt;=",SUM('Раздел 1'!O10:O10))</f>
        <v>1&lt;=17</v>
      </c>
      <c r="F1079" s="407"/>
    </row>
    <row r="1080" spans="1:6" s="242" customFormat="1" x14ac:dyDescent="0.2">
      <c r="A1080" s="433" t="str">
        <f>IF((SUM('Раздел 1'!P47:P47)&lt;=SUM('Раздел 1'!P10:P10)),"","Неверно!")</f>
        <v/>
      </c>
      <c r="B1080" s="428" t="s">
        <v>1814</v>
      </c>
      <c r="C1080" s="426" t="s">
        <v>1817</v>
      </c>
      <c r="D1080" s="426" t="s">
        <v>303</v>
      </c>
      <c r="E1080" s="426" t="str">
        <f>CONCATENATE(SUM('Раздел 1'!P47:P47),"&lt;=",SUM('Раздел 1'!P10:P10))</f>
        <v>29&lt;=246</v>
      </c>
      <c r="F1080" s="407"/>
    </row>
    <row r="1081" spans="1:6" s="242" customFormat="1" x14ac:dyDescent="0.2">
      <c r="A1081" s="433" t="str">
        <f>IF((SUM('Раздел 1'!Q47:Q47)&lt;=SUM('Раздел 1'!Q10:Q10)),"","Неверно!")</f>
        <v/>
      </c>
      <c r="B1081" s="428" t="s">
        <v>1814</v>
      </c>
      <c r="C1081" s="426" t="s">
        <v>1818</v>
      </c>
      <c r="D1081" s="426" t="s">
        <v>303</v>
      </c>
      <c r="E1081" s="426" t="str">
        <f>CONCATENATE(SUM('Раздел 1'!Q47:Q47),"&lt;=",SUM('Раздел 1'!Q10:Q10))</f>
        <v>15&lt;=202</v>
      </c>
      <c r="F1081" s="407"/>
    </row>
    <row r="1082" spans="1:6" s="242" customFormat="1" x14ac:dyDescent="0.2">
      <c r="A1082" s="433" t="str">
        <f>IF((SUM('Раздел 1'!R47:R47)&lt;=SUM('Раздел 1'!R10:R10)),"","Неверно!")</f>
        <v/>
      </c>
      <c r="B1082" s="428" t="s">
        <v>1814</v>
      </c>
      <c r="C1082" s="426" t="s">
        <v>1819</v>
      </c>
      <c r="D1082" s="426" t="s">
        <v>303</v>
      </c>
      <c r="E1082" s="426" t="str">
        <f>CONCATENATE(SUM('Раздел 1'!R47:R47),"&lt;=",SUM('Раздел 1'!R10:R10))</f>
        <v>0&lt;=0</v>
      </c>
      <c r="F1082" s="407"/>
    </row>
    <row r="1083" spans="1:6" s="242" customFormat="1" x14ac:dyDescent="0.2">
      <c r="A1083" s="433" t="str">
        <f>IF((SUM('Раздел 1'!S47:S47)&lt;=SUM('Раздел 1'!S10:S10)),"","Неверно!")</f>
        <v/>
      </c>
      <c r="B1083" s="428" t="s">
        <v>1814</v>
      </c>
      <c r="C1083" s="426" t="s">
        <v>1820</v>
      </c>
      <c r="D1083" s="426" t="s">
        <v>303</v>
      </c>
      <c r="E1083" s="426" t="str">
        <f>CONCATENATE(SUM('Раздел 1'!S47:S47),"&lt;=",SUM('Раздел 1'!S10:S10))</f>
        <v>0&lt;=0</v>
      </c>
      <c r="F1083" s="407"/>
    </row>
    <row r="1084" spans="1:6" s="242" customFormat="1" x14ac:dyDescent="0.2">
      <c r="A1084" s="433" t="str">
        <f>IF((SUM('Раздел 1'!T47:T47)&lt;=SUM('Раздел 1'!T10:T10)),"","Неверно!")</f>
        <v/>
      </c>
      <c r="B1084" s="428" t="s">
        <v>1814</v>
      </c>
      <c r="C1084" s="426" t="s">
        <v>1821</v>
      </c>
      <c r="D1084" s="426" t="s">
        <v>303</v>
      </c>
      <c r="E1084" s="426" t="str">
        <f>CONCATENATE(SUM('Раздел 1'!T47:T47),"&lt;=",SUM('Раздел 1'!T10:T10))</f>
        <v>10&lt;=33</v>
      </c>
      <c r="F1084" s="407"/>
    </row>
    <row r="1085" spans="1:6" s="242" customFormat="1" x14ac:dyDescent="0.2">
      <c r="A1085" s="433" t="str">
        <f>IF((SUM('Раздел 1'!U47:U47)&lt;=SUM('Раздел 1'!U10:U10)),"","Неверно!")</f>
        <v/>
      </c>
      <c r="B1085" s="428" t="s">
        <v>1814</v>
      </c>
      <c r="C1085" s="426" t="s">
        <v>1822</v>
      </c>
      <c r="D1085" s="426" t="s">
        <v>303</v>
      </c>
      <c r="E1085" s="426" t="str">
        <f>CONCATENATE(SUM('Раздел 1'!U47:U47),"&lt;=",SUM('Раздел 1'!U10:U10))</f>
        <v>0&lt;=1</v>
      </c>
      <c r="F1085" s="407"/>
    </row>
    <row r="1086" spans="1:6" s="242" customFormat="1" x14ac:dyDescent="0.2">
      <c r="A1086" s="433" t="str">
        <f>IF((SUM('Раздел 1'!V47:V47)&lt;=SUM('Раздел 1'!V10:V10)),"","Неверно!")</f>
        <v/>
      </c>
      <c r="B1086" s="428" t="s">
        <v>1814</v>
      </c>
      <c r="C1086" s="426" t="s">
        <v>1823</v>
      </c>
      <c r="D1086" s="426" t="s">
        <v>303</v>
      </c>
      <c r="E1086" s="426" t="str">
        <f>CONCATENATE(SUM('Раздел 1'!V47:V47),"&lt;=",SUM('Раздел 1'!V10:V10))</f>
        <v>0&lt;=4</v>
      </c>
      <c r="F1086" s="407"/>
    </row>
    <row r="1087" spans="1:6" s="242" customFormat="1" x14ac:dyDescent="0.2">
      <c r="A1087" s="433" t="str">
        <f>IF((SUM('Раздел 1'!W47:W47)&lt;=SUM('Раздел 1'!W10:W10)),"","Неверно!")</f>
        <v/>
      </c>
      <c r="B1087" s="428" t="s">
        <v>1814</v>
      </c>
      <c r="C1087" s="426" t="s">
        <v>1824</v>
      </c>
      <c r="D1087" s="426" t="s">
        <v>303</v>
      </c>
      <c r="E1087" s="426" t="str">
        <f>CONCATENATE(SUM('Раздел 1'!W47:W47),"&lt;=",SUM('Раздел 1'!W10:W10))</f>
        <v>0&lt;=6</v>
      </c>
      <c r="F1087" s="407"/>
    </row>
    <row r="1088" spans="1:6" s="242" customFormat="1" x14ac:dyDescent="0.2">
      <c r="A1088" s="433" t="str">
        <f>IF((SUM('Раздел 1'!X47:X47)&lt;=SUM('Раздел 1'!X10:X10)),"","Неверно!")</f>
        <v/>
      </c>
      <c r="B1088" s="428" t="s">
        <v>1814</v>
      </c>
      <c r="C1088" s="426" t="s">
        <v>1825</v>
      </c>
      <c r="D1088" s="426" t="s">
        <v>303</v>
      </c>
      <c r="E1088" s="426" t="str">
        <f>CONCATENATE(SUM('Раздел 1'!X47:X47),"&lt;=",SUM('Раздел 1'!X10:X10))</f>
        <v>0&lt;=135</v>
      </c>
      <c r="F1088" s="407"/>
    </row>
    <row r="1089" spans="1:6" s="242" customFormat="1" x14ac:dyDescent="0.2">
      <c r="A1089" s="433" t="str">
        <f>IF((SUM('Раздел 1'!G47:G47)&lt;=SUM('Раздел 1'!G10:G10)),"","Неверно!")</f>
        <v/>
      </c>
      <c r="B1089" s="428" t="s">
        <v>1814</v>
      </c>
      <c r="C1089" s="426" t="s">
        <v>1826</v>
      </c>
      <c r="D1089" s="426" t="s">
        <v>303</v>
      </c>
      <c r="E1089" s="426" t="str">
        <f>CONCATENATE(SUM('Раздел 1'!G47:G47),"&lt;=",SUM('Раздел 1'!G10:G10))</f>
        <v>17&lt;=222</v>
      </c>
      <c r="F1089" s="407"/>
    </row>
    <row r="1090" spans="1:6" s="242" customFormat="1" x14ac:dyDescent="0.2">
      <c r="A1090" s="433" t="str">
        <f>IF((SUM('Раздел 1'!Y47:Y47)&lt;=SUM('Раздел 1'!Y10:Y10)),"","Неверно!")</f>
        <v/>
      </c>
      <c r="B1090" s="428" t="s">
        <v>1814</v>
      </c>
      <c r="C1090" s="426" t="s">
        <v>1827</v>
      </c>
      <c r="D1090" s="426" t="s">
        <v>303</v>
      </c>
      <c r="E1090" s="426" t="str">
        <f>CONCATENATE(SUM('Раздел 1'!Y47:Y47),"&lt;=",SUM('Раздел 1'!Y10:Y10))</f>
        <v>0&lt;=133</v>
      </c>
      <c r="F1090" s="407"/>
    </row>
    <row r="1091" spans="1:6" s="242" customFormat="1" x14ac:dyDescent="0.2">
      <c r="A1091" s="433" t="str">
        <f>IF((SUM('Раздел 1'!Z47:Z47)&lt;=SUM('Раздел 1'!Z10:Z10)),"","Неверно!")</f>
        <v/>
      </c>
      <c r="B1091" s="428" t="s">
        <v>1814</v>
      </c>
      <c r="C1091" s="426" t="s">
        <v>1828</v>
      </c>
      <c r="D1091" s="426" t="s">
        <v>303</v>
      </c>
      <c r="E1091" s="426" t="str">
        <f>CONCATENATE(SUM('Раздел 1'!Z47:Z47),"&lt;=",SUM('Раздел 1'!Z10:Z10))</f>
        <v>0&lt;=4</v>
      </c>
      <c r="F1091" s="407"/>
    </row>
    <row r="1092" spans="1:6" s="242" customFormat="1" x14ac:dyDescent="0.2">
      <c r="A1092" s="433" t="str">
        <f>IF((SUM('Раздел 1'!AA47:AA47)&lt;=SUM('Раздел 1'!AA10:AA10)),"","Неверно!")</f>
        <v/>
      </c>
      <c r="B1092" s="428" t="s">
        <v>1814</v>
      </c>
      <c r="C1092" s="426" t="s">
        <v>1829</v>
      </c>
      <c r="D1092" s="426" t="s">
        <v>303</v>
      </c>
      <c r="E1092" s="426" t="str">
        <f>CONCATENATE(SUM('Раздел 1'!AA47:AA47),"&lt;=",SUM('Раздел 1'!AA10:AA10))</f>
        <v>0&lt;=0</v>
      </c>
      <c r="F1092" s="407"/>
    </row>
    <row r="1093" spans="1:6" s="242" customFormat="1" x14ac:dyDescent="0.2">
      <c r="A1093" s="433" t="str">
        <f>IF((SUM('Раздел 1'!AB47:AB47)&lt;=SUM('Раздел 1'!AB10:AB10)),"","Неверно!")</f>
        <v/>
      </c>
      <c r="B1093" s="428" t="s">
        <v>1814</v>
      </c>
      <c r="C1093" s="426" t="s">
        <v>1830</v>
      </c>
      <c r="D1093" s="426" t="s">
        <v>303</v>
      </c>
      <c r="E1093" s="426" t="str">
        <f>CONCATENATE(SUM('Раздел 1'!AB47:AB47),"&lt;=",SUM('Раздел 1'!AB10:AB10))</f>
        <v>0&lt;=0</v>
      </c>
      <c r="F1093" s="407"/>
    </row>
    <row r="1094" spans="1:6" s="242" customFormat="1" x14ac:dyDescent="0.2">
      <c r="A1094" s="433" t="str">
        <f>IF((SUM('Раздел 1'!AC47:AC47)&lt;=SUM('Раздел 1'!AC10:AC10)),"","Неверно!")</f>
        <v/>
      </c>
      <c r="B1094" s="428" t="s">
        <v>1814</v>
      </c>
      <c r="C1094" s="426" t="s">
        <v>1831</v>
      </c>
      <c r="D1094" s="426" t="s">
        <v>303</v>
      </c>
      <c r="E1094" s="426" t="str">
        <f>CONCATENATE(SUM('Раздел 1'!AC47:AC47),"&lt;=",SUM('Раздел 1'!AC10:AC10))</f>
        <v>0&lt;=0</v>
      </c>
      <c r="F1094" s="407"/>
    </row>
    <row r="1095" spans="1:6" s="242" customFormat="1" x14ac:dyDescent="0.2">
      <c r="A1095" s="433" t="str">
        <f>IF((SUM('Раздел 1'!AD47:AD47)&lt;=SUM('Раздел 1'!AD10:AD10)),"","Неверно!")</f>
        <v/>
      </c>
      <c r="B1095" s="428" t="s">
        <v>1814</v>
      </c>
      <c r="C1095" s="426" t="s">
        <v>1832</v>
      </c>
      <c r="D1095" s="426" t="s">
        <v>303</v>
      </c>
      <c r="E1095" s="426" t="str">
        <f>CONCATENATE(SUM('Раздел 1'!AD47:AD47),"&lt;=",SUM('Раздел 1'!AD10:AD10))</f>
        <v>0&lt;=0</v>
      </c>
      <c r="F1095" s="407"/>
    </row>
    <row r="1096" spans="1:6" s="242" customFormat="1" x14ac:dyDescent="0.2">
      <c r="A1096" s="433" t="str">
        <f>IF((SUM('Раздел 1'!AE47:AE47)&lt;=SUM('Раздел 1'!AE10:AE10)),"","Неверно!")</f>
        <v/>
      </c>
      <c r="B1096" s="428" t="s">
        <v>1814</v>
      </c>
      <c r="C1096" s="426" t="s">
        <v>1833</v>
      </c>
      <c r="D1096" s="426" t="s">
        <v>303</v>
      </c>
      <c r="E1096" s="426" t="str">
        <f>CONCATENATE(SUM('Раздел 1'!AE47:AE47),"&lt;=",SUM('Раздел 1'!AE10:AE10))</f>
        <v>0&lt;=18</v>
      </c>
      <c r="F1096" s="407"/>
    </row>
    <row r="1097" spans="1:6" s="242" customFormat="1" x14ac:dyDescent="0.2">
      <c r="A1097" s="433" t="str">
        <f>IF((SUM('Раздел 1'!AF47:AF47)&lt;=SUM('Раздел 1'!AF10:AF10)),"","Неверно!")</f>
        <v/>
      </c>
      <c r="B1097" s="428" t="s">
        <v>1814</v>
      </c>
      <c r="C1097" s="426" t="s">
        <v>1834</v>
      </c>
      <c r="D1097" s="426" t="s">
        <v>303</v>
      </c>
      <c r="E1097" s="426" t="str">
        <f>CONCATENATE(SUM('Раздел 1'!AF47:AF47),"&lt;=",SUM('Раздел 1'!AF10:AF10))</f>
        <v>0&lt;=0</v>
      </c>
      <c r="F1097" s="407"/>
    </row>
    <row r="1098" spans="1:6" s="242" customFormat="1" x14ac:dyDescent="0.2">
      <c r="A1098" s="433" t="str">
        <f>IF((SUM('Раздел 1'!AG47:AG47)&lt;=SUM('Раздел 1'!AG10:AG10)),"","Неверно!")</f>
        <v/>
      </c>
      <c r="B1098" s="428" t="s">
        <v>1814</v>
      </c>
      <c r="C1098" s="426" t="s">
        <v>1835</v>
      </c>
      <c r="D1098" s="426" t="s">
        <v>303</v>
      </c>
      <c r="E1098" s="426" t="str">
        <f>CONCATENATE(SUM('Раздел 1'!AG47:AG47),"&lt;=",SUM('Раздел 1'!AG10:AG10))</f>
        <v>0&lt;=3</v>
      </c>
      <c r="F1098" s="407"/>
    </row>
    <row r="1099" spans="1:6" s="242" customFormat="1" x14ac:dyDescent="0.2">
      <c r="A1099" s="433" t="str">
        <f>IF((SUM('Раздел 1'!AH47:AH47)&lt;=SUM('Раздел 1'!AH10:AH10)),"","Неверно!")</f>
        <v/>
      </c>
      <c r="B1099" s="428" t="s">
        <v>1814</v>
      </c>
      <c r="C1099" s="426" t="s">
        <v>1836</v>
      </c>
      <c r="D1099" s="426" t="s">
        <v>303</v>
      </c>
      <c r="E1099" s="426" t="str">
        <f>CONCATENATE(SUM('Раздел 1'!AH47:AH47),"&lt;=",SUM('Раздел 1'!AH10:AH10))</f>
        <v>0&lt;=18</v>
      </c>
      <c r="F1099" s="407"/>
    </row>
    <row r="1100" spans="1:6" s="242" customFormat="1" x14ac:dyDescent="0.2">
      <c r="A1100" s="433" t="str">
        <f>IF((SUM('Раздел 1'!H47:H47)&lt;=SUM('Раздел 1'!H10:H10)),"","Неверно!")</f>
        <v/>
      </c>
      <c r="B1100" s="428" t="s">
        <v>1814</v>
      </c>
      <c r="C1100" s="426" t="s">
        <v>1837</v>
      </c>
      <c r="D1100" s="426" t="s">
        <v>303</v>
      </c>
      <c r="E1100" s="426" t="str">
        <f>CONCATENATE(SUM('Раздел 1'!H47:H47),"&lt;=",SUM('Раздел 1'!H10:H10))</f>
        <v>11&lt;=187</v>
      </c>
      <c r="F1100" s="407"/>
    </row>
    <row r="1101" spans="1:6" s="242" customFormat="1" x14ac:dyDescent="0.2">
      <c r="A1101" s="433" t="str">
        <f>IF((SUM('Раздел 1'!AI47:AI47)&lt;=SUM('Раздел 1'!AI10:AI10)),"","Неверно!")</f>
        <v/>
      </c>
      <c r="B1101" s="428" t="s">
        <v>1814</v>
      </c>
      <c r="C1101" s="426" t="s">
        <v>1838</v>
      </c>
      <c r="D1101" s="426" t="s">
        <v>303</v>
      </c>
      <c r="E1101" s="426" t="str">
        <f>CONCATENATE(SUM('Раздел 1'!AI47:AI47),"&lt;=",SUM('Раздел 1'!AI10:AI10))</f>
        <v>0&lt;=0</v>
      </c>
      <c r="F1101" s="407"/>
    </row>
    <row r="1102" spans="1:6" s="242" customFormat="1" x14ac:dyDescent="0.2">
      <c r="A1102" s="433" t="str">
        <f>IF((SUM('Раздел 1'!AJ47:AJ47)&lt;=SUM('Раздел 1'!AJ10:AJ10)),"","Неверно!")</f>
        <v/>
      </c>
      <c r="B1102" s="428" t="s">
        <v>1814</v>
      </c>
      <c r="C1102" s="426" t="s">
        <v>1839</v>
      </c>
      <c r="D1102" s="426" t="s">
        <v>303</v>
      </c>
      <c r="E1102" s="426" t="str">
        <f>CONCATENATE(SUM('Раздел 1'!AJ47:AJ47),"&lt;=",SUM('Раздел 1'!AJ10:AJ10))</f>
        <v>0&lt;=1</v>
      </c>
      <c r="F1102" s="407"/>
    </row>
    <row r="1103" spans="1:6" s="242" customFormat="1" x14ac:dyDescent="0.2">
      <c r="A1103" s="433" t="str">
        <f>IF((SUM('Раздел 1'!AK47:AK47)&lt;=SUM('Раздел 1'!AK10:AK10)),"","Неверно!")</f>
        <v/>
      </c>
      <c r="B1103" s="428" t="s">
        <v>1814</v>
      </c>
      <c r="C1103" s="426" t="s">
        <v>1840</v>
      </c>
      <c r="D1103" s="426" t="s">
        <v>303</v>
      </c>
      <c r="E1103" s="426" t="str">
        <f>CONCATENATE(SUM('Раздел 1'!AK47:AK47),"&lt;=",SUM('Раздел 1'!AK10:AK10))</f>
        <v>0&lt;=0</v>
      </c>
      <c r="F1103" s="407"/>
    </row>
    <row r="1104" spans="1:6" s="242" customFormat="1" x14ac:dyDescent="0.2">
      <c r="A1104" s="433" t="str">
        <f>IF((SUM('Раздел 1'!AL47:AL47)&lt;=SUM('Раздел 1'!AL10:AL10)),"","Неверно!")</f>
        <v/>
      </c>
      <c r="B1104" s="428" t="s">
        <v>1814</v>
      </c>
      <c r="C1104" s="426" t="s">
        <v>1841</v>
      </c>
      <c r="D1104" s="426" t="s">
        <v>303</v>
      </c>
      <c r="E1104" s="426" t="str">
        <f>CONCATENATE(SUM('Раздел 1'!AL47:AL47),"&lt;=",SUM('Раздел 1'!AL10:AL10))</f>
        <v>0&lt;=0</v>
      </c>
      <c r="F1104" s="407"/>
    </row>
    <row r="1105" spans="1:6" s="242" customFormat="1" x14ac:dyDescent="0.2">
      <c r="A1105" s="433" t="str">
        <f>IF((SUM('Раздел 1'!AM47:AM47)&lt;=SUM('Раздел 1'!AM10:AM10)),"","Неверно!")</f>
        <v/>
      </c>
      <c r="B1105" s="428" t="s">
        <v>1814</v>
      </c>
      <c r="C1105" s="426" t="s">
        <v>1842</v>
      </c>
      <c r="D1105" s="426" t="s">
        <v>303</v>
      </c>
      <c r="E1105" s="426" t="str">
        <f>CONCATENATE(SUM('Раздел 1'!AM47:AM47),"&lt;=",SUM('Раздел 1'!AM10:AM10))</f>
        <v>0&lt;=0</v>
      </c>
      <c r="F1105" s="407"/>
    </row>
    <row r="1106" spans="1:6" s="242" customFormat="1" x14ac:dyDescent="0.2">
      <c r="A1106" s="433" t="str">
        <f>IF((SUM('Раздел 1'!I47:I47)&lt;=SUM('Раздел 1'!I10:I10)),"","Неверно!")</f>
        <v/>
      </c>
      <c r="B1106" s="428" t="s">
        <v>1814</v>
      </c>
      <c r="C1106" s="426" t="s">
        <v>1843</v>
      </c>
      <c r="D1106" s="426" t="s">
        <v>303</v>
      </c>
      <c r="E1106" s="426" t="str">
        <f>CONCATENATE(SUM('Раздел 1'!I47:I47),"&lt;=",SUM('Раздел 1'!I10:I10))</f>
        <v>5&lt;=28</v>
      </c>
      <c r="F1106" s="407"/>
    </row>
    <row r="1107" spans="1:6" s="242" customFormat="1" x14ac:dyDescent="0.2">
      <c r="A1107" s="433" t="str">
        <f>IF((SUM('Раздел 1'!J47:J47)&lt;=SUM('Раздел 1'!J10:J10)),"","Неверно!")</f>
        <v/>
      </c>
      <c r="B1107" s="428" t="s">
        <v>1814</v>
      </c>
      <c r="C1107" s="426" t="s">
        <v>1844</v>
      </c>
      <c r="D1107" s="426" t="s">
        <v>303</v>
      </c>
      <c r="E1107" s="426" t="str">
        <f>CONCATENATE(SUM('Раздел 1'!J47:J47),"&lt;=",SUM('Раздел 1'!J10:J10))</f>
        <v>0&lt;=1</v>
      </c>
      <c r="F1107" s="407"/>
    </row>
    <row r="1108" spans="1:6" s="242" customFormat="1" x14ac:dyDescent="0.2">
      <c r="A1108" s="433" t="str">
        <f>IF((SUM('Раздел 1'!K47:K47)&lt;=SUM('Раздел 1'!K10:K10)),"","Неверно!")</f>
        <v/>
      </c>
      <c r="B1108" s="428" t="s">
        <v>1814</v>
      </c>
      <c r="C1108" s="426" t="s">
        <v>1845</v>
      </c>
      <c r="D1108" s="426" t="s">
        <v>303</v>
      </c>
      <c r="E1108" s="426" t="str">
        <f>CONCATENATE(SUM('Раздел 1'!K47:K47),"&lt;=",SUM('Раздел 1'!K10:K10))</f>
        <v>0&lt;=2</v>
      </c>
      <c r="F1108" s="407"/>
    </row>
    <row r="1109" spans="1:6" s="242" customFormat="1" x14ac:dyDescent="0.2">
      <c r="A1109" s="433" t="str">
        <f>IF((SUM('Раздел 1'!L47:L47)&lt;=SUM('Раздел 1'!L10:L10)),"","Неверно!")</f>
        <v/>
      </c>
      <c r="B1109" s="428" t="s">
        <v>1814</v>
      </c>
      <c r="C1109" s="426" t="s">
        <v>1846</v>
      </c>
      <c r="D1109" s="426" t="s">
        <v>303</v>
      </c>
      <c r="E1109" s="426" t="str">
        <f>CONCATENATE(SUM('Раздел 1'!L47:L47),"&lt;=",SUM('Раздел 1'!L10:L10))</f>
        <v>0&lt;=3</v>
      </c>
      <c r="F1109" s="407"/>
    </row>
    <row r="1110" spans="1:6" s="242" customFormat="1" x14ac:dyDescent="0.2">
      <c r="A1110" s="433" t="str">
        <f>IF((SUM('Раздел 1'!M47:M47)&lt;=SUM('Раздел 1'!M10:M10)),"","Неверно!")</f>
        <v/>
      </c>
      <c r="B1110" s="428" t="s">
        <v>1814</v>
      </c>
      <c r="C1110" s="426" t="s">
        <v>1847</v>
      </c>
      <c r="D1110" s="426" t="s">
        <v>303</v>
      </c>
      <c r="E1110" s="426" t="str">
        <f>CONCATENATE(SUM('Раздел 1'!M47:M47),"&lt;=",SUM('Раздел 1'!M10:M10))</f>
        <v>16&lt;=221</v>
      </c>
      <c r="F1110" s="407"/>
    </row>
    <row r="1111" spans="1:6" s="242" customFormat="1" x14ac:dyDescent="0.2">
      <c r="A1111" s="433" t="str">
        <f>IF((SUM('Раздел 1'!N47:N47)&lt;=SUM('Раздел 1'!N10:N10)),"","Неверно!")</f>
        <v/>
      </c>
      <c r="B1111" s="428" t="s">
        <v>1814</v>
      </c>
      <c r="C1111" s="426" t="s">
        <v>1848</v>
      </c>
      <c r="D1111" s="426" t="s">
        <v>303</v>
      </c>
      <c r="E1111" s="426" t="str">
        <f>CONCATENATE(SUM('Раздел 1'!N47:N47),"&lt;=",SUM('Раздел 1'!N10:N10))</f>
        <v>0&lt;=0</v>
      </c>
      <c r="F1111" s="407"/>
    </row>
    <row r="1112" spans="1:6" s="242" customFormat="1" x14ac:dyDescent="0.2">
      <c r="A1112" s="433" t="str">
        <f>IF((SUM('Раздел 1'!N10:N10)&lt;=SUM('Раздел 1'!M10:M10)),"","Неверно!")</f>
        <v/>
      </c>
      <c r="B1112" s="428" t="s">
        <v>1849</v>
      </c>
      <c r="C1112" s="426" t="s">
        <v>1850</v>
      </c>
      <c r="D1112" s="426" t="s">
        <v>279</v>
      </c>
      <c r="E1112" s="426" t="str">
        <f>CONCATENATE(SUM('Раздел 1'!N10:N10),"&lt;=",SUM('Раздел 1'!M10:M10))</f>
        <v>0&lt;=221</v>
      </c>
      <c r="F1112" s="407"/>
    </row>
    <row r="1113" spans="1:6" s="242" customFormat="1" x14ac:dyDescent="0.2">
      <c r="A1113" s="433" t="str">
        <f>IF((SUM('Раздел 1'!N19:N19)&lt;=SUM('Раздел 1'!M19:M19)),"","Неверно!")</f>
        <v/>
      </c>
      <c r="B1113" s="428" t="s">
        <v>1849</v>
      </c>
      <c r="C1113" s="426" t="s">
        <v>1851</v>
      </c>
      <c r="D1113" s="426" t="s">
        <v>279</v>
      </c>
      <c r="E1113" s="426" t="str">
        <f>CONCATENATE(SUM('Раздел 1'!N19:N19),"&lt;=",SUM('Раздел 1'!M19:M19))</f>
        <v>0&lt;=3</v>
      </c>
      <c r="F1113" s="407"/>
    </row>
    <row r="1114" spans="1:6" s="242" customFormat="1" x14ac:dyDescent="0.2">
      <c r="A1114" s="433" t="str">
        <f>IF((SUM('Раздел 1'!N20:N20)&lt;=SUM('Раздел 1'!M20:M20)),"","Неверно!")</f>
        <v/>
      </c>
      <c r="B1114" s="428" t="s">
        <v>1849</v>
      </c>
      <c r="C1114" s="426" t="s">
        <v>1852</v>
      </c>
      <c r="D1114" s="426" t="s">
        <v>279</v>
      </c>
      <c r="E1114" s="426" t="str">
        <f>CONCATENATE(SUM('Раздел 1'!N20:N20),"&lt;=",SUM('Раздел 1'!M20:M20))</f>
        <v>0&lt;=1</v>
      </c>
      <c r="F1114" s="407"/>
    </row>
    <row r="1115" spans="1:6" s="242" customFormat="1" x14ac:dyDescent="0.2">
      <c r="A1115" s="433" t="str">
        <f>IF((SUM('Раздел 1'!N21:N21)&lt;=SUM('Раздел 1'!M21:M21)),"","Неверно!")</f>
        <v/>
      </c>
      <c r="B1115" s="428" t="s">
        <v>1849</v>
      </c>
      <c r="C1115" s="426" t="s">
        <v>1853</v>
      </c>
      <c r="D1115" s="426" t="s">
        <v>279</v>
      </c>
      <c r="E1115" s="426" t="str">
        <f>CONCATENATE(SUM('Раздел 1'!N21:N21),"&lt;=",SUM('Раздел 1'!M21:M21))</f>
        <v>0&lt;=4</v>
      </c>
      <c r="F1115" s="407"/>
    </row>
    <row r="1116" spans="1:6" s="242" customFormat="1" x14ac:dyDescent="0.2">
      <c r="A1116" s="433" t="str">
        <f>IF((SUM('Раздел 1'!N22:N22)&lt;=SUM('Раздел 1'!M22:M22)),"","Неверно!")</f>
        <v/>
      </c>
      <c r="B1116" s="428" t="s">
        <v>1849</v>
      </c>
      <c r="C1116" s="426" t="s">
        <v>1854</v>
      </c>
      <c r="D1116" s="426" t="s">
        <v>279</v>
      </c>
      <c r="E1116" s="426" t="str">
        <f>CONCATENATE(SUM('Раздел 1'!N22:N22),"&lt;=",SUM('Раздел 1'!M22:M22))</f>
        <v>0&lt;=1</v>
      </c>
      <c r="F1116" s="407"/>
    </row>
    <row r="1117" spans="1:6" s="242" customFormat="1" x14ac:dyDescent="0.2">
      <c r="A1117" s="433" t="str">
        <f>IF((SUM('Раздел 1'!N23:N23)&lt;=SUM('Раздел 1'!M23:M23)),"","Неверно!")</f>
        <v/>
      </c>
      <c r="B1117" s="428" t="s">
        <v>1849</v>
      </c>
      <c r="C1117" s="426" t="s">
        <v>1855</v>
      </c>
      <c r="D1117" s="426" t="s">
        <v>279</v>
      </c>
      <c r="E1117" s="426" t="str">
        <f>CONCATENATE(SUM('Раздел 1'!N23:N23),"&lt;=",SUM('Раздел 1'!M23:M23))</f>
        <v>0&lt;=0</v>
      </c>
      <c r="F1117" s="407"/>
    </row>
    <row r="1118" spans="1:6" s="242" customFormat="1" x14ac:dyDescent="0.2">
      <c r="A1118" s="433" t="str">
        <f>IF((SUM('Раздел 1'!N24:N24)&lt;=SUM('Раздел 1'!M24:M24)),"","Неверно!")</f>
        <v/>
      </c>
      <c r="B1118" s="428" t="s">
        <v>1849</v>
      </c>
      <c r="C1118" s="426" t="s">
        <v>1856</v>
      </c>
      <c r="D1118" s="426" t="s">
        <v>279</v>
      </c>
      <c r="E1118" s="426" t="str">
        <f>CONCATENATE(SUM('Раздел 1'!N24:N24),"&lt;=",SUM('Раздел 1'!M24:M24))</f>
        <v>0&lt;=3</v>
      </c>
      <c r="F1118" s="407"/>
    </row>
    <row r="1119" spans="1:6" s="242" customFormat="1" x14ac:dyDescent="0.2">
      <c r="A1119" s="433" t="str">
        <f>IF((SUM('Раздел 1'!N25:N25)&lt;=SUM('Раздел 1'!M25:M25)),"","Неверно!")</f>
        <v/>
      </c>
      <c r="B1119" s="428" t="s">
        <v>1849</v>
      </c>
      <c r="C1119" s="426" t="s">
        <v>1857</v>
      </c>
      <c r="D1119" s="426" t="s">
        <v>279</v>
      </c>
      <c r="E1119" s="426" t="str">
        <f>CONCATENATE(SUM('Раздел 1'!N25:N25),"&lt;=",SUM('Раздел 1'!M25:M25))</f>
        <v>0&lt;=0</v>
      </c>
      <c r="F1119" s="407"/>
    </row>
    <row r="1120" spans="1:6" s="242" customFormat="1" x14ac:dyDescent="0.2">
      <c r="A1120" s="433" t="str">
        <f>IF((SUM('Раздел 1'!N26:N26)&lt;=SUM('Раздел 1'!M26:M26)),"","Неверно!")</f>
        <v/>
      </c>
      <c r="B1120" s="428" t="s">
        <v>1849</v>
      </c>
      <c r="C1120" s="426" t="s">
        <v>1858</v>
      </c>
      <c r="D1120" s="426" t="s">
        <v>279</v>
      </c>
      <c r="E1120" s="426" t="str">
        <f>CONCATENATE(SUM('Раздел 1'!N26:N26),"&lt;=",SUM('Раздел 1'!M26:M26))</f>
        <v>0&lt;=0</v>
      </c>
      <c r="F1120" s="407"/>
    </row>
    <row r="1121" spans="1:6" s="242" customFormat="1" x14ac:dyDescent="0.2">
      <c r="A1121" s="433" t="str">
        <f>IF((SUM('Раздел 1'!N27:N27)&lt;=SUM('Раздел 1'!M27:M27)),"","Неверно!")</f>
        <v/>
      </c>
      <c r="B1121" s="428" t="s">
        <v>1849</v>
      </c>
      <c r="C1121" s="426" t="s">
        <v>1859</v>
      </c>
      <c r="D1121" s="426" t="s">
        <v>279</v>
      </c>
      <c r="E1121" s="426" t="str">
        <f>CONCATENATE(SUM('Раздел 1'!N27:N27),"&lt;=",SUM('Раздел 1'!M27:M27))</f>
        <v>0&lt;=0</v>
      </c>
      <c r="F1121" s="407"/>
    </row>
    <row r="1122" spans="1:6" s="242" customFormat="1" x14ac:dyDescent="0.2">
      <c r="A1122" s="433" t="str">
        <f>IF((SUM('Раздел 1'!N28:N28)&lt;=SUM('Раздел 1'!M28:M28)),"","Неверно!")</f>
        <v/>
      </c>
      <c r="B1122" s="428" t="s">
        <v>1849</v>
      </c>
      <c r="C1122" s="426" t="s">
        <v>1860</v>
      </c>
      <c r="D1122" s="426" t="s">
        <v>279</v>
      </c>
      <c r="E1122" s="426" t="str">
        <f>CONCATENATE(SUM('Раздел 1'!N28:N28),"&lt;=",SUM('Раздел 1'!M28:M28))</f>
        <v>0&lt;=0</v>
      </c>
      <c r="F1122" s="407"/>
    </row>
    <row r="1123" spans="1:6" s="242" customFormat="1" x14ac:dyDescent="0.2">
      <c r="A1123" s="433" t="str">
        <f>IF((SUM('Раздел 1'!N11:N11)&lt;=SUM('Раздел 1'!M11:M11)),"","Неверно!")</f>
        <v/>
      </c>
      <c r="B1123" s="428" t="s">
        <v>1849</v>
      </c>
      <c r="C1123" s="426" t="s">
        <v>1861</v>
      </c>
      <c r="D1123" s="426" t="s">
        <v>279</v>
      </c>
      <c r="E1123" s="426" t="str">
        <f>CONCATENATE(SUM('Раздел 1'!N11:N11),"&lt;=",SUM('Раздел 1'!M11:M11))</f>
        <v>0&lt;=10</v>
      </c>
      <c r="F1123" s="407"/>
    </row>
    <row r="1124" spans="1:6" s="242" customFormat="1" x14ac:dyDescent="0.2">
      <c r="A1124" s="433" t="str">
        <f>IF((SUM('Раздел 1'!N29:N29)&lt;=SUM('Раздел 1'!M29:M29)),"","Неверно!")</f>
        <v/>
      </c>
      <c r="B1124" s="428" t="s">
        <v>1849</v>
      </c>
      <c r="C1124" s="426" t="s">
        <v>1862</v>
      </c>
      <c r="D1124" s="426" t="s">
        <v>279</v>
      </c>
      <c r="E1124" s="426" t="str">
        <f>CONCATENATE(SUM('Раздел 1'!N29:N29),"&lt;=",SUM('Раздел 1'!M29:M29))</f>
        <v>0&lt;=1</v>
      </c>
      <c r="F1124" s="407"/>
    </row>
    <row r="1125" spans="1:6" s="242" customFormat="1" x14ac:dyDescent="0.2">
      <c r="A1125" s="433" t="str">
        <f>IF((SUM('Раздел 1'!N30:N30)&lt;=SUM('Раздел 1'!M30:M30)),"","Неверно!")</f>
        <v/>
      </c>
      <c r="B1125" s="428" t="s">
        <v>1849</v>
      </c>
      <c r="C1125" s="426" t="s">
        <v>1863</v>
      </c>
      <c r="D1125" s="426" t="s">
        <v>279</v>
      </c>
      <c r="E1125" s="426" t="str">
        <f>CONCATENATE(SUM('Раздел 1'!N30:N30),"&lt;=",SUM('Раздел 1'!M30:M30))</f>
        <v>0&lt;=0</v>
      </c>
      <c r="F1125" s="407"/>
    </row>
    <row r="1126" spans="1:6" s="242" customFormat="1" x14ac:dyDescent="0.2">
      <c r="A1126" s="433" t="str">
        <f>IF((SUM('Раздел 1'!N31:N31)&lt;=SUM('Раздел 1'!M31:M31)),"","Неверно!")</f>
        <v/>
      </c>
      <c r="B1126" s="428" t="s">
        <v>1849</v>
      </c>
      <c r="C1126" s="426" t="s">
        <v>1864</v>
      </c>
      <c r="D1126" s="426" t="s">
        <v>279</v>
      </c>
      <c r="E1126" s="426" t="str">
        <f>CONCATENATE(SUM('Раздел 1'!N31:N31),"&lt;=",SUM('Раздел 1'!M31:M31))</f>
        <v>0&lt;=0</v>
      </c>
      <c r="F1126" s="407"/>
    </row>
    <row r="1127" spans="1:6" s="242" customFormat="1" x14ac:dyDescent="0.2">
      <c r="A1127" s="433" t="str">
        <f>IF((SUM('Раздел 1'!N32:N32)&lt;=SUM('Раздел 1'!M32:M32)),"","Неверно!")</f>
        <v/>
      </c>
      <c r="B1127" s="428" t="s">
        <v>1849</v>
      </c>
      <c r="C1127" s="426" t="s">
        <v>1865</v>
      </c>
      <c r="D1127" s="426" t="s">
        <v>279</v>
      </c>
      <c r="E1127" s="426" t="str">
        <f>CONCATENATE(SUM('Раздел 1'!N32:N32),"&lt;=",SUM('Раздел 1'!M32:M32))</f>
        <v>0&lt;=3</v>
      </c>
      <c r="F1127" s="407"/>
    </row>
    <row r="1128" spans="1:6" s="242" customFormat="1" x14ac:dyDescent="0.2">
      <c r="A1128" s="433" t="str">
        <f>IF((SUM('Раздел 1'!N33:N33)&lt;=SUM('Раздел 1'!M33:M33)),"","Неверно!")</f>
        <v/>
      </c>
      <c r="B1128" s="428" t="s">
        <v>1849</v>
      </c>
      <c r="C1128" s="426" t="s">
        <v>1866</v>
      </c>
      <c r="D1128" s="426" t="s">
        <v>279</v>
      </c>
      <c r="E1128" s="426" t="str">
        <f>CONCATENATE(SUM('Раздел 1'!N33:N33),"&lt;=",SUM('Раздел 1'!M33:M33))</f>
        <v>0&lt;=0</v>
      </c>
      <c r="F1128" s="407"/>
    </row>
    <row r="1129" spans="1:6" s="242" customFormat="1" x14ac:dyDescent="0.2">
      <c r="A1129" s="433" t="str">
        <f>IF((SUM('Раздел 1'!N34:N34)&lt;=SUM('Раздел 1'!M34:M34)),"","Неверно!")</f>
        <v/>
      </c>
      <c r="B1129" s="428" t="s">
        <v>1849</v>
      </c>
      <c r="C1129" s="426" t="s">
        <v>1867</v>
      </c>
      <c r="D1129" s="426" t="s">
        <v>279</v>
      </c>
      <c r="E1129" s="426" t="str">
        <f>CONCATENATE(SUM('Раздел 1'!N34:N34),"&lt;=",SUM('Раздел 1'!M34:M34))</f>
        <v>0&lt;=48</v>
      </c>
      <c r="F1129" s="407"/>
    </row>
    <row r="1130" spans="1:6" s="242" customFormat="1" x14ac:dyDescent="0.2">
      <c r="A1130" s="433" t="str">
        <f>IF((SUM('Раздел 1'!N35:N35)&lt;=SUM('Раздел 1'!M35:M35)),"","Неверно!")</f>
        <v/>
      </c>
      <c r="B1130" s="428" t="s">
        <v>1849</v>
      </c>
      <c r="C1130" s="426" t="s">
        <v>1868</v>
      </c>
      <c r="D1130" s="426" t="s">
        <v>279</v>
      </c>
      <c r="E1130" s="426" t="str">
        <f>CONCATENATE(SUM('Раздел 1'!N35:N35),"&lt;=",SUM('Раздел 1'!M35:M35))</f>
        <v>0&lt;=0</v>
      </c>
      <c r="F1130" s="407"/>
    </row>
    <row r="1131" spans="1:6" s="242" customFormat="1" x14ac:dyDescent="0.2">
      <c r="A1131" s="433" t="str">
        <f>IF((SUM('Раздел 1'!N36:N36)&lt;=SUM('Раздел 1'!M36:M36)),"","Неверно!")</f>
        <v/>
      </c>
      <c r="B1131" s="428" t="s">
        <v>1849</v>
      </c>
      <c r="C1131" s="426" t="s">
        <v>1869</v>
      </c>
      <c r="D1131" s="426" t="s">
        <v>279</v>
      </c>
      <c r="E1131" s="426" t="str">
        <f>CONCATENATE(SUM('Раздел 1'!N36:N36),"&lt;=",SUM('Раздел 1'!M36:M36))</f>
        <v>0&lt;=36</v>
      </c>
      <c r="F1131" s="407"/>
    </row>
    <row r="1132" spans="1:6" s="242" customFormat="1" x14ac:dyDescent="0.2">
      <c r="A1132" s="433" t="str">
        <f>IF((SUM('Раздел 1'!N37:N37)&lt;=SUM('Раздел 1'!M37:M37)),"","Неверно!")</f>
        <v/>
      </c>
      <c r="B1132" s="428" t="s">
        <v>1849</v>
      </c>
      <c r="C1132" s="426" t="s">
        <v>1870</v>
      </c>
      <c r="D1132" s="426" t="s">
        <v>279</v>
      </c>
      <c r="E1132" s="426" t="str">
        <f>CONCATENATE(SUM('Раздел 1'!N37:N37),"&lt;=",SUM('Раздел 1'!M37:M37))</f>
        <v>0&lt;=0</v>
      </c>
      <c r="F1132" s="407"/>
    </row>
    <row r="1133" spans="1:6" s="242" customFormat="1" x14ac:dyDescent="0.2">
      <c r="A1133" s="433" t="str">
        <f>IF((SUM('Раздел 1'!N38:N38)&lt;=SUM('Раздел 1'!M38:M38)),"","Неверно!")</f>
        <v/>
      </c>
      <c r="B1133" s="428" t="s">
        <v>1849</v>
      </c>
      <c r="C1133" s="426" t="s">
        <v>1871</v>
      </c>
      <c r="D1133" s="426" t="s">
        <v>279</v>
      </c>
      <c r="E1133" s="426" t="str">
        <f>CONCATENATE(SUM('Раздел 1'!N38:N38),"&lt;=",SUM('Раздел 1'!M38:M38))</f>
        <v>0&lt;=0</v>
      </c>
      <c r="F1133" s="407"/>
    </row>
    <row r="1134" spans="1:6" s="242" customFormat="1" x14ac:dyDescent="0.2">
      <c r="A1134" s="433" t="str">
        <f>IF((SUM('Раздел 1'!N12:N12)&lt;=SUM('Раздел 1'!M12:M12)),"","Неверно!")</f>
        <v/>
      </c>
      <c r="B1134" s="428" t="s">
        <v>1849</v>
      </c>
      <c r="C1134" s="426" t="s">
        <v>1872</v>
      </c>
      <c r="D1134" s="426" t="s">
        <v>279</v>
      </c>
      <c r="E1134" s="426" t="str">
        <f>CONCATENATE(SUM('Раздел 1'!N12:N12),"&lt;=",SUM('Раздел 1'!M12:M12))</f>
        <v>0&lt;=2</v>
      </c>
      <c r="F1134" s="407"/>
    </row>
    <row r="1135" spans="1:6" s="242" customFormat="1" x14ac:dyDescent="0.2">
      <c r="A1135" s="433" t="str">
        <f>IF((SUM('Раздел 1'!N39:N39)&lt;=SUM('Раздел 1'!M39:M39)),"","Неверно!")</f>
        <v/>
      </c>
      <c r="B1135" s="428" t="s">
        <v>1849</v>
      </c>
      <c r="C1135" s="426" t="s">
        <v>1873</v>
      </c>
      <c r="D1135" s="426" t="s">
        <v>279</v>
      </c>
      <c r="E1135" s="426" t="str">
        <f>CONCATENATE(SUM('Раздел 1'!N39:N39),"&lt;=",SUM('Раздел 1'!M39:M39))</f>
        <v>0&lt;=0</v>
      </c>
      <c r="F1135" s="407"/>
    </row>
    <row r="1136" spans="1:6" s="242" customFormat="1" x14ac:dyDescent="0.2">
      <c r="A1136" s="433" t="str">
        <f>IF((SUM('Раздел 1'!N40:N40)&lt;=SUM('Раздел 1'!M40:M40)),"","Неверно!")</f>
        <v/>
      </c>
      <c r="B1136" s="428" t="s">
        <v>1849</v>
      </c>
      <c r="C1136" s="426" t="s">
        <v>1874</v>
      </c>
      <c r="D1136" s="426" t="s">
        <v>279</v>
      </c>
      <c r="E1136" s="426" t="str">
        <f>CONCATENATE(SUM('Раздел 1'!N40:N40),"&lt;=",SUM('Раздел 1'!M40:M40))</f>
        <v>0&lt;=0</v>
      </c>
      <c r="F1136" s="407"/>
    </row>
    <row r="1137" spans="1:6" s="242" customFormat="1" x14ac:dyDescent="0.2">
      <c r="A1137" s="433" t="str">
        <f>IF((SUM('Раздел 1'!N41:N41)&lt;=SUM('Раздел 1'!M41:M41)),"","Неверно!")</f>
        <v/>
      </c>
      <c r="B1137" s="428" t="s">
        <v>1849</v>
      </c>
      <c r="C1137" s="426" t="s">
        <v>1875</v>
      </c>
      <c r="D1137" s="426" t="s">
        <v>279</v>
      </c>
      <c r="E1137" s="426" t="str">
        <f>CONCATENATE(SUM('Раздел 1'!N41:N41),"&lt;=",SUM('Раздел 1'!M41:M41))</f>
        <v>0&lt;=0</v>
      </c>
      <c r="F1137" s="407"/>
    </row>
    <row r="1138" spans="1:6" s="242" customFormat="1" x14ac:dyDescent="0.2">
      <c r="A1138" s="433" t="str">
        <f>IF((SUM('Раздел 1'!N42:N42)&lt;=SUM('Раздел 1'!M42:M42)),"","Неверно!")</f>
        <v/>
      </c>
      <c r="B1138" s="428" t="s">
        <v>1849</v>
      </c>
      <c r="C1138" s="426" t="s">
        <v>1876</v>
      </c>
      <c r="D1138" s="426" t="s">
        <v>279</v>
      </c>
      <c r="E1138" s="426" t="str">
        <f>CONCATENATE(SUM('Раздел 1'!N42:N42),"&lt;=",SUM('Раздел 1'!M42:M42))</f>
        <v>0&lt;=0</v>
      </c>
      <c r="F1138" s="407"/>
    </row>
    <row r="1139" spans="1:6" s="242" customFormat="1" x14ac:dyDescent="0.2">
      <c r="A1139" s="433" t="str">
        <f>IF((SUM('Раздел 1'!N43:N43)&lt;=SUM('Раздел 1'!M43:M43)),"","Неверно!")</f>
        <v/>
      </c>
      <c r="B1139" s="428" t="s">
        <v>1849</v>
      </c>
      <c r="C1139" s="426" t="s">
        <v>1877</v>
      </c>
      <c r="D1139" s="426" t="s">
        <v>279</v>
      </c>
      <c r="E1139" s="426" t="str">
        <f>CONCATENATE(SUM('Раздел 1'!N43:N43),"&lt;=",SUM('Раздел 1'!M43:M43))</f>
        <v>0&lt;=2</v>
      </c>
      <c r="F1139" s="407"/>
    </row>
    <row r="1140" spans="1:6" s="242" customFormat="1" x14ac:dyDescent="0.2">
      <c r="A1140" s="433" t="str">
        <f>IF((SUM('Раздел 1'!N44:N44)&lt;=SUM('Раздел 1'!M44:M44)),"","Неверно!")</f>
        <v/>
      </c>
      <c r="B1140" s="428" t="s">
        <v>1849</v>
      </c>
      <c r="C1140" s="426" t="s">
        <v>1878</v>
      </c>
      <c r="D1140" s="426" t="s">
        <v>279</v>
      </c>
      <c r="E1140" s="426" t="str">
        <f>CONCATENATE(SUM('Раздел 1'!N44:N44),"&lt;=",SUM('Раздел 1'!M44:M44))</f>
        <v>0&lt;=0</v>
      </c>
      <c r="F1140" s="407"/>
    </row>
    <row r="1141" spans="1:6" s="242" customFormat="1" x14ac:dyDescent="0.2">
      <c r="A1141" s="433" t="str">
        <f>IF((SUM('Раздел 1'!N45:N45)&lt;=SUM('Раздел 1'!M45:M45)),"","Неверно!")</f>
        <v/>
      </c>
      <c r="B1141" s="428" t="s">
        <v>1849</v>
      </c>
      <c r="C1141" s="426" t="s">
        <v>1879</v>
      </c>
      <c r="D1141" s="426" t="s">
        <v>279</v>
      </c>
      <c r="E1141" s="426" t="str">
        <f>CONCATENATE(SUM('Раздел 1'!N45:N45),"&lt;=",SUM('Раздел 1'!M45:M45))</f>
        <v>0&lt;=1</v>
      </c>
      <c r="F1141" s="407"/>
    </row>
    <row r="1142" spans="1:6" s="242" customFormat="1" x14ac:dyDescent="0.2">
      <c r="A1142" s="433" t="str">
        <f>IF((SUM('Раздел 1'!N46:N46)&lt;=SUM('Раздел 1'!M46:M46)),"","Неверно!")</f>
        <v/>
      </c>
      <c r="B1142" s="428" t="s">
        <v>1849</v>
      </c>
      <c r="C1142" s="426" t="s">
        <v>1880</v>
      </c>
      <c r="D1142" s="426" t="s">
        <v>279</v>
      </c>
      <c r="E1142" s="426" t="str">
        <f>CONCATENATE(SUM('Раздел 1'!N46:N46),"&lt;=",SUM('Раздел 1'!M46:M46))</f>
        <v>0&lt;=18</v>
      </c>
      <c r="F1142" s="407"/>
    </row>
    <row r="1143" spans="1:6" s="242" customFormat="1" x14ac:dyDescent="0.2">
      <c r="A1143" s="433" t="str">
        <f>IF((SUM('Раздел 1'!N47:N47)&lt;=SUM('Раздел 1'!M47:M47)),"","Неверно!")</f>
        <v/>
      </c>
      <c r="B1143" s="428" t="s">
        <v>1849</v>
      </c>
      <c r="C1143" s="426" t="s">
        <v>1881</v>
      </c>
      <c r="D1143" s="426" t="s">
        <v>279</v>
      </c>
      <c r="E1143" s="426" t="str">
        <f>CONCATENATE(SUM('Раздел 1'!N47:N47),"&lt;=",SUM('Раздел 1'!M47:M47))</f>
        <v>0&lt;=16</v>
      </c>
      <c r="F1143" s="407"/>
    </row>
    <row r="1144" spans="1:6" s="242" customFormat="1" x14ac:dyDescent="0.2">
      <c r="A1144" s="433" t="str">
        <f>IF((SUM('Раздел 1'!N48:N48)&lt;=SUM('Раздел 1'!M48:M48)),"","Неверно!")</f>
        <v/>
      </c>
      <c r="B1144" s="428" t="s">
        <v>1849</v>
      </c>
      <c r="C1144" s="426" t="s">
        <v>1882</v>
      </c>
      <c r="D1144" s="426" t="s">
        <v>279</v>
      </c>
      <c r="E1144" s="426" t="str">
        <f>CONCATENATE(SUM('Раздел 1'!N48:N48),"&lt;=",SUM('Раздел 1'!M48:M48))</f>
        <v>0&lt;=0</v>
      </c>
      <c r="F1144" s="407"/>
    </row>
    <row r="1145" spans="1:6" s="242" customFormat="1" x14ac:dyDescent="0.2">
      <c r="A1145" s="433" t="str">
        <f>IF((SUM('Раздел 1'!N13:N13)&lt;=SUM('Раздел 1'!M13:M13)),"","Неверно!")</f>
        <v/>
      </c>
      <c r="B1145" s="428" t="s">
        <v>1849</v>
      </c>
      <c r="C1145" s="426" t="s">
        <v>1883</v>
      </c>
      <c r="D1145" s="426" t="s">
        <v>279</v>
      </c>
      <c r="E1145" s="426" t="str">
        <f>CONCATENATE(SUM('Раздел 1'!N13:N13),"&lt;=",SUM('Раздел 1'!M13:M13))</f>
        <v>0&lt;=31</v>
      </c>
      <c r="F1145" s="407"/>
    </row>
    <row r="1146" spans="1:6" s="242" customFormat="1" x14ac:dyDescent="0.2">
      <c r="A1146" s="433" t="str">
        <f>IF((SUM('Раздел 1'!N49:N49)&lt;=SUM('Раздел 1'!M49:M49)),"","Неверно!")</f>
        <v/>
      </c>
      <c r="B1146" s="428" t="s">
        <v>1849</v>
      </c>
      <c r="C1146" s="426" t="s">
        <v>1884</v>
      </c>
      <c r="D1146" s="426" t="s">
        <v>279</v>
      </c>
      <c r="E1146" s="426" t="str">
        <f>CONCATENATE(SUM('Раздел 1'!N49:N49),"&lt;=",SUM('Раздел 1'!M49:M49))</f>
        <v>0&lt;=71</v>
      </c>
      <c r="F1146" s="407"/>
    </row>
    <row r="1147" spans="1:6" s="242" customFormat="1" x14ac:dyDescent="0.2">
      <c r="A1147" s="433" t="str">
        <f>IF((SUM('Раздел 1'!N50:N50)&lt;=SUM('Раздел 1'!M50:M50)),"","Неверно!")</f>
        <v/>
      </c>
      <c r="B1147" s="428" t="s">
        <v>1849</v>
      </c>
      <c r="C1147" s="426" t="s">
        <v>1885</v>
      </c>
      <c r="D1147" s="426" t="s">
        <v>279</v>
      </c>
      <c r="E1147" s="426" t="str">
        <f>CONCATENATE(SUM('Раздел 1'!N50:N50),"&lt;=",SUM('Раздел 1'!M50:M50))</f>
        <v>0&lt;=41</v>
      </c>
      <c r="F1147" s="407"/>
    </row>
    <row r="1148" spans="1:6" s="242" customFormat="1" x14ac:dyDescent="0.2">
      <c r="A1148" s="433" t="str">
        <f>IF((SUM('Раздел 1'!N51:N51)&lt;=SUM('Раздел 1'!M51:M51)),"","Неверно!")</f>
        <v/>
      </c>
      <c r="B1148" s="428" t="s">
        <v>1849</v>
      </c>
      <c r="C1148" s="426" t="s">
        <v>1886</v>
      </c>
      <c r="D1148" s="426" t="s">
        <v>279</v>
      </c>
      <c r="E1148" s="426" t="str">
        <f>CONCATENATE(SUM('Раздел 1'!N51:N51),"&lt;=",SUM('Раздел 1'!M51:M51))</f>
        <v>0&lt;=135</v>
      </c>
      <c r="F1148" s="407"/>
    </row>
    <row r="1149" spans="1:6" s="242" customFormat="1" x14ac:dyDescent="0.2">
      <c r="A1149" s="433" t="str">
        <f>IF((SUM('Раздел 1'!N52:N52)&lt;=SUM('Раздел 1'!M52:M52)),"","Неверно!")</f>
        <v/>
      </c>
      <c r="B1149" s="428" t="s">
        <v>1849</v>
      </c>
      <c r="C1149" s="426" t="s">
        <v>1887</v>
      </c>
      <c r="D1149" s="426" t="s">
        <v>279</v>
      </c>
      <c r="E1149" s="426" t="str">
        <f>CONCATENATE(SUM('Раздел 1'!N52:N52),"&lt;=",SUM('Раздел 1'!M52:M52))</f>
        <v>0&lt;=220</v>
      </c>
      <c r="F1149" s="407"/>
    </row>
    <row r="1150" spans="1:6" s="242" customFormat="1" x14ac:dyDescent="0.2">
      <c r="A1150" s="433" t="str">
        <f>IF((SUM('Раздел 1'!N53:N53)&lt;=SUM('Раздел 1'!M53:M53)),"","Неверно!")</f>
        <v/>
      </c>
      <c r="B1150" s="428" t="s">
        <v>1849</v>
      </c>
      <c r="C1150" s="426" t="s">
        <v>1888</v>
      </c>
      <c r="D1150" s="426" t="s">
        <v>279</v>
      </c>
      <c r="E1150" s="426" t="str">
        <f>CONCATENATE(SUM('Раздел 1'!N53:N53),"&lt;=",SUM('Раздел 1'!M53:M53))</f>
        <v>0&lt;=1</v>
      </c>
      <c r="F1150" s="407"/>
    </row>
    <row r="1151" spans="1:6" s="242" customFormat="1" x14ac:dyDescent="0.2">
      <c r="A1151" s="433" t="str">
        <f>IF((SUM('Раздел 1'!N54:N54)&lt;=SUM('Раздел 1'!M54:M54)),"","Неверно!")</f>
        <v/>
      </c>
      <c r="B1151" s="428" t="s">
        <v>1849</v>
      </c>
      <c r="C1151" s="426" t="s">
        <v>1889</v>
      </c>
      <c r="D1151" s="426" t="s">
        <v>279</v>
      </c>
      <c r="E1151" s="426" t="str">
        <f>CONCATENATE(SUM('Раздел 1'!N54:N54),"&lt;=",SUM('Раздел 1'!M54:M54))</f>
        <v>0&lt;=0</v>
      </c>
      <c r="F1151" s="407"/>
    </row>
    <row r="1152" spans="1:6" s="242" customFormat="1" x14ac:dyDescent="0.2">
      <c r="A1152" s="433" t="str">
        <f>IF((SUM('Раздел 1'!N55:N55)&lt;=SUM('Раздел 1'!M55:M55)),"","Неверно!")</f>
        <v/>
      </c>
      <c r="B1152" s="428" t="s">
        <v>1849</v>
      </c>
      <c r="C1152" s="426" t="s">
        <v>1890</v>
      </c>
      <c r="D1152" s="426" t="s">
        <v>279</v>
      </c>
      <c r="E1152" s="426" t="str">
        <f>CONCATENATE(SUM('Раздел 1'!N55:N55),"&lt;=",SUM('Раздел 1'!M55:M55))</f>
        <v>0&lt;=16</v>
      </c>
      <c r="F1152" s="407"/>
    </row>
    <row r="1153" spans="1:6" s="242" customFormat="1" x14ac:dyDescent="0.2">
      <c r="A1153" s="433" t="str">
        <f>IF((SUM('Раздел 1'!N56:N56)&lt;=SUM('Раздел 1'!M56:M56)),"","Неверно!")</f>
        <v/>
      </c>
      <c r="B1153" s="428" t="s">
        <v>1849</v>
      </c>
      <c r="C1153" s="426" t="s">
        <v>1891</v>
      </c>
      <c r="D1153" s="426" t="s">
        <v>279</v>
      </c>
      <c r="E1153" s="426" t="str">
        <f>CONCATENATE(SUM('Раздел 1'!N56:N56),"&lt;=",SUM('Раздел 1'!M56:M56))</f>
        <v>0&lt;=69</v>
      </c>
      <c r="F1153" s="407"/>
    </row>
    <row r="1154" spans="1:6" s="242" customFormat="1" x14ac:dyDescent="0.2">
      <c r="A1154" s="433" t="str">
        <f>IF((SUM('Раздел 1'!N57:N57)&lt;=SUM('Раздел 1'!M57:M57)),"","Неверно!")</f>
        <v/>
      </c>
      <c r="B1154" s="428" t="s">
        <v>1849</v>
      </c>
      <c r="C1154" s="426" t="s">
        <v>1892</v>
      </c>
      <c r="D1154" s="426" t="s">
        <v>279</v>
      </c>
      <c r="E1154" s="426" t="str">
        <f>CONCATENATE(SUM('Раздел 1'!N57:N57),"&lt;=",SUM('Раздел 1'!M57:M57))</f>
        <v>0&lt;=59</v>
      </c>
      <c r="F1154" s="407"/>
    </row>
    <row r="1155" spans="1:6" s="242" customFormat="1" x14ac:dyDescent="0.2">
      <c r="A1155" s="433" t="str">
        <f>IF((SUM('Раздел 1'!N58:N58)&lt;=SUM('Раздел 1'!M58:M58)),"","Неверно!")</f>
        <v/>
      </c>
      <c r="B1155" s="428" t="s">
        <v>1849</v>
      </c>
      <c r="C1155" s="426" t="s">
        <v>1893</v>
      </c>
      <c r="D1155" s="426" t="s">
        <v>279</v>
      </c>
      <c r="E1155" s="426" t="str">
        <f>CONCATENATE(SUM('Раздел 1'!N58:N58),"&lt;=",SUM('Раздел 1'!M58:M58))</f>
        <v>0&lt;=77</v>
      </c>
      <c r="F1155" s="407"/>
    </row>
    <row r="1156" spans="1:6" s="242" customFormat="1" x14ac:dyDescent="0.2">
      <c r="A1156" s="433" t="str">
        <f>IF((SUM('Раздел 1'!N14:N14)&lt;=SUM('Раздел 1'!M14:M14)),"","Неверно!")</f>
        <v/>
      </c>
      <c r="B1156" s="428" t="s">
        <v>1849</v>
      </c>
      <c r="C1156" s="426" t="s">
        <v>1894</v>
      </c>
      <c r="D1156" s="426" t="s">
        <v>279</v>
      </c>
      <c r="E1156" s="426" t="str">
        <f>CONCATENATE(SUM('Раздел 1'!N14:N14),"&lt;=",SUM('Раздел 1'!M14:M14))</f>
        <v>0&lt;=0</v>
      </c>
      <c r="F1156" s="407"/>
    </row>
    <row r="1157" spans="1:6" s="242" customFormat="1" x14ac:dyDescent="0.2">
      <c r="A1157" s="433" t="str">
        <f>IF((SUM('Раздел 1'!N59:N59)&lt;=SUM('Раздел 1'!M59:M59)),"","Неверно!")</f>
        <v/>
      </c>
      <c r="B1157" s="428" t="s">
        <v>1849</v>
      </c>
      <c r="C1157" s="426" t="s">
        <v>1895</v>
      </c>
      <c r="D1157" s="426" t="s">
        <v>279</v>
      </c>
      <c r="E1157" s="426" t="str">
        <f>CONCATENATE(SUM('Раздел 1'!N59:N59),"&lt;=",SUM('Раздел 1'!M59:M59))</f>
        <v>0&lt;=1</v>
      </c>
      <c r="F1157" s="407"/>
    </row>
    <row r="1158" spans="1:6" s="242" customFormat="1" x14ac:dyDescent="0.2">
      <c r="A1158" s="433" t="str">
        <f>IF((SUM('Раздел 1'!N60:N60)&lt;=SUM('Раздел 1'!M60:M60)),"","Неверно!")</f>
        <v/>
      </c>
      <c r="B1158" s="428" t="s">
        <v>1849</v>
      </c>
      <c r="C1158" s="426" t="s">
        <v>1896</v>
      </c>
      <c r="D1158" s="426" t="s">
        <v>279</v>
      </c>
      <c r="E1158" s="426" t="str">
        <f>CONCATENATE(SUM('Раздел 1'!N60:N60),"&lt;=",SUM('Раздел 1'!M60:M60))</f>
        <v>0&lt;=0</v>
      </c>
      <c r="F1158" s="407"/>
    </row>
    <row r="1159" spans="1:6" s="242" customFormat="1" x14ac:dyDescent="0.2">
      <c r="A1159" s="433" t="str">
        <f>IF((SUM('Раздел 1'!N61:N61)&lt;=SUM('Раздел 1'!M61:M61)),"","Неверно!")</f>
        <v/>
      </c>
      <c r="B1159" s="428" t="s">
        <v>1849</v>
      </c>
      <c r="C1159" s="426" t="s">
        <v>1897</v>
      </c>
      <c r="D1159" s="426" t="s">
        <v>279</v>
      </c>
      <c r="E1159" s="426" t="str">
        <f>CONCATENATE(SUM('Раздел 1'!N61:N61),"&lt;=",SUM('Раздел 1'!M61:M61))</f>
        <v>0&lt;=18</v>
      </c>
      <c r="F1159" s="407"/>
    </row>
    <row r="1160" spans="1:6" s="242" customFormat="1" x14ac:dyDescent="0.2">
      <c r="A1160" s="433" t="str">
        <f>IF((SUM('Раздел 1'!N62:N62)&lt;=SUM('Раздел 1'!M62:M62)),"","Неверно!")</f>
        <v/>
      </c>
      <c r="B1160" s="428" t="s">
        <v>1849</v>
      </c>
      <c r="C1160" s="426" t="s">
        <v>1898</v>
      </c>
      <c r="D1160" s="426" t="s">
        <v>279</v>
      </c>
      <c r="E1160" s="426" t="str">
        <f>CONCATENATE(SUM('Раздел 1'!N62:N62),"&lt;=",SUM('Раздел 1'!M62:M62))</f>
        <v>0&lt;=0</v>
      </c>
      <c r="F1160" s="407"/>
    </row>
    <row r="1161" spans="1:6" s="242" customFormat="1" x14ac:dyDescent="0.2">
      <c r="A1161" s="433" t="str">
        <f>IF((SUM('Раздел 1'!N63:N63)&lt;=SUM('Раздел 1'!M63:M63)),"","Неверно!")</f>
        <v/>
      </c>
      <c r="B1161" s="428" t="s">
        <v>1849</v>
      </c>
      <c r="C1161" s="426" t="s">
        <v>1899</v>
      </c>
      <c r="D1161" s="426" t="s">
        <v>279</v>
      </c>
      <c r="E1161" s="426" t="str">
        <f>CONCATENATE(SUM('Раздел 1'!N63:N63),"&lt;=",SUM('Раздел 1'!M63:M63))</f>
        <v>0&lt;=0</v>
      </c>
      <c r="F1161" s="407"/>
    </row>
    <row r="1162" spans="1:6" s="242" customFormat="1" x14ac:dyDescent="0.2">
      <c r="A1162" s="433" t="str">
        <f>IF((SUM('Раздел 1'!N15:N15)&lt;=SUM('Раздел 1'!M15:M15)),"","Неверно!")</f>
        <v/>
      </c>
      <c r="B1162" s="428" t="s">
        <v>1849</v>
      </c>
      <c r="C1162" s="426" t="s">
        <v>1900</v>
      </c>
      <c r="D1162" s="426" t="s">
        <v>279</v>
      </c>
      <c r="E1162" s="426" t="str">
        <f>CONCATENATE(SUM('Раздел 1'!N15:N15),"&lt;=",SUM('Раздел 1'!M15:M15))</f>
        <v>0&lt;=4</v>
      </c>
      <c r="F1162" s="407"/>
    </row>
    <row r="1163" spans="1:6" s="242" customFormat="1" x14ac:dyDescent="0.2">
      <c r="A1163" s="433" t="str">
        <f>IF((SUM('Раздел 1'!N16:N16)&lt;=SUM('Раздел 1'!M16:M16)),"","Неверно!")</f>
        <v/>
      </c>
      <c r="B1163" s="428" t="s">
        <v>1849</v>
      </c>
      <c r="C1163" s="426" t="s">
        <v>1901</v>
      </c>
      <c r="D1163" s="426" t="s">
        <v>279</v>
      </c>
      <c r="E1163" s="426" t="str">
        <f>CONCATENATE(SUM('Раздел 1'!N16:N16),"&lt;=",SUM('Раздел 1'!M16:M16))</f>
        <v>0&lt;=4</v>
      </c>
      <c r="F1163" s="407"/>
    </row>
    <row r="1164" spans="1:6" s="242" customFormat="1" x14ac:dyDescent="0.2">
      <c r="A1164" s="433" t="str">
        <f>IF((SUM('Раздел 1'!N17:N17)&lt;=SUM('Раздел 1'!M17:M17)),"","Неверно!")</f>
        <v/>
      </c>
      <c r="B1164" s="428" t="s">
        <v>1849</v>
      </c>
      <c r="C1164" s="426" t="s">
        <v>1902</v>
      </c>
      <c r="D1164" s="426" t="s">
        <v>279</v>
      </c>
      <c r="E1164" s="426" t="str">
        <f>CONCATENATE(SUM('Раздел 1'!N17:N17),"&lt;=",SUM('Раздел 1'!M17:M17))</f>
        <v>0&lt;=49</v>
      </c>
      <c r="F1164" s="407"/>
    </row>
    <row r="1165" spans="1:6" s="242" customFormat="1" x14ac:dyDescent="0.2">
      <c r="A1165" s="433" t="str">
        <f>IF((SUM('Раздел 1'!N18:N18)&lt;=SUM('Раздел 1'!M18:M18)),"","Неверно!")</f>
        <v/>
      </c>
      <c r="B1165" s="428" t="s">
        <v>1849</v>
      </c>
      <c r="C1165" s="426" t="s">
        <v>1903</v>
      </c>
      <c r="D1165" s="426" t="s">
        <v>279</v>
      </c>
      <c r="E1165" s="426" t="str">
        <f>CONCATENATE(SUM('Раздел 1'!N18:N18),"&lt;=",SUM('Раздел 1'!M18:M18))</f>
        <v>0&lt;=0</v>
      </c>
      <c r="F1165" s="407"/>
    </row>
    <row r="1166" spans="1:6" s="242" customFormat="1" x14ac:dyDescent="0.2">
      <c r="A1166" s="433" t="str">
        <f>IF((SUM('Раздел 1'!Z51:Z51)+SUM('Раздел 1'!AC51:AC51)=SUM('Раздел 1'!S51:T51)),"","Неверно!")</f>
        <v/>
      </c>
      <c r="B1166" s="428" t="s">
        <v>1904</v>
      </c>
      <c r="C1166" s="426" t="s">
        <v>1905</v>
      </c>
      <c r="D1166" s="426" t="s">
        <v>589</v>
      </c>
      <c r="E1166" s="426" t="str">
        <f>CONCATENATE(SUM('Раздел 1'!Z51:Z51),"+",SUM('Раздел 1'!AC51:AC51),"=",SUM('Раздел 1'!S51:T51))</f>
        <v>4+0=4</v>
      </c>
      <c r="F1166" s="407"/>
    </row>
    <row r="1167" spans="1:6" s="242" customFormat="1" x14ac:dyDescent="0.2">
      <c r="A1167" s="433" t="str">
        <f>IF((SUM('Раздел 3'!E8:E25)=SUM('Раздел 1'!Q47:Q47)),"","Неверно!")</f>
        <v/>
      </c>
      <c r="B1167" s="428" t="s">
        <v>1906</v>
      </c>
      <c r="C1167" s="426" t="s">
        <v>3390</v>
      </c>
      <c r="D1167" s="426" t="s">
        <v>292</v>
      </c>
      <c r="E1167" s="426" t="str">
        <f>CONCATENATE(SUM('Раздел 3'!E8:E25),"=",SUM('Раздел 1'!Q47:Q47))</f>
        <v>15=15</v>
      </c>
      <c r="F1167" s="407"/>
    </row>
    <row r="1168" spans="1:6" s="242" customFormat="1" x14ac:dyDescent="0.2">
      <c r="A1168" s="433" t="str">
        <f>IF((SUM('Разделы 11, 12, 13, 14'!X24:X24)&lt;=SUM('Разделы 11, 12, 13, 14'!T24:T24)),"","Неверно!")</f>
        <v/>
      </c>
      <c r="B1168" s="428" t="s">
        <v>1907</v>
      </c>
      <c r="C1168" s="426" t="s">
        <v>1908</v>
      </c>
      <c r="D1168" s="426" t="s">
        <v>639</v>
      </c>
      <c r="E1168" s="426" t="str">
        <f>CONCATENATE(SUM('Разделы 11, 12, 13, 14'!X24:X24),"&lt;=",SUM('Разделы 11, 12, 13, 14'!T24:T24))</f>
        <v>0&lt;=1</v>
      </c>
      <c r="F1168" s="407"/>
    </row>
    <row r="1169" spans="1:6" s="242" customFormat="1" x14ac:dyDescent="0.2">
      <c r="A1169" s="433" t="str">
        <f>IF((SUM('Разделы 11, 12, 13, 14'!X25:X25)&lt;=SUM('Разделы 11, 12, 13, 14'!T25:T25)),"","Неверно!")</f>
        <v/>
      </c>
      <c r="B1169" s="428" t="s">
        <v>1907</v>
      </c>
      <c r="C1169" s="426" t="s">
        <v>1909</v>
      </c>
      <c r="D1169" s="426" t="s">
        <v>639</v>
      </c>
      <c r="E1169" s="426" t="str">
        <f>CONCATENATE(SUM('Разделы 11, 12, 13, 14'!X25:X25),"&lt;=",SUM('Разделы 11, 12, 13, 14'!T25:T25))</f>
        <v>0&lt;=250000</v>
      </c>
      <c r="F1169" s="407"/>
    </row>
    <row r="1170" spans="1:6" s="242" customFormat="1" x14ac:dyDescent="0.2">
      <c r="A1170" s="433" t="str">
        <f>IF((SUM('Разделы 11, 12, 13, 14'!X26:X26)&lt;=SUM('Разделы 11, 12, 13, 14'!T26:T26)),"","Неверно!")</f>
        <v/>
      </c>
      <c r="B1170" s="428" t="s">
        <v>1907</v>
      </c>
      <c r="C1170" s="426" t="s">
        <v>1910</v>
      </c>
      <c r="D1170" s="426" t="s">
        <v>639</v>
      </c>
      <c r="E1170" s="426" t="str">
        <f>CONCATENATE(SUM('Разделы 11, 12, 13, 14'!X26:X26),"&lt;=",SUM('Разделы 11, 12, 13, 14'!T26:T26))</f>
        <v>0&lt;=1</v>
      </c>
      <c r="F1170" s="407"/>
    </row>
    <row r="1171" spans="1:6" s="242" customFormat="1" x14ac:dyDescent="0.2">
      <c r="A1171" s="433" t="str">
        <f>IF((SUM('Разделы 11, 12, 13, 14'!X27:X27)&lt;=SUM('Разделы 11, 12, 13, 14'!T27:T27)),"","Неверно!")</f>
        <v/>
      </c>
      <c r="B1171" s="428" t="s">
        <v>1907</v>
      </c>
      <c r="C1171" s="426" t="s">
        <v>1911</v>
      </c>
      <c r="D1171" s="426" t="s">
        <v>639</v>
      </c>
      <c r="E1171" s="426" t="str">
        <f>CONCATENATE(SUM('Разделы 11, 12, 13, 14'!X27:X27),"&lt;=",SUM('Разделы 11, 12, 13, 14'!T27:T27))</f>
        <v>0&lt;=250000</v>
      </c>
      <c r="F1171" s="407"/>
    </row>
    <row r="1172" spans="1:6" s="242" customFormat="1" x14ac:dyDescent="0.2">
      <c r="A1172" s="433" t="str">
        <f>IF((SUM('Разделы 11, 12, 13, 14'!X28:X28)&lt;=SUM('Разделы 11, 12, 13, 14'!T28:T28)),"","Неверно!")</f>
        <v/>
      </c>
      <c r="B1172" s="428" t="s">
        <v>1907</v>
      </c>
      <c r="C1172" s="426" t="s">
        <v>1912</v>
      </c>
      <c r="D1172" s="426" t="s">
        <v>639</v>
      </c>
      <c r="E1172" s="426" t="str">
        <f>CONCATENATE(SUM('Разделы 11, 12, 13, 14'!X28:X28),"&lt;=",SUM('Разделы 11, 12, 13, 14'!T28:T28))</f>
        <v>0&lt;=0</v>
      </c>
      <c r="F1172" s="407"/>
    </row>
    <row r="1173" spans="1:6" s="242" customFormat="1" x14ac:dyDescent="0.2">
      <c r="A1173" s="433" t="str">
        <f>IF((SUM('Разделы 11, 12, 13, 14'!X29:X29)&lt;=SUM('Разделы 11, 12, 13, 14'!T29:T29)),"","Неверно!")</f>
        <v/>
      </c>
      <c r="B1173" s="428" t="s">
        <v>1907</v>
      </c>
      <c r="C1173" s="426" t="s">
        <v>1913</v>
      </c>
      <c r="D1173" s="426" t="s">
        <v>639</v>
      </c>
      <c r="E1173" s="426" t="str">
        <f>CONCATENATE(SUM('Разделы 11, 12, 13, 14'!X29:X29),"&lt;=",SUM('Разделы 11, 12, 13, 14'!T29:T29))</f>
        <v>0&lt;=0</v>
      </c>
      <c r="F1173" s="407"/>
    </row>
    <row r="1174" spans="1:6" s="242" customFormat="1" x14ac:dyDescent="0.2">
      <c r="A1174" s="433" t="str">
        <f>IF((SUM('Разделы 5, 6, 7, 8'!H8:H8)=SUM('Раздел 4'!K10:K10)),"","Неверно!")</f>
        <v/>
      </c>
      <c r="B1174" s="428" t="s">
        <v>1914</v>
      </c>
      <c r="C1174" s="426" t="s">
        <v>3521</v>
      </c>
      <c r="D1174" s="426" t="s">
        <v>3522</v>
      </c>
      <c r="E1174" s="426" t="str">
        <f>CONCATENATE(SUM('Разделы 5, 6, 7, 8'!H8:H8),"=",SUM('Раздел 4'!K10:K10))</f>
        <v>0=0</v>
      </c>
      <c r="F1174" s="407"/>
    </row>
    <row r="1175" spans="1:6" s="242" customFormat="1" x14ac:dyDescent="0.2">
      <c r="A1175" s="433" t="str">
        <f>IF((SUM('Раздел 4'!H27:H27)=SUM('Раздел 4'!K27:K27)),"","Неверно!")</f>
        <v/>
      </c>
      <c r="B1175" s="428" t="s">
        <v>1915</v>
      </c>
      <c r="C1175" s="426" t="s">
        <v>1916</v>
      </c>
      <c r="D1175" s="426" t="s">
        <v>0</v>
      </c>
      <c r="E1175" s="426" t="str">
        <f>CONCATENATE(SUM('Раздел 4'!H27:H27),"=",SUM('Раздел 4'!K27:K27))</f>
        <v>8=8</v>
      </c>
      <c r="F1175" s="407"/>
    </row>
    <row r="1176" spans="1:6" s="242" customFormat="1" x14ac:dyDescent="0.2">
      <c r="A1176" s="433" t="str">
        <f>IF((SUM('Раздел 1'!F55:G55)=SUM('Раздел 1'!M55:M55)+SUM('Раздел 1'!O55:O55)+SUM('Раздел 1'!AK55:AK55)),"","Неверно!")</f>
        <v/>
      </c>
      <c r="B1176" s="428" t="s">
        <v>1917</v>
      </c>
      <c r="C1176" s="426" t="s">
        <v>1918</v>
      </c>
      <c r="D1176" s="426" t="s">
        <v>651</v>
      </c>
      <c r="E1176" s="426" t="str">
        <f>CONCATENATE(SUM('Раздел 1'!F55:G55),"=",SUM('Раздел 1'!M55:M55),"+",SUM('Раздел 1'!O55:O55),"+",SUM('Раздел 1'!AK55:AK55))</f>
        <v>18=16+2+0</v>
      </c>
      <c r="F1176" s="407"/>
    </row>
    <row r="1177" spans="1:6" s="242" customFormat="1" x14ac:dyDescent="0.2">
      <c r="A1177" s="433" t="str">
        <f>IF((SUM('Раздел 1'!F56:G56)=SUM('Раздел 1'!M56:M56)+SUM('Раздел 1'!O56:O56)+SUM('Раздел 1'!AK56:AK56)),"","Неверно!")</f>
        <v/>
      </c>
      <c r="B1177" s="428" t="s">
        <v>1917</v>
      </c>
      <c r="C1177" s="426" t="s">
        <v>1919</v>
      </c>
      <c r="D1177" s="426" t="s">
        <v>651</v>
      </c>
      <c r="E1177" s="426" t="str">
        <f>CONCATENATE(SUM('Раздел 1'!F56:G56),"=",SUM('Раздел 1'!M56:M56),"+",SUM('Раздел 1'!O56:O56),"+",SUM('Раздел 1'!AK56:AK56))</f>
        <v>78=69+9+0</v>
      </c>
      <c r="F1177" s="407"/>
    </row>
    <row r="1178" spans="1:6" s="242" customFormat="1" x14ac:dyDescent="0.2">
      <c r="A1178" s="433" t="str">
        <f>IF((SUM('Раздел 1'!F57:G57)=SUM('Раздел 1'!M57:M57)+SUM('Раздел 1'!O57:O57)+SUM('Раздел 1'!AK57:AK57)),"","Неверно!")</f>
        <v/>
      </c>
      <c r="B1178" s="428" t="s">
        <v>1917</v>
      </c>
      <c r="C1178" s="426" t="s">
        <v>1920</v>
      </c>
      <c r="D1178" s="426" t="s">
        <v>651</v>
      </c>
      <c r="E1178" s="426" t="str">
        <f>CONCATENATE(SUM('Раздел 1'!F57:G57),"=",SUM('Раздел 1'!M57:M57),"+",SUM('Раздел 1'!O57:O57),"+",SUM('Раздел 1'!AK57:AK57))</f>
        <v>62=59+3+0</v>
      </c>
      <c r="F1178" s="407"/>
    </row>
    <row r="1179" spans="1:6" s="242" customFormat="1" x14ac:dyDescent="0.2">
      <c r="A1179" s="433" t="str">
        <f>IF((SUM('Раздел 1'!F58:G58)=SUM('Раздел 1'!M58:M58)+SUM('Раздел 1'!O58:O58)+SUM('Раздел 1'!AK58:AK58)),"","Неверно!")</f>
        <v/>
      </c>
      <c r="B1179" s="428" t="s">
        <v>1917</v>
      </c>
      <c r="C1179" s="426" t="s">
        <v>1921</v>
      </c>
      <c r="D1179" s="426" t="s">
        <v>651</v>
      </c>
      <c r="E1179" s="426" t="str">
        <f>CONCATENATE(SUM('Раздел 1'!F58:G58),"=",SUM('Раздел 1'!M58:M58),"+",SUM('Раздел 1'!O58:O58),"+",SUM('Раздел 1'!AK58:AK58))</f>
        <v>80=77+3+0</v>
      </c>
      <c r="F1179" s="407"/>
    </row>
    <row r="1180" spans="1:6" s="242" customFormat="1" x14ac:dyDescent="0.2">
      <c r="A1180" s="433" t="str">
        <f>IF((SUM('Раздел 1'!F59:G59)=SUM('Раздел 1'!M59:M59)+SUM('Раздел 1'!O59:O59)+SUM('Раздел 1'!AK59:AK59)),"","Неверно!")</f>
        <v/>
      </c>
      <c r="B1180" s="428" t="s">
        <v>1917</v>
      </c>
      <c r="C1180" s="426" t="s">
        <v>1922</v>
      </c>
      <c r="D1180" s="426" t="s">
        <v>651</v>
      </c>
      <c r="E1180" s="426" t="str">
        <f>CONCATENATE(SUM('Раздел 1'!F59:G59),"=",SUM('Раздел 1'!M59:M59),"+",SUM('Раздел 1'!O59:O59),"+",SUM('Раздел 1'!AK59:AK59))</f>
        <v>1=1+0+0</v>
      </c>
      <c r="F1180" s="407"/>
    </row>
    <row r="1181" spans="1:6" s="242" customFormat="1" x14ac:dyDescent="0.2">
      <c r="A1181" s="433" t="str">
        <f>IF((SUM('Раздел 1'!F60:G60)=SUM('Раздел 1'!M60:M60)+SUM('Раздел 1'!O60:O60)+SUM('Раздел 1'!AK60:AK60)),"","Неверно!")</f>
        <v/>
      </c>
      <c r="B1181" s="428" t="s">
        <v>1917</v>
      </c>
      <c r="C1181" s="426" t="s">
        <v>1923</v>
      </c>
      <c r="D1181" s="426" t="s">
        <v>651</v>
      </c>
      <c r="E1181" s="426" t="str">
        <f>CONCATENATE(SUM('Раздел 1'!F60:G60),"=",SUM('Раздел 1'!M60:M60),"+",SUM('Раздел 1'!O60:O60),"+",SUM('Раздел 1'!AK60:AK60))</f>
        <v>0=0+0+0</v>
      </c>
      <c r="F1181" s="407"/>
    </row>
    <row r="1182" spans="1:6" s="242" customFormat="1" x14ac:dyDescent="0.2">
      <c r="A1182" s="433" t="str">
        <f>IF((SUM('Раздел 1'!F61:G61)=SUM('Раздел 1'!M61:M61)+SUM('Раздел 1'!O61:O61)+SUM('Раздел 1'!AK61:AK61)),"","Неверно!")</f>
        <v/>
      </c>
      <c r="B1182" s="428" t="s">
        <v>1917</v>
      </c>
      <c r="C1182" s="426" t="s">
        <v>1924</v>
      </c>
      <c r="D1182" s="426" t="s">
        <v>651</v>
      </c>
      <c r="E1182" s="426" t="str">
        <f>CONCATENATE(SUM('Раздел 1'!F61:G61),"=",SUM('Раздел 1'!M61:M61),"+",SUM('Раздел 1'!O61:O61),"+",SUM('Раздел 1'!AK61:AK61))</f>
        <v>19=18+1+0</v>
      </c>
      <c r="F1182" s="407"/>
    </row>
    <row r="1183" spans="1:6" s="242" customFormat="1" x14ac:dyDescent="0.2">
      <c r="A1183" s="433" t="str">
        <f>IF((SUM('Разделы 11, 12, 13, 14'!S28:S28)=SUM('Раздел 4'!H68:H68)),"","Неверно!")</f>
        <v/>
      </c>
      <c r="B1183" s="428" t="s">
        <v>1925</v>
      </c>
      <c r="C1183" s="426" t="s">
        <v>3404</v>
      </c>
      <c r="D1183" s="426" t="s">
        <v>640</v>
      </c>
      <c r="E1183" s="426" t="str">
        <f>CONCATENATE(SUM('Разделы 11, 12, 13, 14'!S28:S28),"=",SUM('Раздел 4'!H68:H68))</f>
        <v>0=0</v>
      </c>
      <c r="F1183" s="407"/>
    </row>
    <row r="1184" spans="1:6" s="242" customFormat="1" x14ac:dyDescent="0.2">
      <c r="A1184" s="433" t="str">
        <f>IF((SUM('Раздел 1'!Y51:Y51)+SUM('Раздел 1'!AB51:AB51)=SUM('Раздел 1'!Q51:Q51)),"","Неверно!")</f>
        <v/>
      </c>
      <c r="B1184" s="428" t="s">
        <v>1926</v>
      </c>
      <c r="C1184" s="426" t="s">
        <v>1927</v>
      </c>
      <c r="D1184" s="426" t="s">
        <v>590</v>
      </c>
      <c r="E1184" s="426" t="str">
        <f>CONCATENATE(SUM('Раздел 1'!Y51:Y51),"+",SUM('Раздел 1'!AB51:AB51),"=",SUM('Раздел 1'!Q51:Q51))</f>
        <v>133+0=133</v>
      </c>
      <c r="F1184" s="407"/>
    </row>
    <row r="1185" spans="1:6" s="242" customFormat="1" x14ac:dyDescent="0.2">
      <c r="A1185" s="433" t="str">
        <f>IF((SUM('Раздел 2'!F8:F8)&lt;=SUM('Раздел 2'!E8:E8)),"","Неверно!")</f>
        <v/>
      </c>
      <c r="B1185" s="428" t="s">
        <v>1928</v>
      </c>
      <c r="C1185" s="426" t="s">
        <v>1929</v>
      </c>
      <c r="D1185" s="426" t="s">
        <v>309</v>
      </c>
      <c r="E1185" s="426" t="str">
        <f>CONCATENATE(SUM('Раздел 2'!F8:F8),"&lt;=",SUM('Раздел 2'!E8:E8))</f>
        <v>0&lt;=8</v>
      </c>
      <c r="F1185" s="407"/>
    </row>
    <row r="1186" spans="1:6" s="242" customFormat="1" x14ac:dyDescent="0.2">
      <c r="A1186" s="433" t="str">
        <f>IF((SUM('Раздел 2'!F17:F17)&lt;=SUM('Раздел 2'!E17:E17)),"","Неверно!")</f>
        <v/>
      </c>
      <c r="B1186" s="428" t="s">
        <v>1928</v>
      </c>
      <c r="C1186" s="426" t="s">
        <v>1930</v>
      </c>
      <c r="D1186" s="426" t="s">
        <v>309</v>
      </c>
      <c r="E1186" s="426" t="str">
        <f>CONCATENATE(SUM('Раздел 2'!F17:F17),"&lt;=",SUM('Раздел 2'!E17:E17))</f>
        <v>0&lt;=0</v>
      </c>
      <c r="F1186" s="407"/>
    </row>
    <row r="1187" spans="1:6" s="242" customFormat="1" x14ac:dyDescent="0.2">
      <c r="A1187" s="433" t="str">
        <f>IF((SUM('Раздел 2'!F18:F18)&lt;=SUM('Раздел 2'!E18:E18)),"","Неверно!")</f>
        <v/>
      </c>
      <c r="B1187" s="428" t="s">
        <v>1928</v>
      </c>
      <c r="C1187" s="426" t="s">
        <v>1931</v>
      </c>
      <c r="D1187" s="426" t="s">
        <v>309</v>
      </c>
      <c r="E1187" s="426" t="str">
        <f>CONCATENATE(SUM('Раздел 2'!F18:F18),"&lt;=",SUM('Раздел 2'!E18:E18))</f>
        <v>1&lt;=2</v>
      </c>
      <c r="F1187" s="407"/>
    </row>
    <row r="1188" spans="1:6" s="242" customFormat="1" x14ac:dyDescent="0.2">
      <c r="A1188" s="433" t="str">
        <f>IF((SUM('Раздел 2'!F19:F19)&lt;=SUM('Раздел 2'!E19:E19)),"","Неверно!")</f>
        <v/>
      </c>
      <c r="B1188" s="428" t="s">
        <v>1928</v>
      </c>
      <c r="C1188" s="426" t="s">
        <v>1932</v>
      </c>
      <c r="D1188" s="426" t="s">
        <v>309</v>
      </c>
      <c r="E1188" s="426" t="str">
        <f>CONCATENATE(SUM('Раздел 2'!F19:F19),"&lt;=",SUM('Раздел 2'!E19:E19))</f>
        <v>0&lt;=1</v>
      </c>
      <c r="F1188" s="407"/>
    </row>
    <row r="1189" spans="1:6" s="242" customFormat="1" x14ac:dyDescent="0.2">
      <c r="A1189" s="433" t="str">
        <f>IF((SUM('Раздел 2'!F20:F20)&lt;=SUM('Раздел 2'!E20:E20)),"","Неверно!")</f>
        <v/>
      </c>
      <c r="B1189" s="428" t="s">
        <v>1928</v>
      </c>
      <c r="C1189" s="426" t="s">
        <v>1933</v>
      </c>
      <c r="D1189" s="426" t="s">
        <v>309</v>
      </c>
      <c r="E1189" s="426" t="str">
        <f>CONCATENATE(SUM('Раздел 2'!F20:F20),"&lt;=",SUM('Раздел 2'!E20:E20))</f>
        <v>0&lt;=0</v>
      </c>
      <c r="F1189" s="407"/>
    </row>
    <row r="1190" spans="1:6" s="242" customFormat="1" x14ac:dyDescent="0.2">
      <c r="A1190" s="433" t="str">
        <f>IF((SUM('Раздел 2'!F21:F21)&lt;=SUM('Раздел 2'!E21:E21)),"","Неверно!")</f>
        <v/>
      </c>
      <c r="B1190" s="428" t="s">
        <v>1928</v>
      </c>
      <c r="C1190" s="426" t="s">
        <v>1934</v>
      </c>
      <c r="D1190" s="426" t="s">
        <v>309</v>
      </c>
      <c r="E1190" s="426" t="str">
        <f>CONCATENATE(SUM('Раздел 2'!F21:F21),"&lt;=",SUM('Раздел 2'!E21:E21))</f>
        <v>0&lt;=0</v>
      </c>
      <c r="F1190" s="407"/>
    </row>
    <row r="1191" spans="1:6" s="242" customFormat="1" x14ac:dyDescent="0.2">
      <c r="A1191" s="433" t="str">
        <f>IF((SUM('Раздел 2'!F22:F22)&lt;=SUM('Раздел 2'!E22:E22)),"","Неверно!")</f>
        <v/>
      </c>
      <c r="B1191" s="428" t="s">
        <v>1928</v>
      </c>
      <c r="C1191" s="426" t="s">
        <v>1935</v>
      </c>
      <c r="D1191" s="426" t="s">
        <v>309</v>
      </c>
      <c r="E1191" s="426" t="str">
        <f>CONCATENATE(SUM('Раздел 2'!F22:F22),"&lt;=",SUM('Раздел 2'!E22:E22))</f>
        <v>0&lt;=0</v>
      </c>
      <c r="F1191" s="407"/>
    </row>
    <row r="1192" spans="1:6" s="242" customFormat="1" x14ac:dyDescent="0.2">
      <c r="A1192" s="433" t="str">
        <f>IF((SUM('Раздел 2'!F23:F23)&lt;=SUM('Раздел 2'!E23:E23)),"","Неверно!")</f>
        <v/>
      </c>
      <c r="B1192" s="428" t="s">
        <v>1928</v>
      </c>
      <c r="C1192" s="426" t="s">
        <v>1936</v>
      </c>
      <c r="D1192" s="426" t="s">
        <v>309</v>
      </c>
      <c r="E1192" s="426" t="str">
        <f>CONCATENATE(SUM('Раздел 2'!F23:F23),"&lt;=",SUM('Раздел 2'!E23:E23))</f>
        <v>0&lt;=0</v>
      </c>
      <c r="F1192" s="407"/>
    </row>
    <row r="1193" spans="1:6" s="242" customFormat="1" x14ac:dyDescent="0.2">
      <c r="A1193" s="433" t="str">
        <f>IF((SUM('Раздел 2'!F24:F24)&lt;=SUM('Раздел 2'!E24:E24)),"","Неверно!")</f>
        <v/>
      </c>
      <c r="B1193" s="428" t="s">
        <v>1928</v>
      </c>
      <c r="C1193" s="426" t="s">
        <v>1937</v>
      </c>
      <c r="D1193" s="426" t="s">
        <v>309</v>
      </c>
      <c r="E1193" s="426" t="str">
        <f>CONCATENATE(SUM('Раздел 2'!F24:F24),"&lt;=",SUM('Раздел 2'!E24:E24))</f>
        <v>0&lt;=1</v>
      </c>
      <c r="F1193" s="407"/>
    </row>
    <row r="1194" spans="1:6" s="242" customFormat="1" x14ac:dyDescent="0.2">
      <c r="A1194" s="433" t="str">
        <f>IF((SUM('Раздел 2'!F25:F25)&lt;=SUM('Раздел 2'!E25:E25)),"","Неверно!")</f>
        <v/>
      </c>
      <c r="B1194" s="428" t="s">
        <v>1928</v>
      </c>
      <c r="C1194" s="426" t="s">
        <v>1938</v>
      </c>
      <c r="D1194" s="426" t="s">
        <v>309</v>
      </c>
      <c r="E1194" s="426" t="str">
        <f>CONCATENATE(SUM('Раздел 2'!F25:F25),"&lt;=",SUM('Раздел 2'!E25:E25))</f>
        <v>0&lt;=0</v>
      </c>
      <c r="F1194" s="407"/>
    </row>
    <row r="1195" spans="1:6" s="242" customFormat="1" x14ac:dyDescent="0.2">
      <c r="A1195" s="433" t="str">
        <f>IF((SUM('Раздел 2'!F26:F26)&lt;=SUM('Раздел 2'!E26:E26)),"","Неверно!")</f>
        <v/>
      </c>
      <c r="B1195" s="428" t="s">
        <v>1928</v>
      </c>
      <c r="C1195" s="426" t="s">
        <v>1939</v>
      </c>
      <c r="D1195" s="426" t="s">
        <v>309</v>
      </c>
      <c r="E1195" s="426" t="str">
        <f>CONCATENATE(SUM('Раздел 2'!F26:F26),"&lt;=",SUM('Раздел 2'!E26:E26))</f>
        <v>0&lt;=6</v>
      </c>
      <c r="F1195" s="407"/>
    </row>
    <row r="1196" spans="1:6" s="242" customFormat="1" x14ac:dyDescent="0.2">
      <c r="A1196" s="433" t="str">
        <f>IF((SUM('Раздел 2'!F9:F9)&lt;=SUM('Раздел 2'!E9:E9)),"","Неверно!")</f>
        <v/>
      </c>
      <c r="B1196" s="428" t="s">
        <v>1928</v>
      </c>
      <c r="C1196" s="426" t="s">
        <v>1940</v>
      </c>
      <c r="D1196" s="426" t="s">
        <v>309</v>
      </c>
      <c r="E1196" s="426" t="str">
        <f>CONCATENATE(SUM('Раздел 2'!F9:F9),"&lt;=",SUM('Раздел 2'!E9:E9))</f>
        <v>0&lt;=11</v>
      </c>
      <c r="F1196" s="407"/>
    </row>
    <row r="1197" spans="1:6" s="242" customFormat="1" x14ac:dyDescent="0.2">
      <c r="A1197" s="433" t="str">
        <f>IF((SUM('Раздел 2'!F27:F27)&lt;=SUM('Раздел 2'!E27:E27)),"","Неверно!")</f>
        <v/>
      </c>
      <c r="B1197" s="428" t="s">
        <v>1928</v>
      </c>
      <c r="C1197" s="426" t="s">
        <v>1941</v>
      </c>
      <c r="D1197" s="426" t="s">
        <v>309</v>
      </c>
      <c r="E1197" s="426" t="str">
        <f>CONCATENATE(SUM('Раздел 2'!F27:F27),"&lt;=",SUM('Раздел 2'!E27:E27))</f>
        <v>0&lt;=0</v>
      </c>
      <c r="F1197" s="407"/>
    </row>
    <row r="1198" spans="1:6" s="242" customFormat="1" x14ac:dyDescent="0.2">
      <c r="A1198" s="433" t="str">
        <f>IF((SUM('Раздел 2'!F28:F28)&lt;=SUM('Раздел 2'!E28:E28)),"","Неверно!")</f>
        <v/>
      </c>
      <c r="B1198" s="428" t="s">
        <v>1928</v>
      </c>
      <c r="C1198" s="426" t="s">
        <v>1942</v>
      </c>
      <c r="D1198" s="426" t="s">
        <v>309</v>
      </c>
      <c r="E1198" s="426" t="str">
        <f>CONCATENATE(SUM('Раздел 2'!F28:F28),"&lt;=",SUM('Раздел 2'!E28:E28))</f>
        <v>0&lt;=55</v>
      </c>
      <c r="F1198" s="407"/>
    </row>
    <row r="1199" spans="1:6" s="242" customFormat="1" x14ac:dyDescent="0.2">
      <c r="A1199" s="433" t="str">
        <f>IF((SUM('Раздел 2'!F29:F29)&lt;=SUM('Раздел 2'!E29:E29)),"","Неверно!")</f>
        <v/>
      </c>
      <c r="B1199" s="428" t="s">
        <v>1928</v>
      </c>
      <c r="C1199" s="426" t="s">
        <v>1943</v>
      </c>
      <c r="D1199" s="426" t="s">
        <v>309</v>
      </c>
      <c r="E1199" s="426" t="str">
        <f>CONCATENATE(SUM('Раздел 2'!F29:F29),"&lt;=",SUM('Раздел 2'!E29:E29))</f>
        <v>0&lt;=10</v>
      </c>
      <c r="F1199" s="407"/>
    </row>
    <row r="1200" spans="1:6" s="242" customFormat="1" x14ac:dyDescent="0.2">
      <c r="A1200" s="433" t="str">
        <f>IF((SUM('Раздел 2'!F30:F30)&lt;=SUM('Раздел 2'!E30:E30)),"","Неверно!")</f>
        <v/>
      </c>
      <c r="B1200" s="428" t="s">
        <v>1928</v>
      </c>
      <c r="C1200" s="426" t="s">
        <v>1944</v>
      </c>
      <c r="D1200" s="426" t="s">
        <v>309</v>
      </c>
      <c r="E1200" s="426" t="str">
        <f>CONCATENATE(SUM('Раздел 2'!F30:F30),"&lt;=",SUM('Раздел 2'!E30:E30))</f>
        <v>0&lt;=2</v>
      </c>
      <c r="F1200" s="407"/>
    </row>
    <row r="1201" spans="1:6" s="242" customFormat="1" x14ac:dyDescent="0.2">
      <c r="A1201" s="433" t="str">
        <f>IF((SUM('Раздел 2'!F31:F31)&lt;=SUM('Раздел 2'!E31:E31)),"","Неверно!")</f>
        <v/>
      </c>
      <c r="B1201" s="428" t="s">
        <v>1928</v>
      </c>
      <c r="C1201" s="426" t="s">
        <v>1945</v>
      </c>
      <c r="D1201" s="426" t="s">
        <v>309</v>
      </c>
      <c r="E1201" s="426" t="str">
        <f>CONCATENATE(SUM('Раздел 2'!F31:F31),"&lt;=",SUM('Раздел 2'!E31:E31))</f>
        <v>0&lt;=3</v>
      </c>
      <c r="F1201" s="407"/>
    </row>
    <row r="1202" spans="1:6" s="242" customFormat="1" x14ac:dyDescent="0.2">
      <c r="A1202" s="433" t="str">
        <f>IF((SUM('Раздел 2'!F32:F32)&lt;=SUM('Раздел 2'!E32:E32)),"","Неверно!")</f>
        <v/>
      </c>
      <c r="B1202" s="428" t="s">
        <v>1928</v>
      </c>
      <c r="C1202" s="426" t="s">
        <v>1946</v>
      </c>
      <c r="D1202" s="426" t="s">
        <v>309</v>
      </c>
      <c r="E1202" s="426" t="str">
        <f>CONCATENATE(SUM('Раздел 2'!F32:F32),"&lt;=",SUM('Раздел 2'!E32:E32))</f>
        <v>0&lt;=0</v>
      </c>
      <c r="F1202" s="407"/>
    </row>
    <row r="1203" spans="1:6" s="242" customFormat="1" x14ac:dyDescent="0.2">
      <c r="A1203" s="433" t="str">
        <f>IF((SUM('Раздел 2'!F33:F33)&lt;=SUM('Раздел 2'!E33:E33)),"","Неверно!")</f>
        <v/>
      </c>
      <c r="B1203" s="428" t="s">
        <v>1928</v>
      </c>
      <c r="C1203" s="426" t="s">
        <v>1947</v>
      </c>
      <c r="D1203" s="426" t="s">
        <v>309</v>
      </c>
      <c r="E1203" s="426" t="str">
        <f>CONCATENATE(SUM('Раздел 2'!F33:F33),"&lt;=",SUM('Раздел 2'!E33:E33))</f>
        <v>0&lt;=0</v>
      </c>
      <c r="F1203" s="407"/>
    </row>
    <row r="1204" spans="1:6" s="242" customFormat="1" x14ac:dyDescent="0.2">
      <c r="A1204" s="433" t="str">
        <f>IF((SUM('Раздел 2'!F34:F34)&lt;=SUM('Раздел 2'!E34:E34)),"","Неверно!")</f>
        <v/>
      </c>
      <c r="B1204" s="428" t="s">
        <v>1928</v>
      </c>
      <c r="C1204" s="426" t="s">
        <v>1948</v>
      </c>
      <c r="D1204" s="426" t="s">
        <v>309</v>
      </c>
      <c r="E1204" s="426" t="str">
        <f>CONCATENATE(SUM('Раздел 2'!F34:F34),"&lt;=",SUM('Раздел 2'!E34:E34))</f>
        <v>0&lt;=0</v>
      </c>
      <c r="F1204" s="407"/>
    </row>
    <row r="1205" spans="1:6" s="242" customFormat="1" x14ac:dyDescent="0.2">
      <c r="A1205" s="433" t="str">
        <f>IF((SUM('Раздел 2'!F35:F35)&lt;=SUM('Раздел 2'!E35:E35)),"","Неверно!")</f>
        <v/>
      </c>
      <c r="B1205" s="428" t="s">
        <v>1928</v>
      </c>
      <c r="C1205" s="426" t="s">
        <v>1949</v>
      </c>
      <c r="D1205" s="426" t="s">
        <v>309</v>
      </c>
      <c r="E1205" s="426" t="str">
        <f>CONCATENATE(SUM('Раздел 2'!F35:F35),"&lt;=",SUM('Раздел 2'!E35:E35))</f>
        <v>0&lt;=0</v>
      </c>
      <c r="F1205" s="407"/>
    </row>
    <row r="1206" spans="1:6" s="242" customFormat="1" x14ac:dyDescent="0.2">
      <c r="A1206" s="433" t="str">
        <f>IF((SUM('Раздел 2'!F36:F36)&lt;=SUM('Раздел 2'!E36:E36)),"","Неверно!")</f>
        <v/>
      </c>
      <c r="B1206" s="428" t="s">
        <v>1928</v>
      </c>
      <c r="C1206" s="426" t="s">
        <v>1950</v>
      </c>
      <c r="D1206" s="426" t="s">
        <v>309</v>
      </c>
      <c r="E1206" s="426" t="str">
        <f>CONCATENATE(SUM('Раздел 2'!F36:F36),"&lt;=",SUM('Раздел 2'!E36:E36))</f>
        <v>0&lt;=0</v>
      </c>
      <c r="F1206" s="407"/>
    </row>
    <row r="1207" spans="1:6" s="242" customFormat="1" x14ac:dyDescent="0.2">
      <c r="A1207" s="433" t="str">
        <f>IF((SUM('Раздел 2'!F10:F10)&lt;=SUM('Раздел 2'!E10:E10)),"","Неверно!")</f>
        <v/>
      </c>
      <c r="B1207" s="428" t="s">
        <v>1928</v>
      </c>
      <c r="C1207" s="426" t="s">
        <v>1951</v>
      </c>
      <c r="D1207" s="426" t="s">
        <v>309</v>
      </c>
      <c r="E1207" s="426" t="str">
        <f>CONCATENATE(SUM('Раздел 2'!F10:F10),"&lt;=",SUM('Раздел 2'!E10:E10))</f>
        <v>0&lt;=0</v>
      </c>
      <c r="F1207" s="407"/>
    </row>
    <row r="1208" spans="1:6" s="242" customFormat="1" x14ac:dyDescent="0.2">
      <c r="A1208" s="433" t="str">
        <f>IF((SUM('Раздел 2'!F37:F37)&lt;=SUM('Раздел 2'!E37:E37)),"","Неверно!")</f>
        <v/>
      </c>
      <c r="B1208" s="428" t="s">
        <v>1928</v>
      </c>
      <c r="C1208" s="426" t="s">
        <v>1952</v>
      </c>
      <c r="D1208" s="426" t="s">
        <v>309</v>
      </c>
      <c r="E1208" s="426" t="str">
        <f>CONCATENATE(SUM('Раздел 2'!F37:F37),"&lt;=",SUM('Раздел 2'!E37:E37))</f>
        <v>0&lt;=13</v>
      </c>
      <c r="F1208" s="407"/>
    </row>
    <row r="1209" spans="1:6" s="242" customFormat="1" x14ac:dyDescent="0.2">
      <c r="A1209" s="433" t="str">
        <f>IF((SUM('Раздел 2'!F38:F38)&lt;=SUM('Раздел 2'!E38:E38)),"","Неверно!")</f>
        <v/>
      </c>
      <c r="B1209" s="428" t="s">
        <v>1928</v>
      </c>
      <c r="C1209" s="426" t="s">
        <v>1953</v>
      </c>
      <c r="D1209" s="426" t="s">
        <v>309</v>
      </c>
      <c r="E1209" s="426" t="str">
        <f>CONCATENATE(SUM('Раздел 2'!F38:F38),"&lt;=",SUM('Раздел 2'!E38:E38))</f>
        <v>0&lt;=0</v>
      </c>
      <c r="F1209" s="407"/>
    </row>
    <row r="1210" spans="1:6" s="242" customFormat="1" x14ac:dyDescent="0.2">
      <c r="A1210" s="433" t="str">
        <f>IF((SUM('Раздел 2'!F39:F39)&lt;=SUM('Раздел 2'!E39:E39)),"","Неверно!")</f>
        <v/>
      </c>
      <c r="B1210" s="428" t="s">
        <v>1928</v>
      </c>
      <c r="C1210" s="426" t="s">
        <v>1954</v>
      </c>
      <c r="D1210" s="426" t="s">
        <v>309</v>
      </c>
      <c r="E1210" s="426" t="str">
        <f>CONCATENATE(SUM('Раздел 2'!F39:F39),"&lt;=",SUM('Раздел 2'!E39:E39))</f>
        <v>0&lt;=0</v>
      </c>
      <c r="F1210" s="407"/>
    </row>
    <row r="1211" spans="1:6" s="242" customFormat="1" x14ac:dyDescent="0.2">
      <c r="A1211" s="433" t="str">
        <f>IF((SUM('Раздел 2'!F40:F40)&lt;=SUM('Раздел 2'!E40:E40)),"","Неверно!")</f>
        <v/>
      </c>
      <c r="B1211" s="428" t="s">
        <v>1928</v>
      </c>
      <c r="C1211" s="426" t="s">
        <v>1955</v>
      </c>
      <c r="D1211" s="426" t="s">
        <v>309</v>
      </c>
      <c r="E1211" s="426" t="str">
        <f>CONCATENATE(SUM('Раздел 2'!F40:F40),"&lt;=",SUM('Раздел 2'!E40:E40))</f>
        <v>0&lt;=20</v>
      </c>
      <c r="F1211" s="407"/>
    </row>
    <row r="1212" spans="1:6" s="242" customFormat="1" x14ac:dyDescent="0.2">
      <c r="A1212" s="433" t="str">
        <f>IF((SUM('Раздел 2'!F41:F41)&lt;=SUM('Раздел 2'!E41:E41)),"","Неверно!")</f>
        <v/>
      </c>
      <c r="B1212" s="428" t="s">
        <v>1928</v>
      </c>
      <c r="C1212" s="426" t="s">
        <v>1956</v>
      </c>
      <c r="D1212" s="426" t="s">
        <v>309</v>
      </c>
      <c r="E1212" s="426" t="str">
        <f>CONCATENATE(SUM('Раздел 2'!F41:F41),"&lt;=",SUM('Раздел 2'!E41:E41))</f>
        <v>0&lt;=0</v>
      </c>
      <c r="F1212" s="407"/>
    </row>
    <row r="1213" spans="1:6" s="242" customFormat="1" x14ac:dyDescent="0.2">
      <c r="A1213" s="433" t="str">
        <f>IF((SUM('Раздел 2'!F42:F42)&lt;=SUM('Раздел 2'!E42:E42)),"","Неверно!")</f>
        <v/>
      </c>
      <c r="B1213" s="428" t="s">
        <v>1928</v>
      </c>
      <c r="C1213" s="426" t="s">
        <v>1957</v>
      </c>
      <c r="D1213" s="426" t="s">
        <v>309</v>
      </c>
      <c r="E1213" s="426" t="str">
        <f>CONCATENATE(SUM('Раздел 2'!F42:F42),"&lt;=",SUM('Раздел 2'!E42:E42))</f>
        <v>0&lt;=4</v>
      </c>
      <c r="F1213" s="407"/>
    </row>
    <row r="1214" spans="1:6" s="242" customFormat="1" x14ac:dyDescent="0.2">
      <c r="A1214" s="433" t="str">
        <f>IF((SUM('Раздел 2'!F43:F43)&lt;=SUM('Раздел 2'!E43:E43)),"","Неверно!")</f>
        <v/>
      </c>
      <c r="B1214" s="428" t="s">
        <v>1928</v>
      </c>
      <c r="C1214" s="426" t="s">
        <v>1958</v>
      </c>
      <c r="D1214" s="426" t="s">
        <v>309</v>
      </c>
      <c r="E1214" s="426" t="str">
        <f>CONCATENATE(SUM('Раздел 2'!F43:F43),"&lt;=",SUM('Раздел 2'!E43:E43))</f>
        <v>0&lt;=0</v>
      </c>
      <c r="F1214" s="407"/>
    </row>
    <row r="1215" spans="1:6" s="242" customFormat="1" x14ac:dyDescent="0.2">
      <c r="A1215" s="433" t="str">
        <f>IF((SUM('Раздел 2'!F44:F44)&lt;=SUM('Раздел 2'!E44:E44)),"","Неверно!")</f>
        <v/>
      </c>
      <c r="B1215" s="428" t="s">
        <v>1928</v>
      </c>
      <c r="C1215" s="426" t="s">
        <v>1959</v>
      </c>
      <c r="D1215" s="426" t="s">
        <v>309</v>
      </c>
      <c r="E1215" s="426" t="str">
        <f>CONCATENATE(SUM('Раздел 2'!F44:F44),"&lt;=",SUM('Раздел 2'!E44:E44))</f>
        <v>0&lt;=0</v>
      </c>
      <c r="F1215" s="407"/>
    </row>
    <row r="1216" spans="1:6" s="242" customFormat="1" x14ac:dyDescent="0.2">
      <c r="A1216" s="433" t="str">
        <f>IF((SUM('Раздел 2'!F45:F45)&lt;=SUM('Раздел 2'!E45:E45)),"","Неверно!")</f>
        <v/>
      </c>
      <c r="B1216" s="428" t="s">
        <v>1928</v>
      </c>
      <c r="C1216" s="426" t="s">
        <v>1960</v>
      </c>
      <c r="D1216" s="426" t="s">
        <v>309</v>
      </c>
      <c r="E1216" s="426" t="str">
        <f>CONCATENATE(SUM('Раздел 2'!F45:F45),"&lt;=",SUM('Раздел 2'!E45:E45))</f>
        <v>0&lt;=2</v>
      </c>
      <c r="F1216" s="407"/>
    </row>
    <row r="1217" spans="1:6" s="242" customFormat="1" x14ac:dyDescent="0.2">
      <c r="A1217" s="433" t="str">
        <f>IF((SUM('Раздел 2'!F46:F46)&lt;=SUM('Раздел 2'!E46:E46)),"","Неверно!")</f>
        <v/>
      </c>
      <c r="B1217" s="428" t="s">
        <v>1928</v>
      </c>
      <c r="C1217" s="426" t="s">
        <v>1961</v>
      </c>
      <c r="D1217" s="426" t="s">
        <v>309</v>
      </c>
      <c r="E1217" s="426" t="str">
        <f>CONCATENATE(SUM('Раздел 2'!F46:F46),"&lt;=",SUM('Раздел 2'!E46:E46))</f>
        <v>0&lt;=5</v>
      </c>
      <c r="F1217" s="407"/>
    </row>
    <row r="1218" spans="1:6" s="242" customFormat="1" x14ac:dyDescent="0.2">
      <c r="A1218" s="433" t="str">
        <f>IF((SUM('Раздел 2'!F11:F11)&lt;=SUM('Раздел 2'!E11:E11)),"","Неверно!")</f>
        <v/>
      </c>
      <c r="B1218" s="428" t="s">
        <v>1928</v>
      </c>
      <c r="C1218" s="426" t="s">
        <v>1962</v>
      </c>
      <c r="D1218" s="426" t="s">
        <v>309</v>
      </c>
      <c r="E1218" s="426" t="str">
        <f>CONCATENATE(SUM('Раздел 2'!F11:F11),"&lt;=",SUM('Раздел 2'!E11:E11))</f>
        <v>0&lt;=0</v>
      </c>
      <c r="F1218" s="407"/>
    </row>
    <row r="1219" spans="1:6" s="242" customFormat="1" x14ac:dyDescent="0.2">
      <c r="A1219" s="433" t="str">
        <f>IF((SUM('Раздел 2'!F47:F47)&lt;=SUM('Раздел 2'!E47:E47)),"","Неверно!")</f>
        <v/>
      </c>
      <c r="B1219" s="428" t="s">
        <v>1928</v>
      </c>
      <c r="C1219" s="426" t="s">
        <v>1963</v>
      </c>
      <c r="D1219" s="426" t="s">
        <v>309</v>
      </c>
      <c r="E1219" s="426" t="str">
        <f>CONCATENATE(SUM('Раздел 2'!F47:F47),"&lt;=",SUM('Раздел 2'!E47:E47))</f>
        <v>0&lt;=5</v>
      </c>
      <c r="F1219" s="407"/>
    </row>
    <row r="1220" spans="1:6" s="242" customFormat="1" x14ac:dyDescent="0.2">
      <c r="A1220" s="433" t="str">
        <f>IF((SUM('Раздел 2'!F48:F48)&lt;=SUM('Раздел 2'!E48:E48)),"","Неверно!")</f>
        <v/>
      </c>
      <c r="B1220" s="428" t="s">
        <v>1928</v>
      </c>
      <c r="C1220" s="426" t="s">
        <v>1964</v>
      </c>
      <c r="D1220" s="426" t="s">
        <v>309</v>
      </c>
      <c r="E1220" s="426" t="str">
        <f>CONCATENATE(SUM('Раздел 2'!F48:F48),"&lt;=",SUM('Раздел 2'!E48:E48))</f>
        <v>0&lt;=10</v>
      </c>
      <c r="F1220" s="407"/>
    </row>
    <row r="1221" spans="1:6" s="242" customFormat="1" x14ac:dyDescent="0.2">
      <c r="A1221" s="433" t="str">
        <f>IF((SUM('Раздел 2'!F49:F49)&lt;=SUM('Раздел 2'!E49:E49)),"","Неверно!")</f>
        <v/>
      </c>
      <c r="B1221" s="428" t="s">
        <v>1928</v>
      </c>
      <c r="C1221" s="426" t="s">
        <v>1965</v>
      </c>
      <c r="D1221" s="426" t="s">
        <v>309</v>
      </c>
      <c r="E1221" s="426" t="str">
        <f>CONCATENATE(SUM('Раздел 2'!F49:F49),"&lt;=",SUM('Раздел 2'!E49:E49))</f>
        <v>0&lt;=1</v>
      </c>
      <c r="F1221" s="407"/>
    </row>
    <row r="1222" spans="1:6" s="242" customFormat="1" x14ac:dyDescent="0.2">
      <c r="A1222" s="433" t="str">
        <f>IF((SUM('Раздел 2'!F50:F50)&lt;=SUM('Раздел 2'!E50:E50)),"","Неверно!")</f>
        <v/>
      </c>
      <c r="B1222" s="428" t="s">
        <v>1928</v>
      </c>
      <c r="C1222" s="426" t="s">
        <v>1966</v>
      </c>
      <c r="D1222" s="426" t="s">
        <v>309</v>
      </c>
      <c r="E1222" s="426" t="str">
        <f>CONCATENATE(SUM('Раздел 2'!F50:F50),"&lt;=",SUM('Раздел 2'!E50:E50))</f>
        <v>0&lt;=1</v>
      </c>
      <c r="F1222" s="407"/>
    </row>
    <row r="1223" spans="1:6" s="242" customFormat="1" x14ac:dyDescent="0.2">
      <c r="A1223" s="433" t="str">
        <f>IF((SUM('Раздел 2'!F51:F51)&lt;=SUM('Раздел 2'!E51:E51)),"","Неверно!")</f>
        <v/>
      </c>
      <c r="B1223" s="428" t="s">
        <v>1928</v>
      </c>
      <c r="C1223" s="426" t="s">
        <v>1967</v>
      </c>
      <c r="D1223" s="426" t="s">
        <v>309</v>
      </c>
      <c r="E1223" s="426" t="str">
        <f>CONCATENATE(SUM('Раздел 2'!F51:F51),"&lt;=",SUM('Раздел 2'!E51:E51))</f>
        <v>0&lt;=0</v>
      </c>
      <c r="F1223" s="407"/>
    </row>
    <row r="1224" spans="1:6" s="242" customFormat="1" x14ac:dyDescent="0.2">
      <c r="A1224" s="433" t="str">
        <f>IF((SUM('Раздел 2'!F52:F52)&lt;=SUM('Раздел 2'!E52:E52)),"","Неверно!")</f>
        <v/>
      </c>
      <c r="B1224" s="428" t="s">
        <v>1928</v>
      </c>
      <c r="C1224" s="426" t="s">
        <v>1968</v>
      </c>
      <c r="D1224" s="426" t="s">
        <v>309</v>
      </c>
      <c r="E1224" s="426" t="str">
        <f>CONCATENATE(SUM('Раздел 2'!F52:F52),"&lt;=",SUM('Раздел 2'!E52:E52))</f>
        <v>1&lt;=7</v>
      </c>
      <c r="F1224" s="407"/>
    </row>
    <row r="1225" spans="1:6" s="242" customFormat="1" x14ac:dyDescent="0.2">
      <c r="A1225" s="433" t="str">
        <f>IF((SUM('Раздел 2'!F53:F53)&lt;=SUM('Раздел 2'!E53:E53)),"","Неверно!")</f>
        <v/>
      </c>
      <c r="B1225" s="428" t="s">
        <v>1928</v>
      </c>
      <c r="C1225" s="426" t="s">
        <v>1969</v>
      </c>
      <c r="D1225" s="426" t="s">
        <v>309</v>
      </c>
      <c r="E1225" s="426" t="str">
        <f>CONCATENATE(SUM('Раздел 2'!F53:F53),"&lt;=",SUM('Раздел 2'!E53:E53))</f>
        <v>0&lt;=0</v>
      </c>
      <c r="F1225" s="407"/>
    </row>
    <row r="1226" spans="1:6" s="242" customFormat="1" x14ac:dyDescent="0.2">
      <c r="A1226" s="433" t="str">
        <f>IF((SUM('Раздел 2'!F54:F54)&lt;=SUM('Раздел 2'!E54:E54)),"","Неверно!")</f>
        <v/>
      </c>
      <c r="B1226" s="428" t="s">
        <v>1928</v>
      </c>
      <c r="C1226" s="426" t="s">
        <v>1970</v>
      </c>
      <c r="D1226" s="426" t="s">
        <v>309</v>
      </c>
      <c r="E1226" s="426" t="str">
        <f>CONCATENATE(SUM('Раздел 2'!F54:F54),"&lt;=",SUM('Раздел 2'!E54:E54))</f>
        <v>1&lt;=22</v>
      </c>
      <c r="F1226" s="407"/>
    </row>
    <row r="1227" spans="1:6" s="242" customFormat="1" x14ac:dyDescent="0.2">
      <c r="A1227" s="433" t="str">
        <f>IF((SUM('Раздел 2'!F55:F55)&lt;=SUM('Раздел 2'!E55:E55)),"","Неверно!")</f>
        <v/>
      </c>
      <c r="B1227" s="428" t="s">
        <v>1928</v>
      </c>
      <c r="C1227" s="426" t="s">
        <v>1971</v>
      </c>
      <c r="D1227" s="426" t="s">
        <v>309</v>
      </c>
      <c r="E1227" s="426" t="str">
        <f>CONCATENATE(SUM('Раздел 2'!F55:F55),"&lt;=",SUM('Раздел 2'!E55:E55))</f>
        <v>0&lt;=0</v>
      </c>
      <c r="F1227" s="407"/>
    </row>
    <row r="1228" spans="1:6" s="242" customFormat="1" x14ac:dyDescent="0.2">
      <c r="A1228" s="433" t="str">
        <f>IF((SUM('Раздел 2'!F56:F56)&lt;=SUM('Раздел 2'!E56:E56)),"","Неверно!")</f>
        <v/>
      </c>
      <c r="B1228" s="428" t="s">
        <v>1928</v>
      </c>
      <c r="C1228" s="426" t="s">
        <v>1972</v>
      </c>
      <c r="D1228" s="426" t="s">
        <v>309</v>
      </c>
      <c r="E1228" s="426" t="str">
        <f>CONCATENATE(SUM('Раздел 2'!F56:F56),"&lt;=",SUM('Раздел 2'!E56:E56))</f>
        <v>0&lt;=0</v>
      </c>
      <c r="F1228" s="407"/>
    </row>
    <row r="1229" spans="1:6" s="242" customFormat="1" x14ac:dyDescent="0.2">
      <c r="A1229" s="433" t="str">
        <f>IF((SUM('Раздел 2'!F12:F12)&lt;=SUM('Раздел 2'!E12:E12)),"","Неверно!")</f>
        <v/>
      </c>
      <c r="B1229" s="428" t="s">
        <v>1928</v>
      </c>
      <c r="C1229" s="426" t="s">
        <v>1973</v>
      </c>
      <c r="D1229" s="426" t="s">
        <v>309</v>
      </c>
      <c r="E1229" s="426" t="str">
        <f>CONCATENATE(SUM('Раздел 2'!F12:F12),"&lt;=",SUM('Раздел 2'!E12:E12))</f>
        <v>0&lt;=0</v>
      </c>
      <c r="F1229" s="407"/>
    </row>
    <row r="1230" spans="1:6" s="242" customFormat="1" x14ac:dyDescent="0.2">
      <c r="A1230" s="433" t="str">
        <f>IF((SUM('Раздел 2'!F57:F57)&lt;=SUM('Раздел 2'!E57:E57)),"","Неверно!")</f>
        <v/>
      </c>
      <c r="B1230" s="428" t="s">
        <v>1928</v>
      </c>
      <c r="C1230" s="426" t="s">
        <v>1974</v>
      </c>
      <c r="D1230" s="426" t="s">
        <v>309</v>
      </c>
      <c r="E1230" s="426" t="str">
        <f>CONCATENATE(SUM('Раздел 2'!F57:F57),"&lt;=",SUM('Раздел 2'!E57:E57))</f>
        <v>0&lt;=0</v>
      </c>
      <c r="F1230" s="407"/>
    </row>
    <row r="1231" spans="1:6" s="242" customFormat="1" x14ac:dyDescent="0.2">
      <c r="A1231" s="433" t="str">
        <f>IF((SUM('Раздел 2'!F58:F58)&lt;=SUM('Раздел 2'!E58:E58)),"","Неверно!")</f>
        <v/>
      </c>
      <c r="B1231" s="428" t="s">
        <v>1928</v>
      </c>
      <c r="C1231" s="426" t="s">
        <v>1975</v>
      </c>
      <c r="D1231" s="426" t="s">
        <v>309</v>
      </c>
      <c r="E1231" s="426" t="str">
        <f>CONCATENATE(SUM('Раздел 2'!F58:F58),"&lt;=",SUM('Раздел 2'!E58:E58))</f>
        <v>0&lt;=0</v>
      </c>
      <c r="F1231" s="407"/>
    </row>
    <row r="1232" spans="1:6" s="242" customFormat="1" x14ac:dyDescent="0.2">
      <c r="A1232" s="433" t="str">
        <f>IF((SUM('Раздел 2'!F59:F59)&lt;=SUM('Раздел 2'!E59:E59)),"","Неверно!")</f>
        <v/>
      </c>
      <c r="B1232" s="428" t="s">
        <v>1928</v>
      </c>
      <c r="C1232" s="426" t="s">
        <v>1976</v>
      </c>
      <c r="D1232" s="426" t="s">
        <v>309</v>
      </c>
      <c r="E1232" s="426" t="str">
        <f>CONCATENATE(SUM('Раздел 2'!F59:F59),"&lt;=",SUM('Раздел 2'!E59:E59))</f>
        <v>0&lt;=0</v>
      </c>
      <c r="F1232" s="407"/>
    </row>
    <row r="1233" spans="1:6" s="242" customFormat="1" x14ac:dyDescent="0.2">
      <c r="A1233" s="433" t="str">
        <f>IF((SUM('Раздел 2'!F60:F60)&lt;=SUM('Раздел 2'!E60:E60)),"","Неверно!")</f>
        <v/>
      </c>
      <c r="B1233" s="428" t="s">
        <v>1928</v>
      </c>
      <c r="C1233" s="426" t="s">
        <v>1977</v>
      </c>
      <c r="D1233" s="426" t="s">
        <v>309</v>
      </c>
      <c r="E1233" s="426" t="str">
        <f>CONCATENATE(SUM('Раздел 2'!F60:F60),"&lt;=",SUM('Раздел 2'!E60:E60))</f>
        <v>0&lt;=0</v>
      </c>
      <c r="F1233" s="407"/>
    </row>
    <row r="1234" spans="1:6" s="242" customFormat="1" x14ac:dyDescent="0.2">
      <c r="A1234" s="433" t="str">
        <f>IF((SUM('Раздел 2'!F61:F61)&lt;=SUM('Раздел 2'!E61:E61)),"","Неверно!")</f>
        <v/>
      </c>
      <c r="B1234" s="428" t="s">
        <v>1928</v>
      </c>
      <c r="C1234" s="426" t="s">
        <v>1978</v>
      </c>
      <c r="D1234" s="426" t="s">
        <v>309</v>
      </c>
      <c r="E1234" s="426" t="str">
        <f>CONCATENATE(SUM('Раздел 2'!F61:F61),"&lt;=",SUM('Раздел 2'!E61:E61))</f>
        <v>0&lt;=0</v>
      </c>
      <c r="F1234" s="407"/>
    </row>
    <row r="1235" spans="1:6" s="242" customFormat="1" x14ac:dyDescent="0.2">
      <c r="A1235" s="433" t="str">
        <f>IF((SUM('Раздел 2'!F62:F62)&lt;=SUM('Раздел 2'!E62:E62)),"","Неверно!")</f>
        <v/>
      </c>
      <c r="B1235" s="428" t="s">
        <v>1928</v>
      </c>
      <c r="C1235" s="426" t="s">
        <v>1979</v>
      </c>
      <c r="D1235" s="426" t="s">
        <v>309</v>
      </c>
      <c r="E1235" s="426" t="str">
        <f>CONCATENATE(SUM('Раздел 2'!F62:F62),"&lt;=",SUM('Раздел 2'!E62:E62))</f>
        <v>1&lt;=14</v>
      </c>
      <c r="F1235" s="407"/>
    </row>
    <row r="1236" spans="1:6" s="242" customFormat="1" x14ac:dyDescent="0.2">
      <c r="A1236" s="433" t="str">
        <f>IF((SUM('Раздел 2'!F63:F63)&lt;=SUM('Раздел 2'!E63:E63)),"","Неверно!")</f>
        <v/>
      </c>
      <c r="B1236" s="428" t="s">
        <v>1928</v>
      </c>
      <c r="C1236" s="426" t="s">
        <v>1980</v>
      </c>
      <c r="D1236" s="426" t="s">
        <v>309</v>
      </c>
      <c r="E1236" s="426" t="str">
        <f>CONCATENATE(SUM('Раздел 2'!F63:F63),"&lt;=",SUM('Раздел 2'!E63:E63))</f>
        <v>0&lt;=19</v>
      </c>
      <c r="F1236" s="407"/>
    </row>
    <row r="1237" spans="1:6" s="242" customFormat="1" x14ac:dyDescent="0.2">
      <c r="A1237" s="433" t="str">
        <f>IF((SUM('Раздел 2'!F64:F64)&lt;=SUM('Раздел 2'!E64:E64)),"","Неверно!")</f>
        <v/>
      </c>
      <c r="B1237" s="428" t="s">
        <v>1928</v>
      </c>
      <c r="C1237" s="426" t="s">
        <v>1981</v>
      </c>
      <c r="D1237" s="426" t="s">
        <v>309</v>
      </c>
      <c r="E1237" s="426" t="str">
        <f>CONCATENATE(SUM('Раздел 2'!F64:F64),"&lt;=",SUM('Раздел 2'!E64:E64))</f>
        <v>0&lt;=156000</v>
      </c>
      <c r="F1237" s="407"/>
    </row>
    <row r="1238" spans="1:6" s="242" customFormat="1" x14ac:dyDescent="0.2">
      <c r="A1238" s="433" t="str">
        <f>IF((SUM('Раздел 2'!F65:F65)&lt;=SUM('Раздел 2'!E65:E65)),"","Неверно!")</f>
        <v/>
      </c>
      <c r="B1238" s="428" t="s">
        <v>1928</v>
      </c>
      <c r="C1238" s="426" t="s">
        <v>1982</v>
      </c>
      <c r="D1238" s="426" t="s">
        <v>309</v>
      </c>
      <c r="E1238" s="426" t="str">
        <f>CONCATENATE(SUM('Раздел 2'!F65:F65),"&lt;=",SUM('Раздел 2'!E65:E65))</f>
        <v>0&lt;=0</v>
      </c>
      <c r="F1238" s="407"/>
    </row>
    <row r="1239" spans="1:6" s="242" customFormat="1" x14ac:dyDescent="0.2">
      <c r="A1239" s="433" t="str">
        <f>IF((SUM('Раздел 2'!F66:F66)&lt;=SUM('Раздел 2'!E66:E66)),"","Неверно!")</f>
        <v/>
      </c>
      <c r="B1239" s="428" t="s">
        <v>1928</v>
      </c>
      <c r="C1239" s="426" t="s">
        <v>1983</v>
      </c>
      <c r="D1239" s="426" t="s">
        <v>309</v>
      </c>
      <c r="E1239" s="426" t="str">
        <f>CONCATENATE(SUM('Раздел 2'!F66:F66),"&lt;=",SUM('Раздел 2'!E66:E66))</f>
        <v>0&lt;=0</v>
      </c>
      <c r="F1239" s="407"/>
    </row>
    <row r="1240" spans="1:6" s="242" customFormat="1" x14ac:dyDescent="0.2">
      <c r="A1240" s="433" t="str">
        <f>IF((SUM('Раздел 2'!F13:F13)&lt;=SUM('Раздел 2'!E13:E13)),"","Неверно!")</f>
        <v/>
      </c>
      <c r="B1240" s="428" t="s">
        <v>1928</v>
      </c>
      <c r="C1240" s="426" t="s">
        <v>1984</v>
      </c>
      <c r="D1240" s="426" t="s">
        <v>309</v>
      </c>
      <c r="E1240" s="426" t="str">
        <f>CONCATENATE(SUM('Раздел 2'!F13:F13),"&lt;=",SUM('Раздел 2'!E13:E13))</f>
        <v>0&lt;=0</v>
      </c>
      <c r="F1240" s="407"/>
    </row>
    <row r="1241" spans="1:6" s="242" customFormat="1" x14ac:dyDescent="0.2">
      <c r="A1241" s="433" t="str">
        <f>IF((SUM('Раздел 2'!F14:F14)&lt;=SUM('Раздел 2'!E14:E14)),"","Неверно!")</f>
        <v/>
      </c>
      <c r="B1241" s="428" t="s">
        <v>1928</v>
      </c>
      <c r="C1241" s="426" t="s">
        <v>1985</v>
      </c>
      <c r="D1241" s="426" t="s">
        <v>309</v>
      </c>
      <c r="E1241" s="426" t="str">
        <f>CONCATENATE(SUM('Раздел 2'!F14:F14),"&lt;=",SUM('Раздел 2'!E14:E14))</f>
        <v>0&lt;=2</v>
      </c>
      <c r="F1241" s="407"/>
    </row>
    <row r="1242" spans="1:6" s="242" customFormat="1" x14ac:dyDescent="0.2">
      <c r="A1242" s="433" t="str">
        <f>IF((SUM('Раздел 2'!F15:F15)&lt;=SUM('Раздел 2'!E15:E15)),"","Неверно!")</f>
        <v/>
      </c>
      <c r="B1242" s="428" t="s">
        <v>1928</v>
      </c>
      <c r="C1242" s="426" t="s">
        <v>1986</v>
      </c>
      <c r="D1242" s="426" t="s">
        <v>309</v>
      </c>
      <c r="E1242" s="426" t="str">
        <f>CONCATENATE(SUM('Раздел 2'!F15:F15),"&lt;=",SUM('Раздел 2'!E15:E15))</f>
        <v>0&lt;=2</v>
      </c>
      <c r="F1242" s="407"/>
    </row>
    <row r="1243" spans="1:6" s="242" customFormat="1" x14ac:dyDescent="0.2">
      <c r="A1243" s="433" t="str">
        <f>IF((SUM('Раздел 2'!F16:F16)&lt;=SUM('Раздел 2'!E16:E16)),"","Неверно!")</f>
        <v/>
      </c>
      <c r="B1243" s="428" t="s">
        <v>1928</v>
      </c>
      <c r="C1243" s="426" t="s">
        <v>1987</v>
      </c>
      <c r="D1243" s="426" t="s">
        <v>309</v>
      </c>
      <c r="E1243" s="426" t="str">
        <f>CONCATENATE(SUM('Раздел 2'!F16:F16),"&lt;=",SUM('Раздел 2'!E16:E16))</f>
        <v>0&lt;=2</v>
      </c>
      <c r="F1243" s="407"/>
    </row>
    <row r="1244" spans="1:6" s="242" customFormat="1" x14ac:dyDescent="0.2">
      <c r="A1244" s="433" t="str">
        <f>IF((SUM('Раздел 3'!D23:D23)=SUM('Раздел 3'!E23:E23)),"","Неверно!")</f>
        <v/>
      </c>
      <c r="B1244" s="428" t="s">
        <v>1988</v>
      </c>
      <c r="C1244" s="426" t="s">
        <v>1989</v>
      </c>
      <c r="D1244" s="426" t="s">
        <v>278</v>
      </c>
      <c r="E1244" s="426" t="str">
        <f>CONCATENATE(SUM('Раздел 3'!D23:D23),"=",SUM('Раздел 3'!E23:E23))</f>
        <v>0=0</v>
      </c>
      <c r="F1244" s="407"/>
    </row>
    <row r="1245" spans="1:6" s="242" customFormat="1" x14ac:dyDescent="0.2">
      <c r="A1245" s="433" t="str">
        <f>IF((SUM('Разделы 5, 6, 7, 8'!G8:G8)&lt;=SUM('Разделы 5, 6, 7, 8'!E8:E8)),"","Неверно!")</f>
        <v/>
      </c>
      <c r="B1245" s="428" t="s">
        <v>1990</v>
      </c>
      <c r="C1245" s="426" t="s">
        <v>1991</v>
      </c>
      <c r="D1245" s="426" t="s">
        <v>160</v>
      </c>
      <c r="E1245" s="426" t="str">
        <f>CONCATENATE(SUM('Разделы 5, 6, 7, 8'!G8:G8),"&lt;=",SUM('Разделы 5, 6, 7, 8'!E8:E8))</f>
        <v>28&lt;=35</v>
      </c>
      <c r="F1245" s="407"/>
    </row>
    <row r="1246" spans="1:6" s="242" customFormat="1" x14ac:dyDescent="0.2">
      <c r="A1246" s="433" t="str">
        <f>IF((SUM('Разделы 5, 6, 7, 8'!G9:G9)&lt;=SUM('Разделы 5, 6, 7, 8'!E9:E9)),"","Неверно!")</f>
        <v/>
      </c>
      <c r="B1246" s="428" t="s">
        <v>1990</v>
      </c>
      <c r="C1246" s="426" t="s">
        <v>1992</v>
      </c>
      <c r="D1246" s="426" t="s">
        <v>160</v>
      </c>
      <c r="E1246" s="426" t="str">
        <f>CONCATENATE(SUM('Разделы 5, 6, 7, 8'!G9:G9),"&lt;=",SUM('Разделы 5, 6, 7, 8'!E9:E9))</f>
        <v>0&lt;=0</v>
      </c>
      <c r="F1246" s="407"/>
    </row>
    <row r="1247" spans="1:6" s="242" customFormat="1" x14ac:dyDescent="0.2">
      <c r="A1247" s="433" t="str">
        <f>IF((SUM('Разделы 5, 6, 7, 8'!G10:G10)&lt;=SUM('Разделы 5, 6, 7, 8'!E10:E10)),"","Неверно!")</f>
        <v/>
      </c>
      <c r="B1247" s="428" t="s">
        <v>1990</v>
      </c>
      <c r="C1247" s="426" t="s">
        <v>1993</v>
      </c>
      <c r="D1247" s="426" t="s">
        <v>160</v>
      </c>
      <c r="E1247" s="426" t="str">
        <f>CONCATENATE(SUM('Разделы 5, 6, 7, 8'!G10:G10),"&lt;=",SUM('Разделы 5, 6, 7, 8'!E10:E10))</f>
        <v>0&lt;=0</v>
      </c>
      <c r="F1247" s="407"/>
    </row>
    <row r="1248" spans="1:6" s="242" customFormat="1" x14ac:dyDescent="0.2">
      <c r="A1248" s="433" t="str">
        <f>IF((SUM('Разделы 5, 6, 7, 8'!G11:G11)&lt;=SUM('Разделы 5, 6, 7, 8'!E11:E11)),"","Неверно!")</f>
        <v/>
      </c>
      <c r="B1248" s="428" t="s">
        <v>1990</v>
      </c>
      <c r="C1248" s="426" t="s">
        <v>1994</v>
      </c>
      <c r="D1248" s="426" t="s">
        <v>160</v>
      </c>
      <c r="E1248" s="426" t="str">
        <f>CONCATENATE(SUM('Разделы 5, 6, 7, 8'!G11:G11),"&lt;=",SUM('Разделы 5, 6, 7, 8'!E11:E11))</f>
        <v>0&lt;=0</v>
      </c>
      <c r="F1248" s="407"/>
    </row>
    <row r="1249" spans="1:6" s="242" customFormat="1" x14ac:dyDescent="0.2">
      <c r="A1249" s="433" t="str">
        <f>IF((SUM('Разделы 5, 6, 7, 8'!G12:G12)&lt;=SUM('Разделы 5, 6, 7, 8'!E12:E12)),"","Неверно!")</f>
        <v/>
      </c>
      <c r="B1249" s="428" t="s">
        <v>1990</v>
      </c>
      <c r="C1249" s="426" t="s">
        <v>1995</v>
      </c>
      <c r="D1249" s="426" t="s">
        <v>160</v>
      </c>
      <c r="E1249" s="426" t="str">
        <f>CONCATENATE(SUM('Разделы 5, 6, 7, 8'!G12:G12),"&lt;=",SUM('Разделы 5, 6, 7, 8'!E12:E12))</f>
        <v>0&lt;=0</v>
      </c>
      <c r="F1249" s="407"/>
    </row>
    <row r="1250" spans="1:6" s="242" customFormat="1" x14ac:dyDescent="0.2">
      <c r="A1250" s="433" t="str">
        <f>IF((SUM('Разделы 5, 6, 7, 8'!G13:G13)&lt;=SUM('Разделы 5, 6, 7, 8'!E13:E13)),"","Неверно!")</f>
        <v/>
      </c>
      <c r="B1250" s="428" t="s">
        <v>1990</v>
      </c>
      <c r="C1250" s="426" t="s">
        <v>1996</v>
      </c>
      <c r="D1250" s="426" t="s">
        <v>160</v>
      </c>
      <c r="E1250" s="426" t="str">
        <f>CONCATENATE(SUM('Разделы 5, 6, 7, 8'!G13:G13),"&lt;=",SUM('Разделы 5, 6, 7, 8'!E13:E13))</f>
        <v>0&lt;=0</v>
      </c>
      <c r="F1250" s="407"/>
    </row>
    <row r="1251" spans="1:6" s="242" customFormat="1" x14ac:dyDescent="0.2">
      <c r="A1251" s="433" t="str">
        <f>IF((SUM('Разделы 5, 6, 7, 8'!G14:G14)&lt;=SUM('Разделы 5, 6, 7, 8'!E14:E14)),"","Неверно!")</f>
        <v/>
      </c>
      <c r="B1251" s="428" t="s">
        <v>1990</v>
      </c>
      <c r="C1251" s="426" t="s">
        <v>1997</v>
      </c>
      <c r="D1251" s="426" t="s">
        <v>160</v>
      </c>
      <c r="E1251" s="426" t="str">
        <f>CONCATENATE(SUM('Разделы 5, 6, 7, 8'!G14:G14),"&lt;=",SUM('Разделы 5, 6, 7, 8'!E14:E14))</f>
        <v>0&lt;=0</v>
      </c>
      <c r="F1251" s="407"/>
    </row>
    <row r="1252" spans="1:6" s="242" customFormat="1" x14ac:dyDescent="0.2">
      <c r="A1252" s="433" t="str">
        <f>IF((SUM('Разделы 5, 6, 7, 8'!G15:G15)&lt;=SUM('Разделы 5, 6, 7, 8'!E15:E15)),"","Неверно!")</f>
        <v/>
      </c>
      <c r="B1252" s="428" t="s">
        <v>1990</v>
      </c>
      <c r="C1252" s="426" t="s">
        <v>1998</v>
      </c>
      <c r="D1252" s="426" t="s">
        <v>160</v>
      </c>
      <c r="E1252" s="426" t="str">
        <f>CONCATENATE(SUM('Разделы 5, 6, 7, 8'!G15:G15),"&lt;=",SUM('Разделы 5, 6, 7, 8'!E15:E15))</f>
        <v>0&lt;=0</v>
      </c>
      <c r="F1252" s="407"/>
    </row>
    <row r="1253" spans="1:6" s="242" customFormat="1" x14ac:dyDescent="0.2">
      <c r="A1253" s="433" t="str">
        <f>IF((SUM('Разделы 5, 6, 7, 8'!G16:G16)&lt;=SUM('Разделы 5, 6, 7, 8'!E16:E16)),"","Неверно!")</f>
        <v/>
      </c>
      <c r="B1253" s="428" t="s">
        <v>1990</v>
      </c>
      <c r="C1253" s="426" t="s">
        <v>1999</v>
      </c>
      <c r="D1253" s="426" t="s">
        <v>160</v>
      </c>
      <c r="E1253" s="426" t="str">
        <f>CONCATENATE(SUM('Разделы 5, 6, 7, 8'!G16:G16),"&lt;=",SUM('Разделы 5, 6, 7, 8'!E16:E16))</f>
        <v>28&lt;=35</v>
      </c>
      <c r="F1253" s="407"/>
    </row>
    <row r="1254" spans="1:6" s="242" customFormat="1" x14ac:dyDescent="0.2">
      <c r="A1254" s="433" t="str">
        <f>IF((SUM('Раздел 1'!F48:F48)&lt;=SUM('Раздел 1'!F10:F10)),"","Неверно!")</f>
        <v/>
      </c>
      <c r="B1254" s="428" t="s">
        <v>2000</v>
      </c>
      <c r="C1254" s="426" t="s">
        <v>2001</v>
      </c>
      <c r="D1254" s="426" t="s">
        <v>284</v>
      </c>
      <c r="E1254" s="426" t="str">
        <f>CONCATENATE(SUM('Раздел 1'!F48:F48),"&lt;=",SUM('Раздел 1'!F10:F10))</f>
        <v>0&lt;=16</v>
      </c>
      <c r="F1254" s="407"/>
    </row>
    <row r="1255" spans="1:6" s="242" customFormat="1" x14ac:dyDescent="0.2">
      <c r="A1255" s="433" t="str">
        <f>IF((SUM('Раздел 1'!O48:O48)&lt;=SUM('Раздел 1'!O10:O10)),"","Неверно!")</f>
        <v/>
      </c>
      <c r="B1255" s="428" t="s">
        <v>2000</v>
      </c>
      <c r="C1255" s="426" t="s">
        <v>2002</v>
      </c>
      <c r="D1255" s="426" t="s">
        <v>284</v>
      </c>
      <c r="E1255" s="426" t="str">
        <f>CONCATENATE(SUM('Раздел 1'!O48:O48),"&lt;=",SUM('Раздел 1'!O10:O10))</f>
        <v>0&lt;=17</v>
      </c>
      <c r="F1255" s="407"/>
    </row>
    <row r="1256" spans="1:6" s="242" customFormat="1" x14ac:dyDescent="0.2">
      <c r="A1256" s="433" t="str">
        <f>IF((SUM('Раздел 1'!P48:P48)&lt;=SUM('Раздел 1'!P10:P10)),"","Неверно!")</f>
        <v/>
      </c>
      <c r="B1256" s="428" t="s">
        <v>2000</v>
      </c>
      <c r="C1256" s="426" t="s">
        <v>2003</v>
      </c>
      <c r="D1256" s="426" t="s">
        <v>284</v>
      </c>
      <c r="E1256" s="426" t="str">
        <f>CONCATENATE(SUM('Раздел 1'!P48:P48),"&lt;=",SUM('Раздел 1'!P10:P10))</f>
        <v>0&lt;=246</v>
      </c>
      <c r="F1256" s="407"/>
    </row>
    <row r="1257" spans="1:6" s="242" customFormat="1" x14ac:dyDescent="0.2">
      <c r="A1257" s="433" t="str">
        <f>IF((SUM('Раздел 1'!Q48:Q48)&lt;=SUM('Раздел 1'!Q10:Q10)),"","Неверно!")</f>
        <v/>
      </c>
      <c r="B1257" s="428" t="s">
        <v>2000</v>
      </c>
      <c r="C1257" s="426" t="s">
        <v>2004</v>
      </c>
      <c r="D1257" s="426" t="s">
        <v>284</v>
      </c>
      <c r="E1257" s="426" t="str">
        <f>CONCATENATE(SUM('Раздел 1'!Q48:Q48),"&lt;=",SUM('Раздел 1'!Q10:Q10))</f>
        <v>0&lt;=202</v>
      </c>
      <c r="F1257" s="407"/>
    </row>
    <row r="1258" spans="1:6" s="242" customFormat="1" x14ac:dyDescent="0.2">
      <c r="A1258" s="433" t="str">
        <f>IF((SUM('Раздел 1'!R48:R48)&lt;=SUM('Раздел 1'!R10:R10)),"","Неверно!")</f>
        <v/>
      </c>
      <c r="B1258" s="428" t="s">
        <v>2000</v>
      </c>
      <c r="C1258" s="426" t="s">
        <v>2005</v>
      </c>
      <c r="D1258" s="426" t="s">
        <v>284</v>
      </c>
      <c r="E1258" s="426" t="str">
        <f>CONCATENATE(SUM('Раздел 1'!R48:R48),"&lt;=",SUM('Раздел 1'!R10:R10))</f>
        <v>0&lt;=0</v>
      </c>
      <c r="F1258" s="407"/>
    </row>
    <row r="1259" spans="1:6" s="242" customFormat="1" x14ac:dyDescent="0.2">
      <c r="A1259" s="433" t="str">
        <f>IF((SUM('Раздел 1'!S48:S48)&lt;=SUM('Раздел 1'!S10:S10)),"","Неверно!")</f>
        <v/>
      </c>
      <c r="B1259" s="428" t="s">
        <v>2000</v>
      </c>
      <c r="C1259" s="426" t="s">
        <v>2006</v>
      </c>
      <c r="D1259" s="426" t="s">
        <v>284</v>
      </c>
      <c r="E1259" s="426" t="str">
        <f>CONCATENATE(SUM('Раздел 1'!S48:S48),"&lt;=",SUM('Раздел 1'!S10:S10))</f>
        <v>0&lt;=0</v>
      </c>
      <c r="F1259" s="407"/>
    </row>
    <row r="1260" spans="1:6" s="242" customFormat="1" x14ac:dyDescent="0.2">
      <c r="A1260" s="433" t="str">
        <f>IF((SUM('Раздел 1'!T48:T48)&lt;=SUM('Раздел 1'!T10:T10)),"","Неверно!")</f>
        <v/>
      </c>
      <c r="B1260" s="428" t="s">
        <v>2000</v>
      </c>
      <c r="C1260" s="426" t="s">
        <v>2007</v>
      </c>
      <c r="D1260" s="426" t="s">
        <v>284</v>
      </c>
      <c r="E1260" s="426" t="str">
        <f>CONCATENATE(SUM('Раздел 1'!T48:T48),"&lt;=",SUM('Раздел 1'!T10:T10))</f>
        <v>0&lt;=33</v>
      </c>
      <c r="F1260" s="407"/>
    </row>
    <row r="1261" spans="1:6" s="242" customFormat="1" x14ac:dyDescent="0.2">
      <c r="A1261" s="433" t="str">
        <f>IF((SUM('Раздел 1'!U48:U48)&lt;=SUM('Раздел 1'!U10:U10)),"","Неверно!")</f>
        <v/>
      </c>
      <c r="B1261" s="428" t="s">
        <v>2000</v>
      </c>
      <c r="C1261" s="426" t="s">
        <v>2008</v>
      </c>
      <c r="D1261" s="426" t="s">
        <v>284</v>
      </c>
      <c r="E1261" s="426" t="str">
        <f>CONCATENATE(SUM('Раздел 1'!U48:U48),"&lt;=",SUM('Раздел 1'!U10:U10))</f>
        <v>0&lt;=1</v>
      </c>
      <c r="F1261" s="407"/>
    </row>
    <row r="1262" spans="1:6" s="242" customFormat="1" x14ac:dyDescent="0.2">
      <c r="A1262" s="433" t="str">
        <f>IF((SUM('Раздел 1'!V48:V48)&lt;=SUM('Раздел 1'!V10:V10)),"","Неверно!")</f>
        <v/>
      </c>
      <c r="B1262" s="428" t="s">
        <v>2000</v>
      </c>
      <c r="C1262" s="426" t="s">
        <v>2009</v>
      </c>
      <c r="D1262" s="426" t="s">
        <v>284</v>
      </c>
      <c r="E1262" s="426" t="str">
        <f>CONCATENATE(SUM('Раздел 1'!V48:V48),"&lt;=",SUM('Раздел 1'!V10:V10))</f>
        <v>0&lt;=4</v>
      </c>
      <c r="F1262" s="407"/>
    </row>
    <row r="1263" spans="1:6" s="242" customFormat="1" x14ac:dyDescent="0.2">
      <c r="A1263" s="433" t="str">
        <f>IF((SUM('Раздел 1'!W48:W48)&lt;=SUM('Раздел 1'!W10:W10)),"","Неверно!")</f>
        <v/>
      </c>
      <c r="B1263" s="428" t="s">
        <v>2000</v>
      </c>
      <c r="C1263" s="426" t="s">
        <v>2010</v>
      </c>
      <c r="D1263" s="426" t="s">
        <v>284</v>
      </c>
      <c r="E1263" s="426" t="str">
        <f>CONCATENATE(SUM('Раздел 1'!W48:W48),"&lt;=",SUM('Раздел 1'!W10:W10))</f>
        <v>0&lt;=6</v>
      </c>
      <c r="F1263" s="407"/>
    </row>
    <row r="1264" spans="1:6" s="242" customFormat="1" x14ac:dyDescent="0.2">
      <c r="A1264" s="433" t="str">
        <f>IF((SUM('Раздел 1'!X48:X48)&lt;=SUM('Раздел 1'!X10:X10)),"","Неверно!")</f>
        <v/>
      </c>
      <c r="B1264" s="428" t="s">
        <v>2000</v>
      </c>
      <c r="C1264" s="426" t="s">
        <v>2011</v>
      </c>
      <c r="D1264" s="426" t="s">
        <v>284</v>
      </c>
      <c r="E1264" s="426" t="str">
        <f>CONCATENATE(SUM('Раздел 1'!X48:X48),"&lt;=",SUM('Раздел 1'!X10:X10))</f>
        <v>0&lt;=135</v>
      </c>
      <c r="F1264" s="407"/>
    </row>
    <row r="1265" spans="1:6" s="242" customFormat="1" x14ac:dyDescent="0.2">
      <c r="A1265" s="433" t="str">
        <f>IF((SUM('Раздел 1'!G48:G48)&lt;=SUM('Раздел 1'!G10:G10)),"","Неверно!")</f>
        <v/>
      </c>
      <c r="B1265" s="428" t="s">
        <v>2000</v>
      </c>
      <c r="C1265" s="426" t="s">
        <v>2012</v>
      </c>
      <c r="D1265" s="426" t="s">
        <v>284</v>
      </c>
      <c r="E1265" s="426" t="str">
        <f>CONCATENATE(SUM('Раздел 1'!G48:G48),"&lt;=",SUM('Раздел 1'!G10:G10))</f>
        <v>0&lt;=222</v>
      </c>
      <c r="F1265" s="407"/>
    </row>
    <row r="1266" spans="1:6" s="242" customFormat="1" x14ac:dyDescent="0.2">
      <c r="A1266" s="433" t="str">
        <f>IF((SUM('Раздел 1'!Y48:Y48)&lt;=SUM('Раздел 1'!Y10:Y10)),"","Неверно!")</f>
        <v/>
      </c>
      <c r="B1266" s="428" t="s">
        <v>2000</v>
      </c>
      <c r="C1266" s="426" t="s">
        <v>2013</v>
      </c>
      <c r="D1266" s="426" t="s">
        <v>284</v>
      </c>
      <c r="E1266" s="426" t="str">
        <f>CONCATENATE(SUM('Раздел 1'!Y48:Y48),"&lt;=",SUM('Раздел 1'!Y10:Y10))</f>
        <v>0&lt;=133</v>
      </c>
      <c r="F1266" s="407"/>
    </row>
    <row r="1267" spans="1:6" s="242" customFormat="1" x14ac:dyDescent="0.2">
      <c r="A1267" s="433" t="str">
        <f>IF((SUM('Раздел 1'!Z48:Z48)&lt;=SUM('Раздел 1'!Z10:Z10)),"","Неверно!")</f>
        <v/>
      </c>
      <c r="B1267" s="428" t="s">
        <v>2000</v>
      </c>
      <c r="C1267" s="426" t="s">
        <v>2014</v>
      </c>
      <c r="D1267" s="426" t="s">
        <v>284</v>
      </c>
      <c r="E1267" s="426" t="str">
        <f>CONCATENATE(SUM('Раздел 1'!Z48:Z48),"&lt;=",SUM('Раздел 1'!Z10:Z10))</f>
        <v>0&lt;=4</v>
      </c>
      <c r="F1267" s="407"/>
    </row>
    <row r="1268" spans="1:6" s="242" customFormat="1" x14ac:dyDescent="0.2">
      <c r="A1268" s="433" t="str">
        <f>IF((SUM('Раздел 1'!AA48:AA48)&lt;=SUM('Раздел 1'!AA10:AA10)),"","Неверно!")</f>
        <v/>
      </c>
      <c r="B1268" s="428" t="s">
        <v>2000</v>
      </c>
      <c r="C1268" s="426" t="s">
        <v>2015</v>
      </c>
      <c r="D1268" s="426" t="s">
        <v>284</v>
      </c>
      <c r="E1268" s="426" t="str">
        <f>CONCATENATE(SUM('Раздел 1'!AA48:AA48),"&lt;=",SUM('Раздел 1'!AA10:AA10))</f>
        <v>0&lt;=0</v>
      </c>
      <c r="F1268" s="407"/>
    </row>
    <row r="1269" spans="1:6" s="242" customFormat="1" x14ac:dyDescent="0.2">
      <c r="A1269" s="433" t="str">
        <f>IF((SUM('Раздел 1'!AB48:AB48)&lt;=SUM('Раздел 1'!AB10:AB10)),"","Неверно!")</f>
        <v/>
      </c>
      <c r="B1269" s="428" t="s">
        <v>2000</v>
      </c>
      <c r="C1269" s="426" t="s">
        <v>2016</v>
      </c>
      <c r="D1269" s="426" t="s">
        <v>284</v>
      </c>
      <c r="E1269" s="426" t="str">
        <f>CONCATENATE(SUM('Раздел 1'!AB48:AB48),"&lt;=",SUM('Раздел 1'!AB10:AB10))</f>
        <v>0&lt;=0</v>
      </c>
      <c r="F1269" s="407"/>
    </row>
    <row r="1270" spans="1:6" s="242" customFormat="1" x14ac:dyDescent="0.2">
      <c r="A1270" s="433" t="str">
        <f>IF((SUM('Раздел 1'!AC48:AC48)&lt;=SUM('Раздел 1'!AC10:AC10)),"","Неверно!")</f>
        <v/>
      </c>
      <c r="B1270" s="428" t="s">
        <v>2000</v>
      </c>
      <c r="C1270" s="426" t="s">
        <v>2017</v>
      </c>
      <c r="D1270" s="426" t="s">
        <v>284</v>
      </c>
      <c r="E1270" s="426" t="str">
        <f>CONCATENATE(SUM('Раздел 1'!AC48:AC48),"&lt;=",SUM('Раздел 1'!AC10:AC10))</f>
        <v>0&lt;=0</v>
      </c>
      <c r="F1270" s="407"/>
    </row>
    <row r="1271" spans="1:6" s="242" customFormat="1" x14ac:dyDescent="0.2">
      <c r="A1271" s="433" t="str">
        <f>IF((SUM('Раздел 1'!AD48:AD48)&lt;=SUM('Раздел 1'!AD10:AD10)),"","Неверно!")</f>
        <v/>
      </c>
      <c r="B1271" s="428" t="s">
        <v>2000</v>
      </c>
      <c r="C1271" s="426" t="s">
        <v>2018</v>
      </c>
      <c r="D1271" s="426" t="s">
        <v>284</v>
      </c>
      <c r="E1271" s="426" t="str">
        <f>CONCATENATE(SUM('Раздел 1'!AD48:AD48),"&lt;=",SUM('Раздел 1'!AD10:AD10))</f>
        <v>0&lt;=0</v>
      </c>
      <c r="F1271" s="407"/>
    </row>
    <row r="1272" spans="1:6" s="242" customFormat="1" x14ac:dyDescent="0.2">
      <c r="A1272" s="433" t="str">
        <f>IF((SUM('Раздел 1'!AE48:AE48)&lt;=SUM('Раздел 1'!AE10:AE10)),"","Неверно!")</f>
        <v/>
      </c>
      <c r="B1272" s="428" t="s">
        <v>2000</v>
      </c>
      <c r="C1272" s="426" t="s">
        <v>2019</v>
      </c>
      <c r="D1272" s="426" t="s">
        <v>284</v>
      </c>
      <c r="E1272" s="426" t="str">
        <f>CONCATENATE(SUM('Раздел 1'!AE48:AE48),"&lt;=",SUM('Раздел 1'!AE10:AE10))</f>
        <v>0&lt;=18</v>
      </c>
      <c r="F1272" s="407"/>
    </row>
    <row r="1273" spans="1:6" s="242" customFormat="1" x14ac:dyDescent="0.2">
      <c r="A1273" s="433" t="str">
        <f>IF((SUM('Раздел 1'!AF48:AF48)&lt;=SUM('Раздел 1'!AF10:AF10)),"","Неверно!")</f>
        <v/>
      </c>
      <c r="B1273" s="428" t="s">
        <v>2000</v>
      </c>
      <c r="C1273" s="426" t="s">
        <v>2020</v>
      </c>
      <c r="D1273" s="426" t="s">
        <v>284</v>
      </c>
      <c r="E1273" s="426" t="str">
        <f>CONCATENATE(SUM('Раздел 1'!AF48:AF48),"&lt;=",SUM('Раздел 1'!AF10:AF10))</f>
        <v>0&lt;=0</v>
      </c>
      <c r="F1273" s="407"/>
    </row>
    <row r="1274" spans="1:6" s="242" customFormat="1" x14ac:dyDescent="0.2">
      <c r="A1274" s="433" t="str">
        <f>IF((SUM('Раздел 1'!AG48:AG48)&lt;=SUM('Раздел 1'!AG10:AG10)),"","Неверно!")</f>
        <v/>
      </c>
      <c r="B1274" s="428" t="s">
        <v>2000</v>
      </c>
      <c r="C1274" s="426" t="s">
        <v>2021</v>
      </c>
      <c r="D1274" s="426" t="s">
        <v>284</v>
      </c>
      <c r="E1274" s="426" t="str">
        <f>CONCATENATE(SUM('Раздел 1'!AG48:AG48),"&lt;=",SUM('Раздел 1'!AG10:AG10))</f>
        <v>0&lt;=3</v>
      </c>
      <c r="F1274" s="407"/>
    </row>
    <row r="1275" spans="1:6" s="242" customFormat="1" x14ac:dyDescent="0.2">
      <c r="A1275" s="433" t="str">
        <f>IF((SUM('Раздел 1'!AH48:AH48)&lt;=SUM('Раздел 1'!AH10:AH10)),"","Неверно!")</f>
        <v/>
      </c>
      <c r="B1275" s="428" t="s">
        <v>2000</v>
      </c>
      <c r="C1275" s="426" t="s">
        <v>2022</v>
      </c>
      <c r="D1275" s="426" t="s">
        <v>284</v>
      </c>
      <c r="E1275" s="426" t="str">
        <f>CONCATENATE(SUM('Раздел 1'!AH48:AH48),"&lt;=",SUM('Раздел 1'!AH10:AH10))</f>
        <v>0&lt;=18</v>
      </c>
      <c r="F1275" s="407"/>
    </row>
    <row r="1276" spans="1:6" s="242" customFormat="1" x14ac:dyDescent="0.2">
      <c r="A1276" s="433" t="str">
        <f>IF((SUM('Раздел 1'!H48:H48)&lt;=SUM('Раздел 1'!H10:H10)),"","Неверно!")</f>
        <v/>
      </c>
      <c r="B1276" s="428" t="s">
        <v>2000</v>
      </c>
      <c r="C1276" s="426" t="s">
        <v>2023</v>
      </c>
      <c r="D1276" s="426" t="s">
        <v>284</v>
      </c>
      <c r="E1276" s="426" t="str">
        <f>CONCATENATE(SUM('Раздел 1'!H48:H48),"&lt;=",SUM('Раздел 1'!H10:H10))</f>
        <v>0&lt;=187</v>
      </c>
      <c r="F1276" s="407"/>
    </row>
    <row r="1277" spans="1:6" s="242" customFormat="1" x14ac:dyDescent="0.2">
      <c r="A1277" s="433" t="str">
        <f>IF((SUM('Раздел 1'!AI48:AI48)&lt;=SUM('Раздел 1'!AI10:AI10)),"","Неверно!")</f>
        <v/>
      </c>
      <c r="B1277" s="428" t="s">
        <v>2000</v>
      </c>
      <c r="C1277" s="426" t="s">
        <v>2024</v>
      </c>
      <c r="D1277" s="426" t="s">
        <v>284</v>
      </c>
      <c r="E1277" s="426" t="str">
        <f>CONCATENATE(SUM('Раздел 1'!AI48:AI48),"&lt;=",SUM('Раздел 1'!AI10:AI10))</f>
        <v>0&lt;=0</v>
      </c>
      <c r="F1277" s="407"/>
    </row>
    <row r="1278" spans="1:6" s="242" customFormat="1" x14ac:dyDescent="0.2">
      <c r="A1278" s="433" t="str">
        <f>IF((SUM('Раздел 1'!AJ48:AJ48)&lt;=SUM('Раздел 1'!AJ10:AJ10)),"","Неверно!")</f>
        <v/>
      </c>
      <c r="B1278" s="428" t="s">
        <v>2000</v>
      </c>
      <c r="C1278" s="426" t="s">
        <v>2025</v>
      </c>
      <c r="D1278" s="426" t="s">
        <v>284</v>
      </c>
      <c r="E1278" s="426" t="str">
        <f>CONCATENATE(SUM('Раздел 1'!AJ48:AJ48),"&lt;=",SUM('Раздел 1'!AJ10:AJ10))</f>
        <v>0&lt;=1</v>
      </c>
      <c r="F1278" s="407"/>
    </row>
    <row r="1279" spans="1:6" s="242" customFormat="1" x14ac:dyDescent="0.2">
      <c r="A1279" s="433" t="str">
        <f>IF((SUM('Раздел 1'!AK48:AK48)&lt;=SUM('Раздел 1'!AK10:AK10)),"","Неверно!")</f>
        <v/>
      </c>
      <c r="B1279" s="428" t="s">
        <v>2000</v>
      </c>
      <c r="C1279" s="426" t="s">
        <v>2026</v>
      </c>
      <c r="D1279" s="426" t="s">
        <v>284</v>
      </c>
      <c r="E1279" s="426" t="str">
        <f>CONCATENATE(SUM('Раздел 1'!AK48:AK48),"&lt;=",SUM('Раздел 1'!AK10:AK10))</f>
        <v>0&lt;=0</v>
      </c>
      <c r="F1279" s="407"/>
    </row>
    <row r="1280" spans="1:6" s="242" customFormat="1" x14ac:dyDescent="0.2">
      <c r="A1280" s="433" t="str">
        <f>IF((SUM('Раздел 1'!AL48:AL48)&lt;=SUM('Раздел 1'!AL10:AL10)),"","Неверно!")</f>
        <v/>
      </c>
      <c r="B1280" s="428" t="s">
        <v>2000</v>
      </c>
      <c r="C1280" s="426" t="s">
        <v>2027</v>
      </c>
      <c r="D1280" s="426" t="s">
        <v>284</v>
      </c>
      <c r="E1280" s="426" t="str">
        <f>CONCATENATE(SUM('Раздел 1'!AL48:AL48),"&lt;=",SUM('Раздел 1'!AL10:AL10))</f>
        <v>0&lt;=0</v>
      </c>
      <c r="F1280" s="407"/>
    </row>
    <row r="1281" spans="1:6" s="242" customFormat="1" x14ac:dyDescent="0.2">
      <c r="A1281" s="433" t="str">
        <f>IF((SUM('Раздел 1'!AM48:AM48)&lt;=SUM('Раздел 1'!AM10:AM10)),"","Неверно!")</f>
        <v/>
      </c>
      <c r="B1281" s="428" t="s">
        <v>2000</v>
      </c>
      <c r="C1281" s="426" t="s">
        <v>2028</v>
      </c>
      <c r="D1281" s="426" t="s">
        <v>284</v>
      </c>
      <c r="E1281" s="426" t="str">
        <f>CONCATENATE(SUM('Раздел 1'!AM48:AM48),"&lt;=",SUM('Раздел 1'!AM10:AM10))</f>
        <v>0&lt;=0</v>
      </c>
      <c r="F1281" s="407"/>
    </row>
    <row r="1282" spans="1:6" s="242" customFormat="1" x14ac:dyDescent="0.2">
      <c r="A1282" s="433" t="str">
        <f>IF((SUM('Раздел 1'!I48:I48)&lt;=SUM('Раздел 1'!I10:I10)),"","Неверно!")</f>
        <v/>
      </c>
      <c r="B1282" s="428" t="s">
        <v>2000</v>
      </c>
      <c r="C1282" s="426" t="s">
        <v>2029</v>
      </c>
      <c r="D1282" s="426" t="s">
        <v>284</v>
      </c>
      <c r="E1282" s="426" t="str">
        <f>CONCATENATE(SUM('Раздел 1'!I48:I48),"&lt;=",SUM('Раздел 1'!I10:I10))</f>
        <v>0&lt;=28</v>
      </c>
      <c r="F1282" s="407"/>
    </row>
    <row r="1283" spans="1:6" s="242" customFormat="1" x14ac:dyDescent="0.2">
      <c r="A1283" s="433" t="str">
        <f>IF((SUM('Раздел 1'!J48:J48)&lt;=SUM('Раздел 1'!J10:J10)),"","Неверно!")</f>
        <v/>
      </c>
      <c r="B1283" s="428" t="s">
        <v>2000</v>
      </c>
      <c r="C1283" s="426" t="s">
        <v>2030</v>
      </c>
      <c r="D1283" s="426" t="s">
        <v>284</v>
      </c>
      <c r="E1283" s="426" t="str">
        <f>CONCATENATE(SUM('Раздел 1'!J48:J48),"&lt;=",SUM('Раздел 1'!J10:J10))</f>
        <v>0&lt;=1</v>
      </c>
      <c r="F1283" s="407"/>
    </row>
    <row r="1284" spans="1:6" s="242" customFormat="1" x14ac:dyDescent="0.2">
      <c r="A1284" s="433" t="str">
        <f>IF((SUM('Раздел 1'!K48:K48)&lt;=SUM('Раздел 1'!K10:K10)),"","Неверно!")</f>
        <v/>
      </c>
      <c r="B1284" s="428" t="s">
        <v>2000</v>
      </c>
      <c r="C1284" s="426" t="s">
        <v>2031</v>
      </c>
      <c r="D1284" s="426" t="s">
        <v>284</v>
      </c>
      <c r="E1284" s="426" t="str">
        <f>CONCATENATE(SUM('Раздел 1'!K48:K48),"&lt;=",SUM('Раздел 1'!K10:K10))</f>
        <v>0&lt;=2</v>
      </c>
      <c r="F1284" s="407"/>
    </row>
    <row r="1285" spans="1:6" s="242" customFormat="1" x14ac:dyDescent="0.2">
      <c r="A1285" s="433" t="str">
        <f>IF((SUM('Раздел 1'!L48:L48)&lt;=SUM('Раздел 1'!L10:L10)),"","Неверно!")</f>
        <v/>
      </c>
      <c r="B1285" s="428" t="s">
        <v>2000</v>
      </c>
      <c r="C1285" s="426" t="s">
        <v>2032</v>
      </c>
      <c r="D1285" s="426" t="s">
        <v>284</v>
      </c>
      <c r="E1285" s="426" t="str">
        <f>CONCATENATE(SUM('Раздел 1'!L48:L48),"&lt;=",SUM('Раздел 1'!L10:L10))</f>
        <v>0&lt;=3</v>
      </c>
      <c r="F1285" s="407"/>
    </row>
    <row r="1286" spans="1:6" s="242" customFormat="1" x14ac:dyDescent="0.2">
      <c r="A1286" s="433" t="str">
        <f>IF((SUM('Раздел 1'!M48:M48)&lt;=SUM('Раздел 1'!M10:M10)),"","Неверно!")</f>
        <v/>
      </c>
      <c r="B1286" s="428" t="s">
        <v>2000</v>
      </c>
      <c r="C1286" s="426" t="s">
        <v>2033</v>
      </c>
      <c r="D1286" s="426" t="s">
        <v>284</v>
      </c>
      <c r="E1286" s="426" t="str">
        <f>CONCATENATE(SUM('Раздел 1'!M48:M48),"&lt;=",SUM('Раздел 1'!M10:M10))</f>
        <v>0&lt;=221</v>
      </c>
      <c r="F1286" s="407"/>
    </row>
    <row r="1287" spans="1:6" s="242" customFormat="1" x14ac:dyDescent="0.2">
      <c r="A1287" s="433" t="str">
        <f>IF((SUM('Раздел 1'!N48:N48)&lt;=SUM('Раздел 1'!N10:N10)),"","Неверно!")</f>
        <v/>
      </c>
      <c r="B1287" s="428" t="s">
        <v>2000</v>
      </c>
      <c r="C1287" s="426" t="s">
        <v>2034</v>
      </c>
      <c r="D1287" s="426" t="s">
        <v>284</v>
      </c>
      <c r="E1287" s="426" t="str">
        <f>CONCATENATE(SUM('Раздел 1'!N48:N48),"&lt;=",SUM('Раздел 1'!N10:N10))</f>
        <v>0&lt;=0</v>
      </c>
      <c r="F1287" s="407"/>
    </row>
    <row r="1288" spans="1:6" s="242" customFormat="1" x14ac:dyDescent="0.2">
      <c r="A1288" s="433" t="str">
        <f>IF((SUM('Раздел 2'!E26:E26)&lt;=SUM('Раздел 1'!Q10:Q10)),"","Неверно!")</f>
        <v/>
      </c>
      <c r="B1288" s="428" t="s">
        <v>2035</v>
      </c>
      <c r="C1288" s="426" t="s">
        <v>2036</v>
      </c>
      <c r="D1288" s="426" t="s">
        <v>302</v>
      </c>
      <c r="E1288" s="426" t="str">
        <f>CONCATENATE(SUM('Раздел 2'!E26:E26),"&lt;=",SUM('Раздел 1'!Q10:Q10))</f>
        <v>6&lt;=202</v>
      </c>
      <c r="F1288" s="407"/>
    </row>
    <row r="1289" spans="1:6" s="242" customFormat="1" x14ac:dyDescent="0.2">
      <c r="A1289" s="433" t="str">
        <f>IF((SUM('Раздел 4'!E9:N104)&gt;0),"","Неверно!")</f>
        <v/>
      </c>
      <c r="B1289" s="428" t="s">
        <v>2037</v>
      </c>
      <c r="C1289" s="426" t="s">
        <v>2038</v>
      </c>
      <c r="D1289" s="426" t="s">
        <v>591</v>
      </c>
      <c r="E1289" s="426" t="str">
        <f>CONCATENATE(SUM('Раздел 4'!E9:N104),"&gt;",0)</f>
        <v>3608&gt;0</v>
      </c>
      <c r="F1289" s="407"/>
    </row>
    <row r="1290" spans="1:6" s="242" customFormat="1" x14ac:dyDescent="0.2">
      <c r="A1290" s="433" t="str">
        <f>IF((SUM('Раздел 1'!AA10:AA10)&lt;=SUM('Раздел 1'!H10:I10)),"","Неверно!")</f>
        <v/>
      </c>
      <c r="B1290" s="428" t="s">
        <v>2039</v>
      </c>
      <c r="C1290" s="426" t="s">
        <v>2040</v>
      </c>
      <c r="D1290" s="426" t="s">
        <v>285</v>
      </c>
      <c r="E1290" s="426" t="str">
        <f>CONCATENATE(SUM('Раздел 1'!AA10:AA10),"&lt;=",SUM('Раздел 1'!H10:I10))</f>
        <v>0&lt;=215</v>
      </c>
      <c r="F1290" s="407"/>
    </row>
    <row r="1291" spans="1:6" s="242" customFormat="1" x14ac:dyDescent="0.2">
      <c r="A1291" s="433" t="str">
        <f>IF((SUM('Раздел 1'!AA19:AA19)&lt;=SUM('Раздел 1'!H19:I19)),"","Неверно!")</f>
        <v/>
      </c>
      <c r="B1291" s="428" t="s">
        <v>2039</v>
      </c>
      <c r="C1291" s="426" t="s">
        <v>2041</v>
      </c>
      <c r="D1291" s="426" t="s">
        <v>285</v>
      </c>
      <c r="E1291" s="426" t="str">
        <f>CONCATENATE(SUM('Раздел 1'!AA19:AA19),"&lt;=",SUM('Раздел 1'!H19:I19))</f>
        <v>0&lt;=3</v>
      </c>
      <c r="F1291" s="407"/>
    </row>
    <row r="1292" spans="1:6" s="242" customFormat="1" x14ac:dyDescent="0.2">
      <c r="A1292" s="433" t="str">
        <f>IF((SUM('Раздел 1'!AA20:AA20)&lt;=SUM('Раздел 1'!H20:I20)),"","Неверно!")</f>
        <v/>
      </c>
      <c r="B1292" s="428" t="s">
        <v>2039</v>
      </c>
      <c r="C1292" s="426" t="s">
        <v>2042</v>
      </c>
      <c r="D1292" s="426" t="s">
        <v>285</v>
      </c>
      <c r="E1292" s="426" t="str">
        <f>CONCATENATE(SUM('Раздел 1'!AA20:AA20),"&lt;=",SUM('Раздел 1'!H20:I20))</f>
        <v>0&lt;=1</v>
      </c>
      <c r="F1292" s="407"/>
    </row>
    <row r="1293" spans="1:6" s="242" customFormat="1" x14ac:dyDescent="0.2">
      <c r="A1293" s="433" t="str">
        <f>IF((SUM('Раздел 1'!AA21:AA21)&lt;=SUM('Раздел 1'!H21:I21)),"","Неверно!")</f>
        <v/>
      </c>
      <c r="B1293" s="428" t="s">
        <v>2039</v>
      </c>
      <c r="C1293" s="426" t="s">
        <v>2043</v>
      </c>
      <c r="D1293" s="426" t="s">
        <v>285</v>
      </c>
      <c r="E1293" s="426" t="str">
        <f>CONCATENATE(SUM('Раздел 1'!AA21:AA21),"&lt;=",SUM('Раздел 1'!H21:I21))</f>
        <v>0&lt;=4</v>
      </c>
      <c r="F1293" s="407"/>
    </row>
    <row r="1294" spans="1:6" s="242" customFormat="1" x14ac:dyDescent="0.2">
      <c r="A1294" s="433" t="str">
        <f>IF((SUM('Раздел 1'!AA22:AA22)&lt;=SUM('Раздел 1'!H22:I22)),"","Неверно!")</f>
        <v/>
      </c>
      <c r="B1294" s="428" t="s">
        <v>2039</v>
      </c>
      <c r="C1294" s="426" t="s">
        <v>2044</v>
      </c>
      <c r="D1294" s="426" t="s">
        <v>285</v>
      </c>
      <c r="E1294" s="426" t="str">
        <f>CONCATENATE(SUM('Раздел 1'!AA22:AA22),"&lt;=",SUM('Раздел 1'!H22:I22))</f>
        <v>0&lt;=1</v>
      </c>
      <c r="F1294" s="407"/>
    </row>
    <row r="1295" spans="1:6" s="242" customFormat="1" x14ac:dyDescent="0.2">
      <c r="A1295" s="433" t="str">
        <f>IF((SUM('Раздел 1'!AA23:AA23)&lt;=SUM('Раздел 1'!H23:I23)),"","Неверно!")</f>
        <v/>
      </c>
      <c r="B1295" s="428" t="s">
        <v>2039</v>
      </c>
      <c r="C1295" s="426" t="s">
        <v>2045</v>
      </c>
      <c r="D1295" s="426" t="s">
        <v>285</v>
      </c>
      <c r="E1295" s="426" t="str">
        <f>CONCATENATE(SUM('Раздел 1'!AA23:AA23),"&lt;=",SUM('Раздел 1'!H23:I23))</f>
        <v>0&lt;=0</v>
      </c>
      <c r="F1295" s="407"/>
    </row>
    <row r="1296" spans="1:6" s="242" customFormat="1" x14ac:dyDescent="0.2">
      <c r="A1296" s="433" t="str">
        <f>IF((SUM('Раздел 1'!AA24:AA24)&lt;=SUM('Раздел 1'!H24:I24)),"","Неверно!")</f>
        <v/>
      </c>
      <c r="B1296" s="428" t="s">
        <v>2039</v>
      </c>
      <c r="C1296" s="426" t="s">
        <v>2046</v>
      </c>
      <c r="D1296" s="426" t="s">
        <v>285</v>
      </c>
      <c r="E1296" s="426" t="str">
        <f>CONCATENATE(SUM('Раздел 1'!AA24:AA24),"&lt;=",SUM('Раздел 1'!H24:I24))</f>
        <v>0&lt;=3</v>
      </c>
      <c r="F1296" s="407"/>
    </row>
    <row r="1297" spans="1:6" s="242" customFormat="1" x14ac:dyDescent="0.2">
      <c r="A1297" s="433" t="str">
        <f>IF((SUM('Раздел 1'!AA25:AA25)&lt;=SUM('Раздел 1'!H25:I25)),"","Неверно!")</f>
        <v/>
      </c>
      <c r="B1297" s="428" t="s">
        <v>2039</v>
      </c>
      <c r="C1297" s="426" t="s">
        <v>2047</v>
      </c>
      <c r="D1297" s="426" t="s">
        <v>285</v>
      </c>
      <c r="E1297" s="426" t="str">
        <f>CONCATENATE(SUM('Раздел 1'!AA25:AA25),"&lt;=",SUM('Раздел 1'!H25:I25))</f>
        <v>0&lt;=0</v>
      </c>
      <c r="F1297" s="407"/>
    </row>
    <row r="1298" spans="1:6" s="242" customFormat="1" x14ac:dyDescent="0.2">
      <c r="A1298" s="433" t="str">
        <f>IF((SUM('Раздел 1'!AA26:AA26)&lt;=SUM('Раздел 1'!H26:I26)),"","Неверно!")</f>
        <v/>
      </c>
      <c r="B1298" s="428" t="s">
        <v>2039</v>
      </c>
      <c r="C1298" s="426" t="s">
        <v>2048</v>
      </c>
      <c r="D1298" s="426" t="s">
        <v>285</v>
      </c>
      <c r="E1298" s="426" t="str">
        <f>CONCATENATE(SUM('Раздел 1'!AA26:AA26),"&lt;=",SUM('Раздел 1'!H26:I26))</f>
        <v>0&lt;=0</v>
      </c>
      <c r="F1298" s="407"/>
    </row>
    <row r="1299" spans="1:6" s="242" customFormat="1" x14ac:dyDescent="0.2">
      <c r="A1299" s="433" t="str">
        <f>IF((SUM('Раздел 1'!AA27:AA27)&lt;=SUM('Раздел 1'!H27:I27)),"","Неверно!")</f>
        <v/>
      </c>
      <c r="B1299" s="428" t="s">
        <v>2039</v>
      </c>
      <c r="C1299" s="426" t="s">
        <v>2049</v>
      </c>
      <c r="D1299" s="426" t="s">
        <v>285</v>
      </c>
      <c r="E1299" s="426" t="str">
        <f>CONCATENATE(SUM('Раздел 1'!AA27:AA27),"&lt;=",SUM('Раздел 1'!H27:I27))</f>
        <v>0&lt;=0</v>
      </c>
      <c r="F1299" s="407"/>
    </row>
    <row r="1300" spans="1:6" s="242" customFormat="1" x14ac:dyDescent="0.2">
      <c r="A1300" s="433" t="str">
        <f>IF((SUM('Раздел 1'!AA28:AA28)&lt;=SUM('Раздел 1'!H28:I28)),"","Неверно!")</f>
        <v/>
      </c>
      <c r="B1300" s="428" t="s">
        <v>2039</v>
      </c>
      <c r="C1300" s="426" t="s">
        <v>2050</v>
      </c>
      <c r="D1300" s="426" t="s">
        <v>285</v>
      </c>
      <c r="E1300" s="426" t="str">
        <f>CONCATENATE(SUM('Раздел 1'!AA28:AA28),"&lt;=",SUM('Раздел 1'!H28:I28))</f>
        <v>0&lt;=0</v>
      </c>
      <c r="F1300" s="407"/>
    </row>
    <row r="1301" spans="1:6" s="242" customFormat="1" x14ac:dyDescent="0.2">
      <c r="A1301" s="433" t="str">
        <f>IF((SUM('Раздел 1'!AA11:AA11)&lt;=SUM('Раздел 1'!H11:I11)),"","Неверно!")</f>
        <v/>
      </c>
      <c r="B1301" s="428" t="s">
        <v>2039</v>
      </c>
      <c r="C1301" s="426" t="s">
        <v>2051</v>
      </c>
      <c r="D1301" s="426" t="s">
        <v>285</v>
      </c>
      <c r="E1301" s="426" t="str">
        <f>CONCATENATE(SUM('Раздел 1'!AA11:AA11),"&lt;=",SUM('Раздел 1'!H11:I11))</f>
        <v>0&lt;=9</v>
      </c>
      <c r="F1301" s="407"/>
    </row>
    <row r="1302" spans="1:6" s="242" customFormat="1" x14ac:dyDescent="0.2">
      <c r="A1302" s="433" t="str">
        <f>IF((SUM('Раздел 1'!AA29:AA29)&lt;=SUM('Раздел 1'!H29:I29)),"","Неверно!")</f>
        <v/>
      </c>
      <c r="B1302" s="428" t="s">
        <v>2039</v>
      </c>
      <c r="C1302" s="426" t="s">
        <v>2052</v>
      </c>
      <c r="D1302" s="426" t="s">
        <v>285</v>
      </c>
      <c r="E1302" s="426" t="str">
        <f>CONCATENATE(SUM('Раздел 1'!AA29:AA29),"&lt;=",SUM('Раздел 1'!H29:I29))</f>
        <v>0&lt;=1</v>
      </c>
      <c r="F1302" s="407"/>
    </row>
    <row r="1303" spans="1:6" s="242" customFormat="1" x14ac:dyDescent="0.2">
      <c r="A1303" s="433" t="str">
        <f>IF((SUM('Раздел 1'!AA30:AA30)&lt;=SUM('Раздел 1'!H30:I30)),"","Неверно!")</f>
        <v/>
      </c>
      <c r="B1303" s="428" t="s">
        <v>2039</v>
      </c>
      <c r="C1303" s="426" t="s">
        <v>2053</v>
      </c>
      <c r="D1303" s="426" t="s">
        <v>285</v>
      </c>
      <c r="E1303" s="426" t="str">
        <f>CONCATENATE(SUM('Раздел 1'!AA30:AA30),"&lt;=",SUM('Раздел 1'!H30:I30))</f>
        <v>0&lt;=0</v>
      </c>
      <c r="F1303" s="407"/>
    </row>
    <row r="1304" spans="1:6" s="242" customFormat="1" x14ac:dyDescent="0.2">
      <c r="A1304" s="433" t="str">
        <f>IF((SUM('Раздел 1'!AA31:AA31)&lt;=SUM('Раздел 1'!H31:I31)),"","Неверно!")</f>
        <v/>
      </c>
      <c r="B1304" s="428" t="s">
        <v>2039</v>
      </c>
      <c r="C1304" s="426" t="s">
        <v>2054</v>
      </c>
      <c r="D1304" s="426" t="s">
        <v>285</v>
      </c>
      <c r="E1304" s="426" t="str">
        <f>CONCATENATE(SUM('Раздел 1'!AA31:AA31),"&lt;=",SUM('Раздел 1'!H31:I31))</f>
        <v>0&lt;=0</v>
      </c>
      <c r="F1304" s="407"/>
    </row>
    <row r="1305" spans="1:6" s="242" customFormat="1" x14ac:dyDescent="0.2">
      <c r="A1305" s="433" t="str">
        <f>IF((SUM('Раздел 1'!AA32:AA32)&lt;=SUM('Раздел 1'!H32:I32)),"","Неверно!")</f>
        <v/>
      </c>
      <c r="B1305" s="428" t="s">
        <v>2039</v>
      </c>
      <c r="C1305" s="426" t="s">
        <v>2055</v>
      </c>
      <c r="D1305" s="426" t="s">
        <v>285</v>
      </c>
      <c r="E1305" s="426" t="str">
        <f>CONCATENATE(SUM('Раздел 1'!AA32:AA32),"&lt;=",SUM('Раздел 1'!H32:I32))</f>
        <v>0&lt;=3</v>
      </c>
      <c r="F1305" s="407"/>
    </row>
    <row r="1306" spans="1:6" s="242" customFormat="1" x14ac:dyDescent="0.2">
      <c r="A1306" s="433" t="str">
        <f>IF((SUM('Раздел 1'!AA33:AA33)&lt;=SUM('Раздел 1'!H33:I33)),"","Неверно!")</f>
        <v/>
      </c>
      <c r="B1306" s="428" t="s">
        <v>2039</v>
      </c>
      <c r="C1306" s="426" t="s">
        <v>2056</v>
      </c>
      <c r="D1306" s="426" t="s">
        <v>285</v>
      </c>
      <c r="E1306" s="426" t="str">
        <f>CONCATENATE(SUM('Раздел 1'!AA33:AA33),"&lt;=",SUM('Раздел 1'!H33:I33))</f>
        <v>0&lt;=0</v>
      </c>
      <c r="F1306" s="407"/>
    </row>
    <row r="1307" spans="1:6" s="242" customFormat="1" x14ac:dyDescent="0.2">
      <c r="A1307" s="433" t="str">
        <f>IF((SUM('Раздел 1'!AA34:AA34)&lt;=SUM('Раздел 1'!H34:I34)),"","Неверно!")</f>
        <v/>
      </c>
      <c r="B1307" s="428" t="s">
        <v>2039</v>
      </c>
      <c r="C1307" s="426" t="s">
        <v>2057</v>
      </c>
      <c r="D1307" s="426" t="s">
        <v>285</v>
      </c>
      <c r="E1307" s="426" t="str">
        <f>CONCATENATE(SUM('Раздел 1'!AA34:AA34),"&lt;=",SUM('Раздел 1'!H34:I34))</f>
        <v>0&lt;=47</v>
      </c>
      <c r="F1307" s="407"/>
    </row>
    <row r="1308" spans="1:6" s="242" customFormat="1" x14ac:dyDescent="0.2">
      <c r="A1308" s="433" t="str">
        <f>IF((SUM('Раздел 1'!AA35:AA35)&lt;=SUM('Раздел 1'!H35:I35)),"","Неверно!")</f>
        <v/>
      </c>
      <c r="B1308" s="428" t="s">
        <v>2039</v>
      </c>
      <c r="C1308" s="426" t="s">
        <v>2058</v>
      </c>
      <c r="D1308" s="426" t="s">
        <v>285</v>
      </c>
      <c r="E1308" s="426" t="str">
        <f>CONCATENATE(SUM('Раздел 1'!AA35:AA35),"&lt;=",SUM('Раздел 1'!H35:I35))</f>
        <v>0&lt;=0</v>
      </c>
      <c r="F1308" s="407"/>
    </row>
    <row r="1309" spans="1:6" s="242" customFormat="1" x14ac:dyDescent="0.2">
      <c r="A1309" s="433" t="str">
        <f>IF((SUM('Раздел 1'!AA36:AA36)&lt;=SUM('Раздел 1'!H36:I36)),"","Неверно!")</f>
        <v/>
      </c>
      <c r="B1309" s="428" t="s">
        <v>2039</v>
      </c>
      <c r="C1309" s="426" t="s">
        <v>2059</v>
      </c>
      <c r="D1309" s="426" t="s">
        <v>285</v>
      </c>
      <c r="E1309" s="426" t="str">
        <f>CONCATENATE(SUM('Раздел 1'!AA36:AA36),"&lt;=",SUM('Раздел 1'!H36:I36))</f>
        <v>0&lt;=36</v>
      </c>
      <c r="F1309" s="407"/>
    </row>
    <row r="1310" spans="1:6" s="242" customFormat="1" x14ac:dyDescent="0.2">
      <c r="A1310" s="433" t="str">
        <f>IF((SUM('Раздел 1'!AA37:AA37)&lt;=SUM('Раздел 1'!H37:I37)),"","Неверно!")</f>
        <v/>
      </c>
      <c r="B1310" s="428" t="s">
        <v>2039</v>
      </c>
      <c r="C1310" s="426" t="s">
        <v>2060</v>
      </c>
      <c r="D1310" s="426" t="s">
        <v>285</v>
      </c>
      <c r="E1310" s="426" t="str">
        <f>CONCATENATE(SUM('Раздел 1'!AA37:AA37),"&lt;=",SUM('Раздел 1'!H37:I37))</f>
        <v>0&lt;=0</v>
      </c>
      <c r="F1310" s="407"/>
    </row>
    <row r="1311" spans="1:6" s="242" customFormat="1" x14ac:dyDescent="0.2">
      <c r="A1311" s="433" t="str">
        <f>IF((SUM('Раздел 1'!AA38:AA38)&lt;=SUM('Раздел 1'!H38:I38)),"","Неверно!")</f>
        <v/>
      </c>
      <c r="B1311" s="428" t="s">
        <v>2039</v>
      </c>
      <c r="C1311" s="426" t="s">
        <v>2061</v>
      </c>
      <c r="D1311" s="426" t="s">
        <v>285</v>
      </c>
      <c r="E1311" s="426" t="str">
        <f>CONCATENATE(SUM('Раздел 1'!AA38:AA38),"&lt;=",SUM('Раздел 1'!H38:I38))</f>
        <v>0&lt;=0</v>
      </c>
      <c r="F1311" s="407"/>
    </row>
    <row r="1312" spans="1:6" s="242" customFormat="1" x14ac:dyDescent="0.2">
      <c r="A1312" s="433" t="str">
        <f>IF((SUM('Раздел 1'!AA12:AA12)&lt;=SUM('Раздел 1'!H12:I12)),"","Неверно!")</f>
        <v/>
      </c>
      <c r="B1312" s="428" t="s">
        <v>2039</v>
      </c>
      <c r="C1312" s="426" t="s">
        <v>2062</v>
      </c>
      <c r="D1312" s="426" t="s">
        <v>285</v>
      </c>
      <c r="E1312" s="426" t="str">
        <f>CONCATENATE(SUM('Раздел 1'!AA12:AA12),"&lt;=",SUM('Раздел 1'!H12:I12))</f>
        <v>0&lt;=2</v>
      </c>
      <c r="F1312" s="407"/>
    </row>
    <row r="1313" spans="1:6" s="242" customFormat="1" x14ac:dyDescent="0.2">
      <c r="A1313" s="433" t="str">
        <f>IF((SUM('Раздел 1'!AA39:AA39)&lt;=SUM('Раздел 1'!H39:I39)),"","Неверно!")</f>
        <v/>
      </c>
      <c r="B1313" s="428" t="s">
        <v>2039</v>
      </c>
      <c r="C1313" s="426" t="s">
        <v>2063</v>
      </c>
      <c r="D1313" s="426" t="s">
        <v>285</v>
      </c>
      <c r="E1313" s="426" t="str">
        <f>CONCATENATE(SUM('Раздел 1'!AA39:AA39),"&lt;=",SUM('Раздел 1'!H39:I39))</f>
        <v>0&lt;=0</v>
      </c>
      <c r="F1313" s="407"/>
    </row>
    <row r="1314" spans="1:6" s="242" customFormat="1" x14ac:dyDescent="0.2">
      <c r="A1314" s="433" t="str">
        <f>IF((SUM('Раздел 1'!AA40:AA40)&lt;=SUM('Раздел 1'!H40:I40)),"","Неверно!")</f>
        <v/>
      </c>
      <c r="B1314" s="428" t="s">
        <v>2039</v>
      </c>
      <c r="C1314" s="426" t="s">
        <v>2064</v>
      </c>
      <c r="D1314" s="426" t="s">
        <v>285</v>
      </c>
      <c r="E1314" s="426" t="str">
        <f>CONCATENATE(SUM('Раздел 1'!AA40:AA40),"&lt;=",SUM('Раздел 1'!H40:I40))</f>
        <v>0&lt;=0</v>
      </c>
      <c r="F1314" s="407"/>
    </row>
    <row r="1315" spans="1:6" s="242" customFormat="1" x14ac:dyDescent="0.2">
      <c r="A1315" s="433" t="str">
        <f>IF((SUM('Раздел 1'!AA41:AA41)&lt;=SUM('Раздел 1'!H41:I41)),"","Неверно!")</f>
        <v/>
      </c>
      <c r="B1315" s="428" t="s">
        <v>2039</v>
      </c>
      <c r="C1315" s="426" t="s">
        <v>2065</v>
      </c>
      <c r="D1315" s="426" t="s">
        <v>285</v>
      </c>
      <c r="E1315" s="426" t="str">
        <f>CONCATENATE(SUM('Раздел 1'!AA41:AA41),"&lt;=",SUM('Раздел 1'!H41:I41))</f>
        <v>0&lt;=0</v>
      </c>
      <c r="F1315" s="407"/>
    </row>
    <row r="1316" spans="1:6" s="242" customFormat="1" x14ac:dyDescent="0.2">
      <c r="A1316" s="433" t="str">
        <f>IF((SUM('Раздел 1'!AA42:AA42)&lt;=SUM('Раздел 1'!H42:I42)),"","Неверно!")</f>
        <v/>
      </c>
      <c r="B1316" s="428" t="s">
        <v>2039</v>
      </c>
      <c r="C1316" s="426" t="s">
        <v>2066</v>
      </c>
      <c r="D1316" s="426" t="s">
        <v>285</v>
      </c>
      <c r="E1316" s="426" t="str">
        <f>CONCATENATE(SUM('Раздел 1'!AA42:AA42),"&lt;=",SUM('Раздел 1'!H42:I42))</f>
        <v>0&lt;=0</v>
      </c>
      <c r="F1316" s="407"/>
    </row>
    <row r="1317" spans="1:6" s="242" customFormat="1" x14ac:dyDescent="0.2">
      <c r="A1317" s="433" t="str">
        <f>IF((SUM('Раздел 1'!AA43:AA43)&lt;=SUM('Раздел 1'!H43:I43)),"","Неверно!")</f>
        <v/>
      </c>
      <c r="B1317" s="428" t="s">
        <v>2039</v>
      </c>
      <c r="C1317" s="426" t="s">
        <v>2067</v>
      </c>
      <c r="D1317" s="426" t="s">
        <v>285</v>
      </c>
      <c r="E1317" s="426" t="str">
        <f>CONCATENATE(SUM('Раздел 1'!AA43:AA43),"&lt;=",SUM('Раздел 1'!H43:I43))</f>
        <v>0&lt;=2</v>
      </c>
      <c r="F1317" s="407"/>
    </row>
    <row r="1318" spans="1:6" s="242" customFormat="1" x14ac:dyDescent="0.2">
      <c r="A1318" s="433" t="str">
        <f>IF((SUM('Раздел 1'!AA44:AA44)&lt;=SUM('Раздел 1'!H44:I44)),"","Неверно!")</f>
        <v/>
      </c>
      <c r="B1318" s="428" t="s">
        <v>2039</v>
      </c>
      <c r="C1318" s="426" t="s">
        <v>2068</v>
      </c>
      <c r="D1318" s="426" t="s">
        <v>285</v>
      </c>
      <c r="E1318" s="426" t="str">
        <f>CONCATENATE(SUM('Раздел 1'!AA44:AA44),"&lt;=",SUM('Раздел 1'!H44:I44))</f>
        <v>0&lt;=0</v>
      </c>
      <c r="F1318" s="407"/>
    </row>
    <row r="1319" spans="1:6" s="242" customFormat="1" x14ac:dyDescent="0.2">
      <c r="A1319" s="433" t="str">
        <f>IF((SUM('Раздел 1'!AA45:AA45)&lt;=SUM('Раздел 1'!H45:I45)),"","Неверно!")</f>
        <v/>
      </c>
      <c r="B1319" s="428" t="s">
        <v>2039</v>
      </c>
      <c r="C1319" s="426" t="s">
        <v>2069</v>
      </c>
      <c r="D1319" s="426" t="s">
        <v>285</v>
      </c>
      <c r="E1319" s="426" t="str">
        <f>CONCATENATE(SUM('Раздел 1'!AA45:AA45),"&lt;=",SUM('Раздел 1'!H45:I45))</f>
        <v>0&lt;=1</v>
      </c>
      <c r="F1319" s="407"/>
    </row>
    <row r="1320" spans="1:6" s="242" customFormat="1" x14ac:dyDescent="0.2">
      <c r="A1320" s="433" t="str">
        <f>IF((SUM('Раздел 1'!AA46:AA46)&lt;=SUM('Раздел 1'!H46:I46)),"","Неверно!")</f>
        <v/>
      </c>
      <c r="B1320" s="428" t="s">
        <v>2039</v>
      </c>
      <c r="C1320" s="426" t="s">
        <v>2070</v>
      </c>
      <c r="D1320" s="426" t="s">
        <v>285</v>
      </c>
      <c r="E1320" s="426" t="str">
        <f>CONCATENATE(SUM('Раздел 1'!AA46:AA46),"&lt;=",SUM('Раздел 1'!H46:I46))</f>
        <v>0&lt;=17</v>
      </c>
      <c r="F1320" s="407"/>
    </row>
    <row r="1321" spans="1:6" s="242" customFormat="1" x14ac:dyDescent="0.2">
      <c r="A1321" s="433" t="str">
        <f>IF((SUM('Раздел 1'!AA47:AA47)&lt;=SUM('Раздел 1'!H47:I47)),"","Неверно!")</f>
        <v/>
      </c>
      <c r="B1321" s="428" t="s">
        <v>2039</v>
      </c>
      <c r="C1321" s="426" t="s">
        <v>2071</v>
      </c>
      <c r="D1321" s="426" t="s">
        <v>285</v>
      </c>
      <c r="E1321" s="426" t="str">
        <f>CONCATENATE(SUM('Раздел 1'!AA47:AA47),"&lt;=",SUM('Раздел 1'!H47:I47))</f>
        <v>0&lt;=16</v>
      </c>
      <c r="F1321" s="407"/>
    </row>
    <row r="1322" spans="1:6" s="242" customFormat="1" x14ac:dyDescent="0.2">
      <c r="A1322" s="433" t="str">
        <f>IF((SUM('Раздел 1'!AA48:AA48)&lt;=SUM('Раздел 1'!H48:I48)),"","Неверно!")</f>
        <v/>
      </c>
      <c r="B1322" s="428" t="s">
        <v>2039</v>
      </c>
      <c r="C1322" s="426" t="s">
        <v>2072</v>
      </c>
      <c r="D1322" s="426" t="s">
        <v>285</v>
      </c>
      <c r="E1322" s="426" t="str">
        <f>CONCATENATE(SUM('Раздел 1'!AA48:AA48),"&lt;=",SUM('Раздел 1'!H48:I48))</f>
        <v>0&lt;=0</v>
      </c>
      <c r="F1322" s="407"/>
    </row>
    <row r="1323" spans="1:6" s="242" customFormat="1" x14ac:dyDescent="0.2">
      <c r="A1323" s="433" t="str">
        <f>IF((SUM('Раздел 1'!AA13:AA13)&lt;=SUM('Раздел 1'!H13:I13)),"","Неверно!")</f>
        <v/>
      </c>
      <c r="B1323" s="428" t="s">
        <v>2039</v>
      </c>
      <c r="C1323" s="426" t="s">
        <v>2073</v>
      </c>
      <c r="D1323" s="426" t="s">
        <v>285</v>
      </c>
      <c r="E1323" s="426" t="str">
        <f>CONCATENATE(SUM('Раздел 1'!AA13:AA13),"&lt;=",SUM('Раздел 1'!H13:I13))</f>
        <v>0&lt;=31</v>
      </c>
      <c r="F1323" s="407"/>
    </row>
    <row r="1324" spans="1:6" s="242" customFormat="1" x14ac:dyDescent="0.2">
      <c r="A1324" s="433" t="str">
        <f>IF((SUM('Раздел 1'!AA49:AA49)&lt;=SUM('Раздел 1'!H49:I49)),"","Неверно!")</f>
        <v/>
      </c>
      <c r="B1324" s="428" t="s">
        <v>2039</v>
      </c>
      <c r="C1324" s="426" t="s">
        <v>2074</v>
      </c>
      <c r="D1324" s="426" t="s">
        <v>285</v>
      </c>
      <c r="E1324" s="426" t="str">
        <f>CONCATENATE(SUM('Раздел 1'!AA49:AA49),"&lt;=",SUM('Раздел 1'!H49:I49))</f>
        <v>0&lt;=71</v>
      </c>
      <c r="F1324" s="407"/>
    </row>
    <row r="1325" spans="1:6" s="242" customFormat="1" x14ac:dyDescent="0.2">
      <c r="A1325" s="433" t="str">
        <f>IF((SUM('Раздел 1'!AA50:AA50)&lt;=SUM('Раздел 1'!H50:I50)),"","Неверно!")</f>
        <v/>
      </c>
      <c r="B1325" s="428" t="s">
        <v>2039</v>
      </c>
      <c r="C1325" s="426" t="s">
        <v>2075</v>
      </c>
      <c r="D1325" s="426" t="s">
        <v>285</v>
      </c>
      <c r="E1325" s="426" t="str">
        <f>CONCATENATE(SUM('Раздел 1'!AA50:AA50),"&lt;=",SUM('Раздел 1'!H50:I50))</f>
        <v>0&lt;=41</v>
      </c>
      <c r="F1325" s="407"/>
    </row>
    <row r="1326" spans="1:6" s="242" customFormat="1" x14ac:dyDescent="0.2">
      <c r="A1326" s="433" t="str">
        <f>IF((SUM('Раздел 1'!AA51:AA51)&lt;=SUM('Раздел 1'!H51:I51)),"","Неверно!")</f>
        <v/>
      </c>
      <c r="B1326" s="428" t="s">
        <v>2039</v>
      </c>
      <c r="C1326" s="426" t="s">
        <v>2076</v>
      </c>
      <c r="D1326" s="426" t="s">
        <v>285</v>
      </c>
      <c r="E1326" s="426" t="str">
        <f>CONCATENATE(SUM('Раздел 1'!AA51:AA51),"&lt;=",SUM('Раздел 1'!H51:I51))</f>
        <v>0&lt;=135</v>
      </c>
      <c r="F1326" s="407"/>
    </row>
    <row r="1327" spans="1:6" s="242" customFormat="1" x14ac:dyDescent="0.2">
      <c r="A1327" s="433" t="str">
        <f>IF((SUM('Раздел 1'!AA52:AA52)&lt;=SUM('Раздел 1'!H52:I52)),"","Неверно!")</f>
        <v/>
      </c>
      <c r="B1327" s="428" t="s">
        <v>2039</v>
      </c>
      <c r="C1327" s="426" t="s">
        <v>2077</v>
      </c>
      <c r="D1327" s="426" t="s">
        <v>285</v>
      </c>
      <c r="E1327" s="426" t="str">
        <f>CONCATENATE(SUM('Раздел 1'!AA52:AA52),"&lt;=",SUM('Раздел 1'!H52:I52))</f>
        <v>0&lt;=214</v>
      </c>
      <c r="F1327" s="407"/>
    </row>
    <row r="1328" spans="1:6" s="242" customFormat="1" x14ac:dyDescent="0.2">
      <c r="A1328" s="433" t="str">
        <f>IF((SUM('Раздел 1'!AA53:AA53)&lt;=SUM('Раздел 1'!H53:I53)),"","Неверно!")</f>
        <v/>
      </c>
      <c r="B1328" s="428" t="s">
        <v>2039</v>
      </c>
      <c r="C1328" s="426" t="s">
        <v>2078</v>
      </c>
      <c r="D1328" s="426" t="s">
        <v>285</v>
      </c>
      <c r="E1328" s="426" t="str">
        <f>CONCATENATE(SUM('Раздел 1'!AA53:AA53),"&lt;=",SUM('Раздел 1'!H53:I53))</f>
        <v>0&lt;=1</v>
      </c>
      <c r="F1328" s="407"/>
    </row>
    <row r="1329" spans="1:6" s="242" customFormat="1" x14ac:dyDescent="0.2">
      <c r="A1329" s="433" t="str">
        <f>IF((SUM('Раздел 1'!AA54:AA54)&lt;=SUM('Раздел 1'!H54:I54)),"","Неверно!")</f>
        <v/>
      </c>
      <c r="B1329" s="428" t="s">
        <v>2039</v>
      </c>
      <c r="C1329" s="426" t="s">
        <v>2079</v>
      </c>
      <c r="D1329" s="426" t="s">
        <v>285</v>
      </c>
      <c r="E1329" s="426" t="str">
        <f>CONCATENATE(SUM('Раздел 1'!AA54:AA54),"&lt;=",SUM('Раздел 1'!H54:I54))</f>
        <v>0&lt;=0</v>
      </c>
      <c r="F1329" s="407"/>
    </row>
    <row r="1330" spans="1:6" s="242" customFormat="1" x14ac:dyDescent="0.2">
      <c r="A1330" s="433" t="str">
        <f>IF((SUM('Раздел 1'!AA55:AA55)&lt;=SUM('Раздел 1'!H55:I55)),"","Неверно!")</f>
        <v/>
      </c>
      <c r="B1330" s="428" t="s">
        <v>2039</v>
      </c>
      <c r="C1330" s="426" t="s">
        <v>2080</v>
      </c>
      <c r="D1330" s="426" t="s">
        <v>285</v>
      </c>
      <c r="E1330" s="426" t="str">
        <f>CONCATENATE(SUM('Раздел 1'!AA55:AA55),"&lt;=",SUM('Раздел 1'!H55:I55))</f>
        <v>0&lt;=14</v>
      </c>
      <c r="F1330" s="407"/>
    </row>
    <row r="1331" spans="1:6" s="242" customFormat="1" x14ac:dyDescent="0.2">
      <c r="A1331" s="433" t="str">
        <f>IF((SUM('Раздел 1'!AA56:AA56)&lt;=SUM('Раздел 1'!H56:I56)),"","Неверно!")</f>
        <v/>
      </c>
      <c r="B1331" s="428" t="s">
        <v>2039</v>
      </c>
      <c r="C1331" s="426" t="s">
        <v>2081</v>
      </c>
      <c r="D1331" s="426" t="s">
        <v>285</v>
      </c>
      <c r="E1331" s="426" t="str">
        <f>CONCATENATE(SUM('Раздел 1'!AA56:AA56),"&lt;=",SUM('Раздел 1'!H56:I56))</f>
        <v>0&lt;=68</v>
      </c>
      <c r="F1331" s="407"/>
    </row>
    <row r="1332" spans="1:6" s="242" customFormat="1" x14ac:dyDescent="0.2">
      <c r="A1332" s="433" t="str">
        <f>IF((SUM('Раздел 1'!AA57:AA57)&lt;=SUM('Раздел 1'!H57:I57)),"","Неверно!")</f>
        <v/>
      </c>
      <c r="B1332" s="428" t="s">
        <v>2039</v>
      </c>
      <c r="C1332" s="426" t="s">
        <v>2082</v>
      </c>
      <c r="D1332" s="426" t="s">
        <v>285</v>
      </c>
      <c r="E1332" s="426" t="str">
        <f>CONCATENATE(SUM('Раздел 1'!AA57:AA57),"&lt;=",SUM('Раздел 1'!H57:I57))</f>
        <v>0&lt;=58</v>
      </c>
      <c r="F1332" s="407"/>
    </row>
    <row r="1333" spans="1:6" s="242" customFormat="1" x14ac:dyDescent="0.2">
      <c r="A1333" s="433" t="str">
        <f>IF((SUM('Раздел 1'!AA58:AA58)&lt;=SUM('Раздел 1'!H58:I58)),"","Неверно!")</f>
        <v/>
      </c>
      <c r="B1333" s="428" t="s">
        <v>2039</v>
      </c>
      <c r="C1333" s="426" t="s">
        <v>2083</v>
      </c>
      <c r="D1333" s="426" t="s">
        <v>285</v>
      </c>
      <c r="E1333" s="426" t="str">
        <f>CONCATENATE(SUM('Раздел 1'!AA58:AA58),"&lt;=",SUM('Раздел 1'!H58:I58))</f>
        <v>0&lt;=75</v>
      </c>
      <c r="F1333" s="407"/>
    </row>
    <row r="1334" spans="1:6" s="242" customFormat="1" x14ac:dyDescent="0.2">
      <c r="A1334" s="433" t="str">
        <f>IF((SUM('Раздел 1'!AA14:AA14)&lt;=SUM('Раздел 1'!H14:I14)),"","Неверно!")</f>
        <v/>
      </c>
      <c r="B1334" s="428" t="s">
        <v>2039</v>
      </c>
      <c r="C1334" s="426" t="s">
        <v>2084</v>
      </c>
      <c r="D1334" s="426" t="s">
        <v>285</v>
      </c>
      <c r="E1334" s="426" t="str">
        <f>CONCATENATE(SUM('Раздел 1'!AA14:AA14),"&lt;=",SUM('Раздел 1'!H14:I14))</f>
        <v>0&lt;=0</v>
      </c>
      <c r="F1334" s="407"/>
    </row>
    <row r="1335" spans="1:6" s="242" customFormat="1" x14ac:dyDescent="0.2">
      <c r="A1335" s="433" t="str">
        <f>IF((SUM('Раздел 1'!AA59:AA59)&lt;=SUM('Раздел 1'!H59:I59)),"","Неверно!")</f>
        <v/>
      </c>
      <c r="B1335" s="428" t="s">
        <v>2039</v>
      </c>
      <c r="C1335" s="426" t="s">
        <v>2085</v>
      </c>
      <c r="D1335" s="426" t="s">
        <v>285</v>
      </c>
      <c r="E1335" s="426" t="str">
        <f>CONCATENATE(SUM('Раздел 1'!AA59:AA59),"&lt;=",SUM('Раздел 1'!H59:I59))</f>
        <v>0&lt;=1</v>
      </c>
      <c r="F1335" s="407"/>
    </row>
    <row r="1336" spans="1:6" s="242" customFormat="1" x14ac:dyDescent="0.2">
      <c r="A1336" s="433" t="str">
        <f>IF((SUM('Раздел 1'!AA60:AA60)&lt;=SUM('Раздел 1'!H60:I60)),"","Неверно!")</f>
        <v/>
      </c>
      <c r="B1336" s="428" t="s">
        <v>2039</v>
      </c>
      <c r="C1336" s="426" t="s">
        <v>2086</v>
      </c>
      <c r="D1336" s="426" t="s">
        <v>285</v>
      </c>
      <c r="E1336" s="426" t="str">
        <f>CONCATENATE(SUM('Раздел 1'!AA60:AA60),"&lt;=",SUM('Раздел 1'!H60:I60))</f>
        <v>0&lt;=0</v>
      </c>
      <c r="F1336" s="407"/>
    </row>
    <row r="1337" spans="1:6" s="242" customFormat="1" x14ac:dyDescent="0.2">
      <c r="A1337" s="433" t="str">
        <f>IF((SUM('Раздел 1'!AA61:AA61)&lt;=SUM('Раздел 1'!H61:I61)),"","Неверно!")</f>
        <v/>
      </c>
      <c r="B1337" s="428" t="s">
        <v>2039</v>
      </c>
      <c r="C1337" s="426" t="s">
        <v>2087</v>
      </c>
      <c r="D1337" s="426" t="s">
        <v>285</v>
      </c>
      <c r="E1337" s="426" t="str">
        <f>CONCATENATE(SUM('Раздел 1'!AA61:AA61),"&lt;=",SUM('Раздел 1'!H61:I61))</f>
        <v>0&lt;=18</v>
      </c>
      <c r="F1337" s="407"/>
    </row>
    <row r="1338" spans="1:6" s="242" customFormat="1" x14ac:dyDescent="0.2">
      <c r="A1338" s="433" t="str">
        <f>IF((SUM('Раздел 1'!AA62:AA62)&lt;=SUM('Раздел 1'!H62:I62)),"","Неверно!")</f>
        <v/>
      </c>
      <c r="B1338" s="428" t="s">
        <v>2039</v>
      </c>
      <c r="C1338" s="426" t="s">
        <v>2088</v>
      </c>
      <c r="D1338" s="426" t="s">
        <v>285</v>
      </c>
      <c r="E1338" s="426" t="str">
        <f>CONCATENATE(SUM('Раздел 1'!AA62:AA62),"&lt;=",SUM('Раздел 1'!H62:I62))</f>
        <v>0&lt;=0</v>
      </c>
      <c r="F1338" s="407"/>
    </row>
    <row r="1339" spans="1:6" s="242" customFormat="1" x14ac:dyDescent="0.2">
      <c r="A1339" s="433" t="str">
        <f>IF((SUM('Раздел 1'!AA63:AA63)&lt;=SUM('Раздел 1'!H63:I63)),"","Неверно!")</f>
        <v/>
      </c>
      <c r="B1339" s="428" t="s">
        <v>2039</v>
      </c>
      <c r="C1339" s="426" t="s">
        <v>2089</v>
      </c>
      <c r="D1339" s="426" t="s">
        <v>285</v>
      </c>
      <c r="E1339" s="426" t="str">
        <f>CONCATENATE(SUM('Раздел 1'!AA63:AA63),"&lt;=",SUM('Раздел 1'!H63:I63))</f>
        <v>0&lt;=0</v>
      </c>
      <c r="F1339" s="407"/>
    </row>
    <row r="1340" spans="1:6" s="242" customFormat="1" x14ac:dyDescent="0.2">
      <c r="A1340" s="433" t="str">
        <f>IF((SUM('Раздел 1'!AA15:AA15)&lt;=SUM('Раздел 1'!H15:I15)),"","Неверно!")</f>
        <v/>
      </c>
      <c r="B1340" s="428" t="s">
        <v>2039</v>
      </c>
      <c r="C1340" s="426" t="s">
        <v>2090</v>
      </c>
      <c r="D1340" s="426" t="s">
        <v>285</v>
      </c>
      <c r="E1340" s="426" t="str">
        <f>CONCATENATE(SUM('Раздел 1'!AA15:AA15),"&lt;=",SUM('Раздел 1'!H15:I15))</f>
        <v>0&lt;=4</v>
      </c>
      <c r="F1340" s="407"/>
    </row>
    <row r="1341" spans="1:6" s="242" customFormat="1" x14ac:dyDescent="0.2">
      <c r="A1341" s="433" t="str">
        <f>IF((SUM('Раздел 1'!AA16:AA16)&lt;=SUM('Раздел 1'!H16:I16)),"","Неверно!")</f>
        <v/>
      </c>
      <c r="B1341" s="428" t="s">
        <v>2039</v>
      </c>
      <c r="C1341" s="426" t="s">
        <v>2091</v>
      </c>
      <c r="D1341" s="426" t="s">
        <v>285</v>
      </c>
      <c r="E1341" s="426" t="str">
        <f>CONCATENATE(SUM('Раздел 1'!AA16:AA16),"&lt;=",SUM('Раздел 1'!H16:I16))</f>
        <v>0&lt;=3</v>
      </c>
      <c r="F1341" s="407"/>
    </row>
    <row r="1342" spans="1:6" s="242" customFormat="1" x14ac:dyDescent="0.2">
      <c r="A1342" s="433" t="str">
        <f>IF((SUM('Раздел 1'!AA17:AA17)&lt;=SUM('Раздел 1'!H17:I17)),"","Неверно!")</f>
        <v/>
      </c>
      <c r="B1342" s="428" t="s">
        <v>2039</v>
      </c>
      <c r="C1342" s="426" t="s">
        <v>2092</v>
      </c>
      <c r="D1342" s="426" t="s">
        <v>285</v>
      </c>
      <c r="E1342" s="426" t="str">
        <f>CONCATENATE(SUM('Раздел 1'!AA17:AA17),"&lt;=",SUM('Раздел 1'!H17:I17))</f>
        <v>0&lt;=47</v>
      </c>
      <c r="F1342" s="407"/>
    </row>
    <row r="1343" spans="1:6" s="242" customFormat="1" x14ac:dyDescent="0.2">
      <c r="A1343" s="433" t="str">
        <f>IF((SUM('Раздел 1'!AA18:AA18)&lt;=SUM('Раздел 1'!H18:I18)),"","Неверно!")</f>
        <v/>
      </c>
      <c r="B1343" s="428" t="s">
        <v>2039</v>
      </c>
      <c r="C1343" s="426" t="s">
        <v>2093</v>
      </c>
      <c r="D1343" s="426" t="s">
        <v>285</v>
      </c>
      <c r="E1343" s="426" t="str">
        <f>CONCATENATE(SUM('Раздел 1'!AA18:AA18),"&lt;=",SUM('Раздел 1'!H18:I18))</f>
        <v>0&lt;=0</v>
      </c>
      <c r="F1343" s="407"/>
    </row>
    <row r="1344" spans="1:6" s="242" customFormat="1" x14ac:dyDescent="0.2">
      <c r="A1344" s="433" t="str">
        <f>IF((SUM('Разделы 11, 12, 13, 14'!Q28:R28)=SUM('Раздел 4'!G68:G68)),"","Неверно!")</f>
        <v/>
      </c>
      <c r="B1344" s="428" t="s">
        <v>2094</v>
      </c>
      <c r="C1344" s="426" t="s">
        <v>3405</v>
      </c>
      <c r="D1344" s="426" t="s">
        <v>3406</v>
      </c>
      <c r="E1344" s="426" t="str">
        <f>CONCATENATE(SUM('Разделы 11, 12, 13, 14'!Q28:R28),"=",SUM('Раздел 4'!G68:G68))</f>
        <v>0=0</v>
      </c>
      <c r="F1344" s="407"/>
    </row>
    <row r="1345" spans="1:6" s="242" customFormat="1" x14ac:dyDescent="0.2">
      <c r="A1345" s="433" t="str">
        <f>IF((SUM('Разделы 11, 12, 13, 14'!Q26:R26)=SUM('Раздел 4'!G16:G16)),"","Неверно!")</f>
        <v/>
      </c>
      <c r="B1345" s="428" t="s">
        <v>2095</v>
      </c>
      <c r="C1345" s="426" t="s">
        <v>3407</v>
      </c>
      <c r="D1345" s="426" t="s">
        <v>3408</v>
      </c>
      <c r="E1345" s="426" t="str">
        <f>CONCATENATE(SUM('Разделы 11, 12, 13, 14'!Q26:R26),"=",SUM('Раздел 4'!G16:G16))</f>
        <v>13=13</v>
      </c>
      <c r="F1345" s="407"/>
    </row>
    <row r="1346" spans="1:6" s="242" customFormat="1" x14ac:dyDescent="0.2">
      <c r="A1346" s="433" t="str">
        <f>IF((SUM('Раздел 3'!E8:E8)&lt;=SUM('Раздел 3'!D8:D8)),"","Неверно!")</f>
        <v/>
      </c>
      <c r="B1346" s="428" t="s">
        <v>2096</v>
      </c>
      <c r="C1346" s="426" t="s">
        <v>2097</v>
      </c>
      <c r="D1346" s="426" t="s">
        <v>159</v>
      </c>
      <c r="E1346" s="426" t="str">
        <f>CONCATENATE(SUM('Раздел 3'!E8:E8),"&lt;=",SUM('Раздел 3'!D8:D8))</f>
        <v>0&lt;=0</v>
      </c>
      <c r="F1346" s="407"/>
    </row>
    <row r="1347" spans="1:6" s="242" customFormat="1" x14ac:dyDescent="0.2">
      <c r="A1347" s="433" t="str">
        <f>IF((SUM('Раздел 3'!E17:E17)&lt;=SUM('Раздел 3'!D17:D17)),"","Неверно!")</f>
        <v/>
      </c>
      <c r="B1347" s="428" t="s">
        <v>2096</v>
      </c>
      <c r="C1347" s="426" t="s">
        <v>2098</v>
      </c>
      <c r="D1347" s="426" t="s">
        <v>159</v>
      </c>
      <c r="E1347" s="426" t="str">
        <f>CONCATENATE(SUM('Раздел 3'!E17:E17),"&lt;=",SUM('Раздел 3'!D17:D17))</f>
        <v>6&lt;=22</v>
      </c>
      <c r="F1347" s="407"/>
    </row>
    <row r="1348" spans="1:6" s="242" customFormat="1" x14ac:dyDescent="0.2">
      <c r="A1348" s="433" t="str">
        <f>IF((SUM('Раздел 3'!E18:E18)&lt;=SUM('Раздел 3'!D18:D18)),"","Неверно!")</f>
        <v/>
      </c>
      <c r="B1348" s="428" t="s">
        <v>2096</v>
      </c>
      <c r="C1348" s="426" t="s">
        <v>2099</v>
      </c>
      <c r="D1348" s="426" t="s">
        <v>159</v>
      </c>
      <c r="E1348" s="426" t="str">
        <f>CONCATENATE(SUM('Раздел 3'!E18:E18),"&lt;=",SUM('Раздел 3'!D18:D18))</f>
        <v>0&lt;=1</v>
      </c>
      <c r="F1348" s="407"/>
    </row>
    <row r="1349" spans="1:6" s="242" customFormat="1" x14ac:dyDescent="0.2">
      <c r="A1349" s="433" t="str">
        <f>IF((SUM('Раздел 3'!E19:E19)&lt;=SUM('Раздел 3'!D19:D19)),"","Неверно!")</f>
        <v/>
      </c>
      <c r="B1349" s="428" t="s">
        <v>2096</v>
      </c>
      <c r="C1349" s="426" t="s">
        <v>2100</v>
      </c>
      <c r="D1349" s="426" t="s">
        <v>159</v>
      </c>
      <c r="E1349" s="426" t="str">
        <f>CONCATENATE(SUM('Раздел 3'!E19:E19),"&lt;=",SUM('Раздел 3'!D19:D19))</f>
        <v>0&lt;=0</v>
      </c>
      <c r="F1349" s="407"/>
    </row>
    <row r="1350" spans="1:6" s="242" customFormat="1" x14ac:dyDescent="0.2">
      <c r="A1350" s="433" t="str">
        <f>IF((SUM('Раздел 3'!E20:E20)&lt;=SUM('Раздел 3'!D20:D20)),"","Неверно!")</f>
        <v/>
      </c>
      <c r="B1350" s="428" t="s">
        <v>2096</v>
      </c>
      <c r="C1350" s="426" t="s">
        <v>2101</v>
      </c>
      <c r="D1350" s="426" t="s">
        <v>159</v>
      </c>
      <c r="E1350" s="426" t="str">
        <f>CONCATENATE(SUM('Раздел 3'!E20:E20),"&lt;=",SUM('Раздел 3'!D20:D20))</f>
        <v>0&lt;=0</v>
      </c>
      <c r="F1350" s="407"/>
    </row>
    <row r="1351" spans="1:6" s="242" customFormat="1" x14ac:dyDescent="0.2">
      <c r="A1351" s="433" t="str">
        <f>IF((SUM('Раздел 3'!E21:E21)&lt;=SUM('Раздел 3'!D21:D21)),"","Неверно!")</f>
        <v/>
      </c>
      <c r="B1351" s="428" t="s">
        <v>2096</v>
      </c>
      <c r="C1351" s="426" t="s">
        <v>2102</v>
      </c>
      <c r="D1351" s="426" t="s">
        <v>159</v>
      </c>
      <c r="E1351" s="426" t="str">
        <f>CONCATENATE(SUM('Раздел 3'!E21:E21),"&lt;=",SUM('Раздел 3'!D21:D21))</f>
        <v>0&lt;=0</v>
      </c>
      <c r="F1351" s="407"/>
    </row>
    <row r="1352" spans="1:6" s="242" customFormat="1" x14ac:dyDescent="0.2">
      <c r="A1352" s="433" t="str">
        <f>IF((SUM('Раздел 3'!E22:E22)&lt;=SUM('Раздел 3'!D22:D22)),"","Неверно!")</f>
        <v/>
      </c>
      <c r="B1352" s="428" t="s">
        <v>2096</v>
      </c>
      <c r="C1352" s="426" t="s">
        <v>2103</v>
      </c>
      <c r="D1352" s="426" t="s">
        <v>159</v>
      </c>
      <c r="E1352" s="426" t="str">
        <f>CONCATENATE(SUM('Раздел 3'!E22:E22),"&lt;=",SUM('Раздел 3'!D22:D22))</f>
        <v>0&lt;=0</v>
      </c>
      <c r="F1352" s="407"/>
    </row>
    <row r="1353" spans="1:6" s="242" customFormat="1" x14ac:dyDescent="0.2">
      <c r="A1353" s="433" t="str">
        <f>IF((SUM('Раздел 3'!E23:E23)&lt;=SUM('Раздел 3'!D23:D23)),"","Неверно!")</f>
        <v/>
      </c>
      <c r="B1353" s="428" t="s">
        <v>2096</v>
      </c>
      <c r="C1353" s="426" t="s">
        <v>2104</v>
      </c>
      <c r="D1353" s="426" t="s">
        <v>159</v>
      </c>
      <c r="E1353" s="426" t="str">
        <f>CONCATENATE(SUM('Раздел 3'!E23:E23),"&lt;=",SUM('Раздел 3'!D23:D23))</f>
        <v>0&lt;=0</v>
      </c>
      <c r="F1353" s="407"/>
    </row>
    <row r="1354" spans="1:6" s="242" customFormat="1" x14ac:dyDescent="0.2">
      <c r="A1354" s="433" t="str">
        <f>IF((SUM('Раздел 3'!E24:E24)&lt;=SUM('Раздел 3'!D24:D24)),"","Неверно!")</f>
        <v/>
      </c>
      <c r="B1354" s="428" t="s">
        <v>2096</v>
      </c>
      <c r="C1354" s="426" t="s">
        <v>2105</v>
      </c>
      <c r="D1354" s="426" t="s">
        <v>159</v>
      </c>
      <c r="E1354" s="426" t="str">
        <f>CONCATENATE(SUM('Раздел 3'!E24:E24),"&lt;=",SUM('Раздел 3'!D24:D24))</f>
        <v>0&lt;=0</v>
      </c>
      <c r="F1354" s="407"/>
    </row>
    <row r="1355" spans="1:6" s="242" customFormat="1" x14ac:dyDescent="0.2">
      <c r="A1355" s="433" t="str">
        <f>IF((SUM('Раздел 3'!E25:E25)&lt;=SUM('Раздел 3'!D25:D25)),"","Неверно!")</f>
        <v/>
      </c>
      <c r="B1355" s="428" t="s">
        <v>2096</v>
      </c>
      <c r="C1355" s="426" t="s">
        <v>2106</v>
      </c>
      <c r="D1355" s="426" t="s">
        <v>159</v>
      </c>
      <c r="E1355" s="426" t="str">
        <f>CONCATENATE(SUM('Раздел 3'!E25:E25),"&lt;=",SUM('Раздел 3'!D25:D25))</f>
        <v>0&lt;=0</v>
      </c>
      <c r="F1355" s="407"/>
    </row>
    <row r="1356" spans="1:6" s="242" customFormat="1" x14ac:dyDescent="0.2">
      <c r="A1356" s="433" t="str">
        <f>IF((SUM('Раздел 3'!E26:E26)&lt;=SUM('Раздел 3'!D26:D26)),"","Неверно!")</f>
        <v/>
      </c>
      <c r="B1356" s="428" t="s">
        <v>2096</v>
      </c>
      <c r="C1356" s="426" t="s">
        <v>2107</v>
      </c>
      <c r="D1356" s="426" t="s">
        <v>159</v>
      </c>
      <c r="E1356" s="426" t="str">
        <f>CONCATENATE(SUM('Раздел 3'!E26:E26),"&lt;=",SUM('Раздел 3'!D26:D26))</f>
        <v>0&lt;=36</v>
      </c>
      <c r="F1356" s="407"/>
    </row>
    <row r="1357" spans="1:6" s="242" customFormat="1" x14ac:dyDescent="0.2">
      <c r="A1357" s="433" t="str">
        <f>IF((SUM('Раздел 3'!E9:E9)&lt;=SUM('Раздел 3'!D9:D9)),"","Неверно!")</f>
        <v/>
      </c>
      <c r="B1357" s="428" t="s">
        <v>2096</v>
      </c>
      <c r="C1357" s="426" t="s">
        <v>2108</v>
      </c>
      <c r="D1357" s="426" t="s">
        <v>159</v>
      </c>
      <c r="E1357" s="426" t="str">
        <f>CONCATENATE(SUM('Раздел 3'!E9:E9),"&lt;=",SUM('Раздел 3'!D9:D9))</f>
        <v>0&lt;=0</v>
      </c>
      <c r="F1357" s="407"/>
    </row>
    <row r="1358" spans="1:6" s="242" customFormat="1" x14ac:dyDescent="0.2">
      <c r="A1358" s="433" t="str">
        <f>IF((SUM('Раздел 3'!E27:E27)&lt;=SUM('Раздел 3'!D27:D27)),"","Неверно!")</f>
        <v/>
      </c>
      <c r="B1358" s="428" t="s">
        <v>2096</v>
      </c>
      <c r="C1358" s="426" t="s">
        <v>2109</v>
      </c>
      <c r="D1358" s="426" t="s">
        <v>159</v>
      </c>
      <c r="E1358" s="426" t="str">
        <f>CONCATENATE(SUM('Раздел 3'!E27:E27),"&lt;=",SUM('Раздел 3'!D27:D27))</f>
        <v>0&lt;=0</v>
      </c>
      <c r="F1358" s="407"/>
    </row>
    <row r="1359" spans="1:6" s="242" customFormat="1" x14ac:dyDescent="0.2">
      <c r="A1359" s="433" t="str">
        <f>IF((SUM('Раздел 3'!E28:E28)&lt;=SUM('Раздел 3'!D28:D28)),"","Неверно!")</f>
        <v/>
      </c>
      <c r="B1359" s="428" t="s">
        <v>2096</v>
      </c>
      <c r="C1359" s="426" t="s">
        <v>2110</v>
      </c>
      <c r="D1359" s="426" t="s">
        <v>159</v>
      </c>
      <c r="E1359" s="426" t="str">
        <f>CONCATENATE(SUM('Раздел 3'!E28:E28),"&lt;=",SUM('Раздел 3'!D28:D28))</f>
        <v>0&lt;=0</v>
      </c>
      <c r="F1359" s="407"/>
    </row>
    <row r="1360" spans="1:6" s="242" customFormat="1" x14ac:dyDescent="0.2">
      <c r="A1360" s="433" t="str">
        <f>IF((SUM('Раздел 3'!E29:E29)&lt;=SUM('Раздел 3'!D29:D29)),"","Неверно!")</f>
        <v/>
      </c>
      <c r="B1360" s="428" t="s">
        <v>2096</v>
      </c>
      <c r="C1360" s="426" t="s">
        <v>2111</v>
      </c>
      <c r="D1360" s="426" t="s">
        <v>159</v>
      </c>
      <c r="E1360" s="426" t="str">
        <f>CONCATENATE(SUM('Раздел 3'!E29:E29),"&lt;=",SUM('Раздел 3'!D29:D29))</f>
        <v>0&lt;=14</v>
      </c>
      <c r="F1360" s="407"/>
    </row>
    <row r="1361" spans="1:6" s="242" customFormat="1" x14ac:dyDescent="0.2">
      <c r="A1361" s="433" t="str">
        <f>IF((SUM('Раздел 3'!E30:E30)&lt;=SUM('Раздел 3'!D30:D30)),"","Неверно!")</f>
        <v/>
      </c>
      <c r="B1361" s="428" t="s">
        <v>2096</v>
      </c>
      <c r="C1361" s="426" t="s">
        <v>2112</v>
      </c>
      <c r="D1361" s="426" t="s">
        <v>159</v>
      </c>
      <c r="E1361" s="426" t="str">
        <f>CONCATENATE(SUM('Раздел 3'!E30:E30),"&lt;=",SUM('Раздел 3'!D30:D30))</f>
        <v>0&lt;=0</v>
      </c>
      <c r="F1361" s="407"/>
    </row>
    <row r="1362" spans="1:6" s="242" customFormat="1" x14ac:dyDescent="0.2">
      <c r="A1362" s="433" t="str">
        <f>IF((SUM('Раздел 3'!E31:E31)&lt;=SUM('Раздел 3'!D31:D31)),"","Неверно!")</f>
        <v/>
      </c>
      <c r="B1362" s="428" t="s">
        <v>2096</v>
      </c>
      <c r="C1362" s="426" t="s">
        <v>2113</v>
      </c>
      <c r="D1362" s="426" t="s">
        <v>159</v>
      </c>
      <c r="E1362" s="426" t="str">
        <f>CONCATENATE(SUM('Раздел 3'!E31:E31),"&lt;=",SUM('Раздел 3'!D31:D31))</f>
        <v>0&lt;=32</v>
      </c>
      <c r="F1362" s="407"/>
    </row>
    <row r="1363" spans="1:6" s="242" customFormat="1" x14ac:dyDescent="0.2">
      <c r="A1363" s="433" t="str">
        <f>IF((SUM('Раздел 3'!E32:E32)&lt;=SUM('Раздел 3'!D32:D32)),"","Неверно!")</f>
        <v/>
      </c>
      <c r="B1363" s="428" t="s">
        <v>2096</v>
      </c>
      <c r="C1363" s="426" t="s">
        <v>2114</v>
      </c>
      <c r="D1363" s="426" t="s">
        <v>159</v>
      </c>
      <c r="E1363" s="426" t="str">
        <f>CONCATENATE(SUM('Раздел 3'!E32:E32),"&lt;=",SUM('Раздел 3'!D32:D32))</f>
        <v>0&lt;=11</v>
      </c>
      <c r="F1363" s="407"/>
    </row>
    <row r="1364" spans="1:6" s="242" customFormat="1" x14ac:dyDescent="0.2">
      <c r="A1364" s="433" t="str">
        <f>IF((SUM('Раздел 3'!E33:E33)&lt;=SUM('Раздел 3'!D33:D33)),"","Неверно!")</f>
        <v/>
      </c>
      <c r="B1364" s="428" t="s">
        <v>2096</v>
      </c>
      <c r="C1364" s="426" t="s">
        <v>2115</v>
      </c>
      <c r="D1364" s="426" t="s">
        <v>159</v>
      </c>
      <c r="E1364" s="426" t="str">
        <f>CONCATENATE(SUM('Раздел 3'!E33:E33),"&lt;=",SUM('Раздел 3'!D33:D33))</f>
        <v>0&lt;=0</v>
      </c>
      <c r="F1364" s="407"/>
    </row>
    <row r="1365" spans="1:6" s="242" customFormat="1" x14ac:dyDescent="0.2">
      <c r="A1365" s="433" t="str">
        <f>IF((SUM('Раздел 3'!E34:E34)&lt;=SUM('Раздел 3'!D34:D34)),"","Неверно!")</f>
        <v/>
      </c>
      <c r="B1365" s="428" t="s">
        <v>2096</v>
      </c>
      <c r="C1365" s="426" t="s">
        <v>2116</v>
      </c>
      <c r="D1365" s="426" t="s">
        <v>159</v>
      </c>
      <c r="E1365" s="426" t="str">
        <f>CONCATENATE(SUM('Раздел 3'!E34:E34),"&lt;=",SUM('Раздел 3'!D34:D34))</f>
        <v>6&lt;=142</v>
      </c>
      <c r="F1365" s="407"/>
    </row>
    <row r="1366" spans="1:6" s="242" customFormat="1" x14ac:dyDescent="0.2">
      <c r="A1366" s="433" t="str">
        <f>IF((SUM('Раздел 3'!E35:E35)&lt;=SUM('Раздел 3'!D35:D35)),"","Неверно!")</f>
        <v/>
      </c>
      <c r="B1366" s="428" t="s">
        <v>2096</v>
      </c>
      <c r="C1366" s="426" t="s">
        <v>2117</v>
      </c>
      <c r="D1366" s="426" t="s">
        <v>159</v>
      </c>
      <c r="E1366" s="426" t="str">
        <f>CONCATENATE(SUM('Раздел 3'!E35:E35),"&lt;=",SUM('Раздел 3'!D35:D35))</f>
        <v>0&lt;=0</v>
      </c>
      <c r="F1366" s="407"/>
    </row>
    <row r="1367" spans="1:6" s="242" customFormat="1" x14ac:dyDescent="0.2">
      <c r="A1367" s="433" t="str">
        <f>IF((SUM('Раздел 3'!E36:E36)&lt;=SUM('Раздел 3'!D36:D36)),"","Неверно!")</f>
        <v/>
      </c>
      <c r="B1367" s="428" t="s">
        <v>2096</v>
      </c>
      <c r="C1367" s="426" t="s">
        <v>2118</v>
      </c>
      <c r="D1367" s="426" t="s">
        <v>159</v>
      </c>
      <c r="E1367" s="426" t="str">
        <f>CONCATENATE(SUM('Раздел 3'!E36:E36),"&lt;=",SUM('Раздел 3'!D36:D36))</f>
        <v>0&lt;=0</v>
      </c>
      <c r="F1367" s="407"/>
    </row>
    <row r="1368" spans="1:6" s="242" customFormat="1" x14ac:dyDescent="0.2">
      <c r="A1368" s="433" t="str">
        <f>IF((SUM('Раздел 3'!E10:E10)&lt;=SUM('Раздел 3'!D10:D10)),"","Неверно!")</f>
        <v/>
      </c>
      <c r="B1368" s="428" t="s">
        <v>2096</v>
      </c>
      <c r="C1368" s="426" t="s">
        <v>2119</v>
      </c>
      <c r="D1368" s="426" t="s">
        <v>159</v>
      </c>
      <c r="E1368" s="426" t="str">
        <f>CONCATENATE(SUM('Раздел 3'!E10:E10),"&lt;=",SUM('Раздел 3'!D10:D10))</f>
        <v>6&lt;=108</v>
      </c>
      <c r="F1368" s="407"/>
    </row>
    <row r="1369" spans="1:6" s="242" customFormat="1" x14ac:dyDescent="0.2">
      <c r="A1369" s="433" t="str">
        <f>IF((SUM('Раздел 3'!E37:E37)&lt;=SUM('Раздел 3'!D37:D37)),"","Неверно!")</f>
        <v/>
      </c>
      <c r="B1369" s="428" t="s">
        <v>2096</v>
      </c>
      <c r="C1369" s="426" t="s">
        <v>2120</v>
      </c>
      <c r="D1369" s="426" t="s">
        <v>159</v>
      </c>
      <c r="E1369" s="426" t="str">
        <f>CONCATENATE(SUM('Раздел 3'!E37:E37),"&lt;=",SUM('Раздел 3'!D37:D37))</f>
        <v>9&lt;=22</v>
      </c>
      <c r="F1369" s="407"/>
    </row>
    <row r="1370" spans="1:6" s="242" customFormat="1" x14ac:dyDescent="0.2">
      <c r="A1370" s="433" t="str">
        <f>IF((SUM('Раздел 3'!E38:E38)&lt;=SUM('Раздел 3'!D38:D38)),"","Неверно!")</f>
        <v/>
      </c>
      <c r="B1370" s="428" t="s">
        <v>2096</v>
      </c>
      <c r="C1370" s="426" t="s">
        <v>2121</v>
      </c>
      <c r="D1370" s="426" t="s">
        <v>159</v>
      </c>
      <c r="E1370" s="426" t="str">
        <f>CONCATENATE(SUM('Раздел 3'!E38:E38),"&lt;=",SUM('Раздел 3'!D38:D38))</f>
        <v>0&lt;=0</v>
      </c>
      <c r="F1370" s="407"/>
    </row>
    <row r="1371" spans="1:6" s="242" customFormat="1" x14ac:dyDescent="0.2">
      <c r="A1371" s="433" t="str">
        <f>IF((SUM('Раздел 3'!E39:E39)&lt;=SUM('Раздел 3'!D39:D39)),"","Неверно!")</f>
        <v/>
      </c>
      <c r="B1371" s="428" t="s">
        <v>2096</v>
      </c>
      <c r="C1371" s="426" t="s">
        <v>2122</v>
      </c>
      <c r="D1371" s="426" t="s">
        <v>159</v>
      </c>
      <c r="E1371" s="426" t="str">
        <f>CONCATENATE(SUM('Раздел 3'!E39:E39),"&lt;=",SUM('Раздел 3'!D39:D39))</f>
        <v>3&lt;=91</v>
      </c>
      <c r="F1371" s="407"/>
    </row>
    <row r="1372" spans="1:6" s="242" customFormat="1" x14ac:dyDescent="0.2">
      <c r="A1372" s="433" t="str">
        <f>IF((SUM('Раздел 3'!E40:E40)&lt;=SUM('Раздел 3'!D40:D40)),"","Неверно!")</f>
        <v/>
      </c>
      <c r="B1372" s="428" t="s">
        <v>2096</v>
      </c>
      <c r="C1372" s="426" t="s">
        <v>2123</v>
      </c>
      <c r="D1372" s="426" t="s">
        <v>159</v>
      </c>
      <c r="E1372" s="426" t="str">
        <f>CONCATENATE(SUM('Раздел 3'!E40:E40),"&lt;=",SUM('Раздел 3'!D40:D40))</f>
        <v>4&lt;=76</v>
      </c>
      <c r="F1372" s="407"/>
    </row>
    <row r="1373" spans="1:6" s="242" customFormat="1" x14ac:dyDescent="0.2">
      <c r="A1373" s="433" t="str">
        <f>IF((SUM('Раздел 3'!E41:E41)&lt;=SUM('Раздел 3'!D41:D41)),"","Неверно!")</f>
        <v/>
      </c>
      <c r="B1373" s="428" t="s">
        <v>2096</v>
      </c>
      <c r="C1373" s="426" t="s">
        <v>2124</v>
      </c>
      <c r="D1373" s="426" t="s">
        <v>159</v>
      </c>
      <c r="E1373" s="426" t="str">
        <f>CONCATENATE(SUM('Раздел 3'!E41:E41),"&lt;=",SUM('Раздел 3'!D41:D41))</f>
        <v>0&lt;=0</v>
      </c>
      <c r="F1373" s="407"/>
    </row>
    <row r="1374" spans="1:6" s="242" customFormat="1" x14ac:dyDescent="0.2">
      <c r="A1374" s="433" t="str">
        <f>IF((SUM('Раздел 3'!E42:E42)&lt;=SUM('Раздел 3'!D42:D42)),"","Неверно!")</f>
        <v/>
      </c>
      <c r="B1374" s="428" t="s">
        <v>2096</v>
      </c>
      <c r="C1374" s="426" t="s">
        <v>2125</v>
      </c>
      <c r="D1374" s="426" t="s">
        <v>159</v>
      </c>
      <c r="E1374" s="426" t="str">
        <f>CONCATENATE(SUM('Раздел 3'!E42:E42),"&lt;=",SUM('Раздел 3'!D42:D42))</f>
        <v>0&lt;=4</v>
      </c>
      <c r="F1374" s="407"/>
    </row>
    <row r="1375" spans="1:6" s="242" customFormat="1" x14ac:dyDescent="0.2">
      <c r="A1375" s="433" t="str">
        <f>IF((SUM('Раздел 3'!E43:E43)&lt;=SUM('Раздел 3'!D43:D43)),"","Неверно!")</f>
        <v/>
      </c>
      <c r="B1375" s="428" t="s">
        <v>2096</v>
      </c>
      <c r="C1375" s="426" t="s">
        <v>2126</v>
      </c>
      <c r="D1375" s="426" t="s">
        <v>159</v>
      </c>
      <c r="E1375" s="426" t="str">
        <f>CONCATENATE(SUM('Раздел 3'!E43:E43),"&lt;=",SUM('Раздел 3'!D43:D43))</f>
        <v>0&lt;=0</v>
      </c>
      <c r="F1375" s="407"/>
    </row>
    <row r="1376" spans="1:6" s="242" customFormat="1" x14ac:dyDescent="0.2">
      <c r="A1376" s="433" t="str">
        <f>IF((SUM('Раздел 3'!E44:E44)&lt;=SUM('Раздел 3'!D44:D44)),"","Неверно!")</f>
        <v/>
      </c>
      <c r="B1376" s="428" t="s">
        <v>2096</v>
      </c>
      <c r="C1376" s="426" t="s">
        <v>2127</v>
      </c>
      <c r="D1376" s="426" t="s">
        <v>159</v>
      </c>
      <c r="E1376" s="426" t="str">
        <f>CONCATENATE(SUM('Раздел 3'!E44:E44),"&lt;=",SUM('Раздел 3'!D44:D44))</f>
        <v>0&lt;=0</v>
      </c>
      <c r="F1376" s="407"/>
    </row>
    <row r="1377" spans="1:6" s="242" customFormat="1" x14ac:dyDescent="0.2">
      <c r="A1377" s="433" t="str">
        <f>IF((SUM('Раздел 3'!E45:E45)&lt;=SUM('Раздел 3'!D45:D45)),"","Неверно!")</f>
        <v/>
      </c>
      <c r="B1377" s="428" t="s">
        <v>2096</v>
      </c>
      <c r="C1377" s="426" t="s">
        <v>2128</v>
      </c>
      <c r="D1377" s="426" t="s">
        <v>159</v>
      </c>
      <c r="E1377" s="426" t="str">
        <f>CONCATENATE(SUM('Раздел 3'!E45:E45),"&lt;=",SUM('Раздел 3'!D45:D45))</f>
        <v>0&lt;=4</v>
      </c>
      <c r="F1377" s="407"/>
    </row>
    <row r="1378" spans="1:6" s="242" customFormat="1" x14ac:dyDescent="0.2">
      <c r="A1378" s="433" t="str">
        <f>IF((SUM('Раздел 3'!E46:E46)&lt;=SUM('Раздел 3'!D46:D46)),"","Неверно!")</f>
        <v/>
      </c>
      <c r="B1378" s="428" t="s">
        <v>2096</v>
      </c>
      <c r="C1378" s="426" t="s">
        <v>2129</v>
      </c>
      <c r="D1378" s="426" t="s">
        <v>159</v>
      </c>
      <c r="E1378" s="426" t="str">
        <f>CONCATENATE(SUM('Раздел 3'!E46:E46),"&lt;=",SUM('Раздел 3'!D46:D46))</f>
        <v>0&lt;=0</v>
      </c>
      <c r="F1378" s="407"/>
    </row>
    <row r="1379" spans="1:6" s="242" customFormat="1" x14ac:dyDescent="0.2">
      <c r="A1379" s="433" t="str">
        <f>IF((SUM('Раздел 3'!E11:E11)&lt;=SUM('Раздел 3'!D11:D11)),"","Неверно!")</f>
        <v/>
      </c>
      <c r="B1379" s="428" t="s">
        <v>2096</v>
      </c>
      <c r="C1379" s="426" t="s">
        <v>2130</v>
      </c>
      <c r="D1379" s="426" t="s">
        <v>159</v>
      </c>
      <c r="E1379" s="426" t="str">
        <f>CONCATENATE(SUM('Раздел 3'!E11:E11),"&lt;=",SUM('Раздел 3'!D11:D11))</f>
        <v>0&lt;=3</v>
      </c>
      <c r="F1379" s="407"/>
    </row>
    <row r="1380" spans="1:6" s="242" customFormat="1" x14ac:dyDescent="0.2">
      <c r="A1380" s="433" t="str">
        <f>IF((SUM('Раздел 3'!E47:E47)&lt;=SUM('Раздел 3'!D47:D47)),"","Неверно!")</f>
        <v/>
      </c>
      <c r="B1380" s="428" t="s">
        <v>2096</v>
      </c>
      <c r="C1380" s="426" t="s">
        <v>2131</v>
      </c>
      <c r="D1380" s="426" t="s">
        <v>159</v>
      </c>
      <c r="E1380" s="426" t="str">
        <f>CONCATENATE(SUM('Раздел 3'!E47:E47),"&lt;=",SUM('Раздел 3'!D47:D47))</f>
        <v>0&lt;=0</v>
      </c>
      <c r="F1380" s="407"/>
    </row>
    <row r="1381" spans="1:6" s="242" customFormat="1" x14ac:dyDescent="0.2">
      <c r="A1381" s="433" t="str">
        <f>IF((SUM('Раздел 3'!E48:E48)&lt;=SUM('Раздел 3'!D48:D48)),"","Неверно!")</f>
        <v/>
      </c>
      <c r="B1381" s="428" t="s">
        <v>2096</v>
      </c>
      <c r="C1381" s="426" t="s">
        <v>2132</v>
      </c>
      <c r="D1381" s="426" t="s">
        <v>159</v>
      </c>
      <c r="E1381" s="426" t="str">
        <f>CONCATENATE(SUM('Раздел 3'!E48:E48),"&lt;=",SUM('Раздел 3'!D48:D48))</f>
        <v>0&lt;=206000</v>
      </c>
      <c r="F1381" s="407"/>
    </row>
    <row r="1382" spans="1:6" s="242" customFormat="1" x14ac:dyDescent="0.2">
      <c r="A1382" s="433" t="str">
        <f>IF((SUM('Раздел 3'!E49:E49)&lt;=SUM('Раздел 3'!D49:D49)),"","Неверно!")</f>
        <v/>
      </c>
      <c r="B1382" s="428" t="s">
        <v>2096</v>
      </c>
      <c r="C1382" s="426" t="s">
        <v>2133</v>
      </c>
      <c r="D1382" s="426" t="s">
        <v>159</v>
      </c>
      <c r="E1382" s="426" t="str">
        <f>CONCATENATE(SUM('Раздел 3'!E49:E49),"&lt;=",SUM('Раздел 3'!D49:D49))</f>
        <v>0&lt;=0</v>
      </c>
      <c r="F1382" s="407"/>
    </row>
    <row r="1383" spans="1:6" s="242" customFormat="1" x14ac:dyDescent="0.2">
      <c r="A1383" s="433" t="str">
        <f>IF((SUM('Раздел 3'!E50:E50)&lt;=SUM('Раздел 3'!D50:D50)),"","Неверно!")</f>
        <v/>
      </c>
      <c r="B1383" s="428" t="s">
        <v>2096</v>
      </c>
      <c r="C1383" s="426" t="s">
        <v>2134</v>
      </c>
      <c r="D1383" s="426" t="s">
        <v>159</v>
      </c>
      <c r="E1383" s="426" t="str">
        <f>CONCATENATE(SUM('Раздел 3'!E50:E50),"&lt;=",SUM('Раздел 3'!D50:D50))</f>
        <v>0&lt;=0</v>
      </c>
      <c r="F1383" s="407"/>
    </row>
    <row r="1384" spans="1:6" s="242" customFormat="1" x14ac:dyDescent="0.2">
      <c r="A1384" s="433" t="str">
        <f>IF((SUM('Раздел 3'!E12:E12)&lt;=SUM('Раздел 3'!D12:D12)),"","Неверно!")</f>
        <v/>
      </c>
      <c r="B1384" s="428" t="s">
        <v>2096</v>
      </c>
      <c r="C1384" s="426" t="s">
        <v>2135</v>
      </c>
      <c r="D1384" s="426" t="s">
        <v>159</v>
      </c>
      <c r="E1384" s="426" t="str">
        <f>CONCATENATE(SUM('Раздел 3'!E12:E12),"&lt;=",SUM('Раздел 3'!D12:D12))</f>
        <v>0&lt;=2</v>
      </c>
      <c r="F1384" s="407"/>
    </row>
    <row r="1385" spans="1:6" s="242" customFormat="1" x14ac:dyDescent="0.2">
      <c r="A1385" s="433" t="str">
        <f>IF((SUM('Раздел 3'!E13:E13)&lt;=SUM('Раздел 3'!D13:D13)),"","Неверно!")</f>
        <v/>
      </c>
      <c r="B1385" s="428" t="s">
        <v>2096</v>
      </c>
      <c r="C1385" s="426" t="s">
        <v>2136</v>
      </c>
      <c r="D1385" s="426" t="s">
        <v>159</v>
      </c>
      <c r="E1385" s="426" t="str">
        <f>CONCATENATE(SUM('Раздел 3'!E13:E13),"&lt;=",SUM('Раздел 3'!D13:D13))</f>
        <v>3&lt;=51</v>
      </c>
      <c r="F1385" s="407"/>
    </row>
    <row r="1386" spans="1:6" s="242" customFormat="1" x14ac:dyDescent="0.2">
      <c r="A1386" s="433" t="str">
        <f>IF((SUM('Раздел 3'!E14:E14)&lt;=SUM('Раздел 3'!D14:D14)),"","Неверно!")</f>
        <v/>
      </c>
      <c r="B1386" s="428" t="s">
        <v>2096</v>
      </c>
      <c r="C1386" s="426" t="s">
        <v>2137</v>
      </c>
      <c r="D1386" s="426" t="s">
        <v>159</v>
      </c>
      <c r="E1386" s="426" t="str">
        <f>CONCATENATE(SUM('Раздел 3'!E14:E14),"&lt;=",SUM('Раздел 3'!D14:D14))</f>
        <v>0&lt;=9</v>
      </c>
      <c r="F1386" s="407"/>
    </row>
    <row r="1387" spans="1:6" s="242" customFormat="1" x14ac:dyDescent="0.2">
      <c r="A1387" s="433" t="str">
        <f>IF((SUM('Раздел 3'!E15:E15)&lt;=SUM('Раздел 3'!D15:D15)),"","Неверно!")</f>
        <v/>
      </c>
      <c r="B1387" s="428" t="s">
        <v>2096</v>
      </c>
      <c r="C1387" s="426" t="s">
        <v>2138</v>
      </c>
      <c r="D1387" s="426" t="s">
        <v>159</v>
      </c>
      <c r="E1387" s="426" t="str">
        <f>CONCATENATE(SUM('Раздел 3'!E15:E15),"&lt;=",SUM('Раздел 3'!D15:D15))</f>
        <v>0&lt;=0</v>
      </c>
      <c r="F1387" s="407"/>
    </row>
    <row r="1388" spans="1:6" s="242" customFormat="1" x14ac:dyDescent="0.2">
      <c r="A1388" s="433" t="str">
        <f>IF((SUM('Раздел 3'!E16:E16)&lt;=SUM('Раздел 3'!D16:D16)),"","Неверно!")</f>
        <v/>
      </c>
      <c r="B1388" s="428" t="s">
        <v>2096</v>
      </c>
      <c r="C1388" s="426" t="s">
        <v>2139</v>
      </c>
      <c r="D1388" s="426" t="s">
        <v>159</v>
      </c>
      <c r="E1388" s="426" t="str">
        <f>CONCATENATE(SUM('Раздел 3'!E16:E16),"&lt;=",SUM('Раздел 3'!D16:D16))</f>
        <v>0&lt;=6</v>
      </c>
      <c r="F1388" s="407"/>
    </row>
    <row r="1389" spans="1:6" s="242" customFormat="1" x14ac:dyDescent="0.2">
      <c r="A1389" s="433" t="str">
        <f>IF((SUM('Разделы 11, 12, 13, 14'!T26:T26)=SUM('Раздел 4'!I16:I16)),"","Неверно!")</f>
        <v/>
      </c>
      <c r="B1389" s="428" t="s">
        <v>2140</v>
      </c>
      <c r="C1389" s="426" t="s">
        <v>3409</v>
      </c>
      <c r="D1389" s="426" t="s">
        <v>3410</v>
      </c>
      <c r="E1389" s="426" t="str">
        <f>CONCATENATE(SUM('Разделы 11, 12, 13, 14'!T26:T26),"=",SUM('Раздел 4'!I16:I16))</f>
        <v>1=1</v>
      </c>
      <c r="F1389" s="407"/>
    </row>
    <row r="1390" spans="1:6" s="242" customFormat="1" x14ac:dyDescent="0.2">
      <c r="A1390" s="433" t="str">
        <f>IF((SUM('Раздел 3'!E30:E30)&lt;=SUM('Раздел 1'!Q10:Q10)),"","Неверно!")</f>
        <v/>
      </c>
      <c r="B1390" s="428" t="s">
        <v>2141</v>
      </c>
      <c r="C1390" s="426" t="s">
        <v>2142</v>
      </c>
      <c r="D1390" s="426" t="s">
        <v>304</v>
      </c>
      <c r="E1390" s="426" t="str">
        <f>CONCATENATE(SUM('Раздел 3'!E30:E30),"&lt;=",SUM('Раздел 1'!Q10:Q10))</f>
        <v>0&lt;=202</v>
      </c>
      <c r="F1390" s="407"/>
    </row>
    <row r="1391" spans="1:6" s="242" customFormat="1" x14ac:dyDescent="0.2">
      <c r="A1391" s="433" t="str">
        <f>IF((SUM('Раздел 3'!E31:E31)&lt;=SUM('Раздел 1'!Q10:Q10)),"","Неверно!")</f>
        <v/>
      </c>
      <c r="B1391" s="428" t="s">
        <v>2141</v>
      </c>
      <c r="C1391" s="426" t="s">
        <v>2143</v>
      </c>
      <c r="D1391" s="426" t="s">
        <v>304</v>
      </c>
      <c r="E1391" s="426" t="str">
        <f>CONCATENATE(SUM('Раздел 3'!E31:E31),"&lt;=",SUM('Раздел 1'!Q10:Q10))</f>
        <v>0&lt;=202</v>
      </c>
      <c r="F1391" s="407"/>
    </row>
    <row r="1392" spans="1:6" s="242" customFormat="1" x14ac:dyDescent="0.2">
      <c r="A1392" s="433" t="str">
        <f>IF((SUM('Раздел 3'!E32:E32)&lt;=SUM('Раздел 1'!Q10:Q10)),"","Неверно!")</f>
        <v/>
      </c>
      <c r="B1392" s="428" t="s">
        <v>2141</v>
      </c>
      <c r="C1392" s="426" t="s">
        <v>2144</v>
      </c>
      <c r="D1392" s="426" t="s">
        <v>304</v>
      </c>
      <c r="E1392" s="426" t="str">
        <f>CONCATENATE(SUM('Раздел 3'!E32:E32),"&lt;=",SUM('Раздел 1'!Q10:Q10))</f>
        <v>0&lt;=202</v>
      </c>
      <c r="F1392" s="407"/>
    </row>
    <row r="1393" spans="1:6" s="242" customFormat="1" x14ac:dyDescent="0.2">
      <c r="A1393" s="433" t="str">
        <f>IF((SUM('Раздел 3'!E33:E33)&lt;=SUM('Раздел 1'!Q10:Q10)),"","Неверно!")</f>
        <v/>
      </c>
      <c r="B1393" s="428" t="s">
        <v>2141</v>
      </c>
      <c r="C1393" s="426" t="s">
        <v>2145</v>
      </c>
      <c r="D1393" s="426" t="s">
        <v>304</v>
      </c>
      <c r="E1393" s="426" t="str">
        <f>CONCATENATE(SUM('Раздел 3'!E33:E33),"&lt;=",SUM('Раздел 1'!Q10:Q10))</f>
        <v>0&lt;=202</v>
      </c>
      <c r="F1393" s="407"/>
    </row>
    <row r="1394" spans="1:6" s="242" customFormat="1" x14ac:dyDescent="0.2">
      <c r="A1394" s="433" t="str">
        <f>IF((SUM('Раздел 3'!E34:E34)&lt;=SUM('Раздел 1'!Q10:Q10)),"","Неверно!")</f>
        <v/>
      </c>
      <c r="B1394" s="428" t="s">
        <v>2141</v>
      </c>
      <c r="C1394" s="426" t="s">
        <v>2146</v>
      </c>
      <c r="D1394" s="426" t="s">
        <v>304</v>
      </c>
      <c r="E1394" s="426" t="str">
        <f>CONCATENATE(SUM('Раздел 3'!E34:E34),"&lt;=",SUM('Раздел 1'!Q10:Q10))</f>
        <v>6&lt;=202</v>
      </c>
      <c r="F1394" s="407"/>
    </row>
    <row r="1395" spans="1:6" s="242" customFormat="1" x14ac:dyDescent="0.2">
      <c r="A1395" s="433" t="str">
        <f>IF((SUM('Раздел 3'!E35:E35)&lt;=SUM('Раздел 1'!Q10:Q10)),"","Неверно!")</f>
        <v/>
      </c>
      <c r="B1395" s="428" t="s">
        <v>2141</v>
      </c>
      <c r="C1395" s="426" t="s">
        <v>2147</v>
      </c>
      <c r="D1395" s="426" t="s">
        <v>304</v>
      </c>
      <c r="E1395" s="426" t="str">
        <f>CONCATENATE(SUM('Раздел 3'!E35:E35),"&lt;=",SUM('Раздел 1'!Q10:Q10))</f>
        <v>0&lt;=202</v>
      </c>
      <c r="F1395" s="407"/>
    </row>
    <row r="1396" spans="1:6" s="242" customFormat="1" x14ac:dyDescent="0.2">
      <c r="A1396" s="433" t="str">
        <f>IF((SUM('Раздел 3'!E36:E36)&lt;=SUM('Раздел 1'!Q10:Q10)),"","Неверно!")</f>
        <v/>
      </c>
      <c r="B1396" s="428" t="s">
        <v>2141</v>
      </c>
      <c r="C1396" s="426" t="s">
        <v>2148</v>
      </c>
      <c r="D1396" s="426" t="s">
        <v>304</v>
      </c>
      <c r="E1396" s="426" t="str">
        <f>CONCATENATE(SUM('Раздел 3'!E36:E36),"&lt;=",SUM('Раздел 1'!Q10:Q10))</f>
        <v>0&lt;=202</v>
      </c>
      <c r="F1396" s="407"/>
    </row>
    <row r="1397" spans="1:6" s="242" customFormat="1" x14ac:dyDescent="0.2">
      <c r="A1397" s="433" t="str">
        <f>IF((SUM('Раздел 3'!E37:E37)&lt;=SUM('Раздел 1'!Q10:Q10)),"","Неверно!")</f>
        <v/>
      </c>
      <c r="B1397" s="428" t="s">
        <v>2141</v>
      </c>
      <c r="C1397" s="426" t="s">
        <v>2149</v>
      </c>
      <c r="D1397" s="426" t="s">
        <v>304</v>
      </c>
      <c r="E1397" s="426" t="str">
        <f>CONCATENATE(SUM('Раздел 3'!E37:E37),"&lt;=",SUM('Раздел 1'!Q10:Q10))</f>
        <v>9&lt;=202</v>
      </c>
      <c r="F1397" s="407"/>
    </row>
    <row r="1398" spans="1:6" s="242" customFormat="1" x14ac:dyDescent="0.2">
      <c r="A1398" s="433" t="str">
        <f>IF((SUM('Раздел 3'!E38:E38)&lt;=SUM('Раздел 1'!Q10:Q10)),"","Неверно!")</f>
        <v/>
      </c>
      <c r="B1398" s="428" t="s">
        <v>2141</v>
      </c>
      <c r="C1398" s="426" t="s">
        <v>2150</v>
      </c>
      <c r="D1398" s="426" t="s">
        <v>304</v>
      </c>
      <c r="E1398" s="426" t="str">
        <f>CONCATENATE(SUM('Раздел 3'!E38:E38),"&lt;=",SUM('Раздел 1'!Q10:Q10))</f>
        <v>0&lt;=202</v>
      </c>
      <c r="F1398" s="407"/>
    </row>
    <row r="1399" spans="1:6" s="242" customFormat="1" x14ac:dyDescent="0.2">
      <c r="A1399" s="433" t="str">
        <f>IF((SUM('Раздел 3'!E39:E39)&lt;=SUM('Раздел 1'!Q10:Q10)),"","Неверно!")</f>
        <v/>
      </c>
      <c r="B1399" s="428" t="s">
        <v>2141</v>
      </c>
      <c r="C1399" s="426" t="s">
        <v>2151</v>
      </c>
      <c r="D1399" s="426" t="s">
        <v>304</v>
      </c>
      <c r="E1399" s="426" t="str">
        <f>CONCATENATE(SUM('Раздел 3'!E39:E39),"&lt;=",SUM('Раздел 1'!Q10:Q10))</f>
        <v>3&lt;=202</v>
      </c>
      <c r="F1399" s="407"/>
    </row>
    <row r="1400" spans="1:6" s="242" customFormat="1" x14ac:dyDescent="0.2">
      <c r="A1400" s="433" t="str">
        <f>IF((SUM('Раздел 3'!E40:E40)&lt;=SUM('Раздел 1'!Q10:Q10)),"","Неверно!")</f>
        <v/>
      </c>
      <c r="B1400" s="428" t="s">
        <v>2141</v>
      </c>
      <c r="C1400" s="426" t="s">
        <v>2152</v>
      </c>
      <c r="D1400" s="426" t="s">
        <v>304</v>
      </c>
      <c r="E1400" s="426" t="str">
        <f>CONCATENATE(SUM('Раздел 3'!E40:E40),"&lt;=",SUM('Раздел 1'!Q10:Q10))</f>
        <v>4&lt;=202</v>
      </c>
      <c r="F1400" s="407"/>
    </row>
    <row r="1401" spans="1:6" s="242" customFormat="1" x14ac:dyDescent="0.2">
      <c r="A1401" s="433" t="str">
        <f>IF((SUM('Разделы 11, 12, 13, 14'!R28:R28)&lt;=SUM('Раздел 4'!G68:G68)),"","Неверно!")</f>
        <v/>
      </c>
      <c r="B1401" s="428" t="s">
        <v>2153</v>
      </c>
      <c r="C1401" s="426" t="s">
        <v>3411</v>
      </c>
      <c r="D1401" s="426" t="s">
        <v>3412</v>
      </c>
      <c r="E1401" s="426" t="str">
        <f>CONCATENATE(SUM('Разделы 11, 12, 13, 14'!R28:R28),"&lt;=",SUM('Раздел 4'!G68:G68))</f>
        <v>0&lt;=0</v>
      </c>
      <c r="F1401" s="407"/>
    </row>
    <row r="1402" spans="1:6" s="242" customFormat="1" x14ac:dyDescent="0.2">
      <c r="A1402" s="433" t="str">
        <f>IF((SUM('Раздел 2'!E53:E53)&lt;=SUM('Раздел 1'!G10:G10)),"","Неверно!")</f>
        <v/>
      </c>
      <c r="B1402" s="428" t="s">
        <v>2154</v>
      </c>
      <c r="C1402" s="426" t="s">
        <v>2155</v>
      </c>
      <c r="D1402" s="426" t="s">
        <v>294</v>
      </c>
      <c r="E1402" s="426" t="str">
        <f>CONCATENATE(SUM('Раздел 2'!E53:E53),"&lt;=",SUM('Раздел 1'!G10:G10))</f>
        <v>0&lt;=222</v>
      </c>
      <c r="F1402" s="407"/>
    </row>
    <row r="1403" spans="1:6" s="242" customFormat="1" x14ac:dyDescent="0.2">
      <c r="A1403" s="433" t="str">
        <f>IF((SUM('Раздел 2'!E41:E42)+SUM('Раздел 2'!E45:E45)=SUM('Раздел 1'!W10:W10)),"","Неверно!")</f>
        <v/>
      </c>
      <c r="B1403" s="428" t="s">
        <v>2156</v>
      </c>
      <c r="C1403" s="426" t="s">
        <v>3292</v>
      </c>
      <c r="D1403" s="426" t="s">
        <v>3293</v>
      </c>
      <c r="E1403" s="426" t="str">
        <f>CONCATENATE(SUM('Раздел 2'!E41:E42),"+",SUM('Раздел 2'!E45:E45),"=",SUM('Раздел 1'!W10:W10))</f>
        <v>4+2=6</v>
      </c>
      <c r="F1403" s="407"/>
    </row>
    <row r="1404" spans="1:6" s="242" customFormat="1" x14ac:dyDescent="0.2">
      <c r="A1404" s="433" t="str">
        <f>IF((SUM('Разделы 11, 12, 13, 14'!Y24:Y24)&lt;=SUM('Разделы 11, 12, 13, 14'!T24:T24)),"","Неверно!")</f>
        <v/>
      </c>
      <c r="B1404" s="428" t="s">
        <v>2157</v>
      </c>
      <c r="C1404" s="426" t="s">
        <v>2158</v>
      </c>
      <c r="D1404" s="426" t="s">
        <v>3290</v>
      </c>
      <c r="E1404" s="426" t="str">
        <f>CONCATENATE(SUM('Разделы 11, 12, 13, 14'!Y24:Y24),"&lt;=",SUM('Разделы 11, 12, 13, 14'!T24:T24))</f>
        <v>0&lt;=1</v>
      </c>
      <c r="F1404" s="407"/>
    </row>
    <row r="1405" spans="1:6" s="242" customFormat="1" x14ac:dyDescent="0.2">
      <c r="A1405" s="433" t="str">
        <f>IF((SUM('Разделы 11, 12, 13, 14'!Y25:Y25)&lt;=SUM('Разделы 11, 12, 13, 14'!T25:T25)),"","Неверно!")</f>
        <v/>
      </c>
      <c r="B1405" s="428" t="s">
        <v>2157</v>
      </c>
      <c r="C1405" s="426" t="s">
        <v>2159</v>
      </c>
      <c r="D1405" s="426" t="s">
        <v>3290</v>
      </c>
      <c r="E1405" s="426" t="str">
        <f>CONCATENATE(SUM('Разделы 11, 12, 13, 14'!Y25:Y25),"&lt;=",SUM('Разделы 11, 12, 13, 14'!T25:T25))</f>
        <v>0&lt;=250000</v>
      </c>
      <c r="F1405" s="407"/>
    </row>
    <row r="1406" spans="1:6" s="242" customFormat="1" x14ac:dyDescent="0.2">
      <c r="A1406" s="433" t="str">
        <f>IF((SUM('Разделы 11, 12, 13, 14'!Y26:Y26)&lt;=SUM('Разделы 11, 12, 13, 14'!T26:T26)),"","Неверно!")</f>
        <v/>
      </c>
      <c r="B1406" s="428" t="s">
        <v>2157</v>
      </c>
      <c r="C1406" s="426" t="s">
        <v>2160</v>
      </c>
      <c r="D1406" s="426" t="s">
        <v>3290</v>
      </c>
      <c r="E1406" s="426" t="str">
        <f>CONCATENATE(SUM('Разделы 11, 12, 13, 14'!Y26:Y26),"&lt;=",SUM('Разделы 11, 12, 13, 14'!T26:T26))</f>
        <v>0&lt;=1</v>
      </c>
      <c r="F1406" s="407"/>
    </row>
    <row r="1407" spans="1:6" s="242" customFormat="1" x14ac:dyDescent="0.2">
      <c r="A1407" s="433" t="str">
        <f>IF((SUM('Разделы 11, 12, 13, 14'!Y27:Y27)&lt;=SUM('Разделы 11, 12, 13, 14'!T27:T27)),"","Неверно!")</f>
        <v/>
      </c>
      <c r="B1407" s="428" t="s">
        <v>2157</v>
      </c>
      <c r="C1407" s="426" t="s">
        <v>2161</v>
      </c>
      <c r="D1407" s="426" t="s">
        <v>3290</v>
      </c>
      <c r="E1407" s="426" t="str">
        <f>CONCATENATE(SUM('Разделы 11, 12, 13, 14'!Y27:Y27),"&lt;=",SUM('Разделы 11, 12, 13, 14'!T27:T27))</f>
        <v>0&lt;=250000</v>
      </c>
      <c r="F1407" s="407"/>
    </row>
    <row r="1408" spans="1:6" s="242" customFormat="1" x14ac:dyDescent="0.2">
      <c r="A1408" s="433" t="str">
        <f>IF((SUM('Разделы 11, 12, 13, 14'!Y28:Y28)&lt;=SUM('Разделы 11, 12, 13, 14'!T28:T28)),"","Неверно!")</f>
        <v/>
      </c>
      <c r="B1408" s="428" t="s">
        <v>2157</v>
      </c>
      <c r="C1408" s="426" t="s">
        <v>2162</v>
      </c>
      <c r="D1408" s="426" t="s">
        <v>3290</v>
      </c>
      <c r="E1408" s="426" t="str">
        <f>CONCATENATE(SUM('Разделы 11, 12, 13, 14'!Y28:Y28),"&lt;=",SUM('Разделы 11, 12, 13, 14'!T28:T28))</f>
        <v>0&lt;=0</v>
      </c>
      <c r="F1408" s="407"/>
    </row>
    <row r="1409" spans="1:6" s="242" customFormat="1" x14ac:dyDescent="0.2">
      <c r="A1409" s="433" t="str">
        <f>IF((SUM('Разделы 11, 12, 13, 14'!Y29:Y29)&lt;=SUM('Разделы 11, 12, 13, 14'!T29:T29)),"","Неверно!")</f>
        <v/>
      </c>
      <c r="B1409" s="428" t="s">
        <v>2157</v>
      </c>
      <c r="C1409" s="426" t="s">
        <v>2163</v>
      </c>
      <c r="D1409" s="426" t="s">
        <v>3290</v>
      </c>
      <c r="E1409" s="426" t="str">
        <f>CONCATENATE(SUM('Разделы 11, 12, 13, 14'!Y29:Y29),"&lt;=",SUM('Разделы 11, 12, 13, 14'!T29:T29))</f>
        <v>0&lt;=0</v>
      </c>
      <c r="F1409" s="407"/>
    </row>
    <row r="1410" spans="1:6" s="242" customFormat="1" x14ac:dyDescent="0.2">
      <c r="A1410" s="433" t="str">
        <f>IF((SUM('Разделы 5, 6, 7, 8'!G8:G8)=SUM('Раздел 4'!H10:H10)),"","Неверно!")</f>
        <v/>
      </c>
      <c r="B1410" s="428" t="s">
        <v>2164</v>
      </c>
      <c r="C1410" s="426" t="s">
        <v>3523</v>
      </c>
      <c r="D1410" s="426" t="s">
        <v>3524</v>
      </c>
      <c r="E1410" s="426" t="str">
        <f>CONCATENATE(SUM('Разделы 5, 6, 7, 8'!G8:G8),"=",SUM('Раздел 4'!H10:H10))</f>
        <v>28=28</v>
      </c>
      <c r="F1410" s="407"/>
    </row>
    <row r="1411" spans="1:6" s="242" customFormat="1" x14ac:dyDescent="0.2">
      <c r="A1411" s="433" t="str">
        <f>IF((SUM('Раздел 1'!F11:F46)=SUM('Раздел 1'!F10:F10)),"","Неверно!")</f>
        <v/>
      </c>
      <c r="B1411" s="428" t="s">
        <v>2165</v>
      </c>
      <c r="C1411" s="426" t="s">
        <v>2166</v>
      </c>
      <c r="D1411" s="426" t="s">
        <v>1</v>
      </c>
      <c r="E1411" s="426" t="str">
        <f>CONCATENATE(SUM('Раздел 1'!F11:F46),"=",SUM('Раздел 1'!F10:F10))</f>
        <v>16=16</v>
      </c>
      <c r="F1411" s="407"/>
    </row>
    <row r="1412" spans="1:6" s="242" customFormat="1" x14ac:dyDescent="0.2">
      <c r="A1412" s="433" t="str">
        <f>IF((SUM('Раздел 1'!O11:O46)=SUM('Раздел 1'!O10:O10)),"","Неверно!")</f>
        <v/>
      </c>
      <c r="B1412" s="428" t="s">
        <v>2165</v>
      </c>
      <c r="C1412" s="426" t="s">
        <v>2167</v>
      </c>
      <c r="D1412" s="426" t="s">
        <v>1</v>
      </c>
      <c r="E1412" s="426" t="str">
        <f>CONCATENATE(SUM('Раздел 1'!O11:O46),"=",SUM('Раздел 1'!O10:O10))</f>
        <v>17=17</v>
      </c>
      <c r="F1412" s="407"/>
    </row>
    <row r="1413" spans="1:6" s="242" customFormat="1" x14ac:dyDescent="0.2">
      <c r="A1413" s="433" t="str">
        <f>IF((SUM('Раздел 1'!P11:P46)=SUM('Раздел 1'!P10:P10)),"","Неверно!")</f>
        <v/>
      </c>
      <c r="B1413" s="428" t="s">
        <v>2165</v>
      </c>
      <c r="C1413" s="426" t="s">
        <v>2168</v>
      </c>
      <c r="D1413" s="426" t="s">
        <v>1</v>
      </c>
      <c r="E1413" s="426" t="str">
        <f>CONCATENATE(SUM('Раздел 1'!P11:P46),"=",SUM('Раздел 1'!P10:P10))</f>
        <v>246=246</v>
      </c>
      <c r="F1413" s="407"/>
    </row>
    <row r="1414" spans="1:6" s="242" customFormat="1" x14ac:dyDescent="0.2">
      <c r="A1414" s="433" t="str">
        <f>IF((SUM('Раздел 1'!Q11:Q46)=SUM('Раздел 1'!Q10:Q10)),"","Неверно!")</f>
        <v/>
      </c>
      <c r="B1414" s="428" t="s">
        <v>2165</v>
      </c>
      <c r="C1414" s="426" t="s">
        <v>2169</v>
      </c>
      <c r="D1414" s="426" t="s">
        <v>1</v>
      </c>
      <c r="E1414" s="426" t="str">
        <f>CONCATENATE(SUM('Раздел 1'!Q11:Q46),"=",SUM('Раздел 1'!Q10:Q10))</f>
        <v>202=202</v>
      </c>
      <c r="F1414" s="407"/>
    </row>
    <row r="1415" spans="1:6" s="242" customFormat="1" x14ac:dyDescent="0.2">
      <c r="A1415" s="433" t="str">
        <f>IF((SUM('Раздел 1'!R11:R46)=SUM('Раздел 1'!R10:R10)),"","Неверно!")</f>
        <v/>
      </c>
      <c r="B1415" s="428" t="s">
        <v>2165</v>
      </c>
      <c r="C1415" s="426" t="s">
        <v>2170</v>
      </c>
      <c r="D1415" s="426" t="s">
        <v>1</v>
      </c>
      <c r="E1415" s="426" t="str">
        <f>CONCATENATE(SUM('Раздел 1'!R11:R46),"=",SUM('Раздел 1'!R10:R10))</f>
        <v>0=0</v>
      </c>
      <c r="F1415" s="407"/>
    </row>
    <row r="1416" spans="1:6" s="242" customFormat="1" x14ac:dyDescent="0.2">
      <c r="A1416" s="433" t="str">
        <f>IF((SUM('Раздел 1'!S11:S46)=SUM('Раздел 1'!S10:S10)),"","Неверно!")</f>
        <v/>
      </c>
      <c r="B1416" s="428" t="s">
        <v>2165</v>
      </c>
      <c r="C1416" s="426" t="s">
        <v>2171</v>
      </c>
      <c r="D1416" s="426" t="s">
        <v>1</v>
      </c>
      <c r="E1416" s="426" t="str">
        <f>CONCATENATE(SUM('Раздел 1'!S11:S46),"=",SUM('Раздел 1'!S10:S10))</f>
        <v>0=0</v>
      </c>
      <c r="F1416" s="407"/>
    </row>
    <row r="1417" spans="1:6" s="242" customFormat="1" x14ac:dyDescent="0.2">
      <c r="A1417" s="433" t="str">
        <f>IF((SUM('Раздел 1'!T11:T46)=SUM('Раздел 1'!T10:T10)),"","Неверно!")</f>
        <v/>
      </c>
      <c r="B1417" s="428" t="s">
        <v>2165</v>
      </c>
      <c r="C1417" s="426" t="s">
        <v>2172</v>
      </c>
      <c r="D1417" s="426" t="s">
        <v>1</v>
      </c>
      <c r="E1417" s="426" t="str">
        <f>CONCATENATE(SUM('Раздел 1'!T11:T46),"=",SUM('Раздел 1'!T10:T10))</f>
        <v>33=33</v>
      </c>
      <c r="F1417" s="407"/>
    </row>
    <row r="1418" spans="1:6" s="242" customFormat="1" x14ac:dyDescent="0.2">
      <c r="A1418" s="433" t="str">
        <f>IF((SUM('Раздел 1'!U11:U46)=SUM('Раздел 1'!U10:U10)),"","Неверно!")</f>
        <v/>
      </c>
      <c r="B1418" s="428" t="s">
        <v>2165</v>
      </c>
      <c r="C1418" s="426" t="s">
        <v>2173</v>
      </c>
      <c r="D1418" s="426" t="s">
        <v>1</v>
      </c>
      <c r="E1418" s="426" t="str">
        <f>CONCATENATE(SUM('Раздел 1'!U11:U46),"=",SUM('Раздел 1'!U10:U10))</f>
        <v>1=1</v>
      </c>
      <c r="F1418" s="407"/>
    </row>
    <row r="1419" spans="1:6" s="242" customFormat="1" x14ac:dyDescent="0.2">
      <c r="A1419" s="433" t="str">
        <f>IF((SUM('Раздел 1'!V11:V46)=SUM('Раздел 1'!V10:V10)),"","Неверно!")</f>
        <v/>
      </c>
      <c r="B1419" s="428" t="s">
        <v>2165</v>
      </c>
      <c r="C1419" s="426" t="s">
        <v>2174</v>
      </c>
      <c r="D1419" s="426" t="s">
        <v>1</v>
      </c>
      <c r="E1419" s="426" t="str">
        <f>CONCATENATE(SUM('Раздел 1'!V11:V46),"=",SUM('Раздел 1'!V10:V10))</f>
        <v>4=4</v>
      </c>
      <c r="F1419" s="407"/>
    </row>
    <row r="1420" spans="1:6" s="242" customFormat="1" x14ac:dyDescent="0.2">
      <c r="A1420" s="433" t="str">
        <f>IF((SUM('Раздел 1'!W11:W46)=SUM('Раздел 1'!W10:W10)),"","Неверно!")</f>
        <v/>
      </c>
      <c r="B1420" s="428" t="s">
        <v>2165</v>
      </c>
      <c r="C1420" s="426" t="s">
        <v>2175</v>
      </c>
      <c r="D1420" s="426" t="s">
        <v>1</v>
      </c>
      <c r="E1420" s="426" t="str">
        <f>CONCATENATE(SUM('Раздел 1'!W11:W46),"=",SUM('Раздел 1'!W10:W10))</f>
        <v>6=6</v>
      </c>
      <c r="F1420" s="407"/>
    </row>
    <row r="1421" spans="1:6" s="242" customFormat="1" x14ac:dyDescent="0.2">
      <c r="A1421" s="433" t="str">
        <f>IF((SUM('Раздел 1'!X11:X46)=SUM('Раздел 1'!X10:X10)),"","Неверно!")</f>
        <v/>
      </c>
      <c r="B1421" s="428" t="s">
        <v>2165</v>
      </c>
      <c r="C1421" s="426" t="s">
        <v>2176</v>
      </c>
      <c r="D1421" s="426" t="s">
        <v>1</v>
      </c>
      <c r="E1421" s="426" t="str">
        <f>CONCATENATE(SUM('Раздел 1'!X11:X46),"=",SUM('Раздел 1'!X10:X10))</f>
        <v>135=135</v>
      </c>
      <c r="F1421" s="407"/>
    </row>
    <row r="1422" spans="1:6" s="242" customFormat="1" x14ac:dyDescent="0.2">
      <c r="A1422" s="433" t="str">
        <f>IF((SUM('Раздел 1'!G11:G46)=SUM('Раздел 1'!G10:G10)),"","Неверно!")</f>
        <v/>
      </c>
      <c r="B1422" s="428" t="s">
        <v>2165</v>
      </c>
      <c r="C1422" s="426" t="s">
        <v>2177</v>
      </c>
      <c r="D1422" s="426" t="s">
        <v>1</v>
      </c>
      <c r="E1422" s="426" t="str">
        <f>CONCATENATE(SUM('Раздел 1'!G11:G46),"=",SUM('Раздел 1'!G10:G10))</f>
        <v>222=222</v>
      </c>
      <c r="F1422" s="407"/>
    </row>
    <row r="1423" spans="1:6" s="242" customFormat="1" x14ac:dyDescent="0.2">
      <c r="A1423" s="433" t="str">
        <f>IF((SUM('Раздел 1'!Y11:Y46)=SUM('Раздел 1'!Y10:Y10)),"","Неверно!")</f>
        <v/>
      </c>
      <c r="B1423" s="428" t="s">
        <v>2165</v>
      </c>
      <c r="C1423" s="426" t="s">
        <v>2178</v>
      </c>
      <c r="D1423" s="426" t="s">
        <v>1</v>
      </c>
      <c r="E1423" s="426" t="str">
        <f>CONCATENATE(SUM('Раздел 1'!Y11:Y46),"=",SUM('Раздел 1'!Y10:Y10))</f>
        <v>133=133</v>
      </c>
      <c r="F1423" s="407"/>
    </row>
    <row r="1424" spans="1:6" s="242" customFormat="1" x14ac:dyDescent="0.2">
      <c r="A1424" s="433" t="str">
        <f>IF((SUM('Раздел 1'!Z11:Z46)=SUM('Раздел 1'!Z10:Z10)),"","Неверно!")</f>
        <v/>
      </c>
      <c r="B1424" s="428" t="s">
        <v>2165</v>
      </c>
      <c r="C1424" s="426" t="s">
        <v>2179</v>
      </c>
      <c r="D1424" s="426" t="s">
        <v>1</v>
      </c>
      <c r="E1424" s="426" t="str">
        <f>CONCATENATE(SUM('Раздел 1'!Z11:Z46),"=",SUM('Раздел 1'!Z10:Z10))</f>
        <v>4=4</v>
      </c>
      <c r="F1424" s="407"/>
    </row>
    <row r="1425" spans="1:6" s="242" customFormat="1" x14ac:dyDescent="0.2">
      <c r="A1425" s="433" t="str">
        <f>IF((SUM('Раздел 1'!AA11:AA46)=SUM('Раздел 1'!AA10:AA10)),"","Неверно!")</f>
        <v/>
      </c>
      <c r="B1425" s="428" t="s">
        <v>2165</v>
      </c>
      <c r="C1425" s="426" t="s">
        <v>2180</v>
      </c>
      <c r="D1425" s="426" t="s">
        <v>1</v>
      </c>
      <c r="E1425" s="426" t="str">
        <f>CONCATENATE(SUM('Раздел 1'!AA11:AA46),"=",SUM('Раздел 1'!AA10:AA10))</f>
        <v>0=0</v>
      </c>
      <c r="F1425" s="407"/>
    </row>
    <row r="1426" spans="1:6" s="242" customFormat="1" x14ac:dyDescent="0.2">
      <c r="A1426" s="433" t="str">
        <f>IF((SUM('Раздел 1'!AB11:AB46)=SUM('Раздел 1'!AB10:AB10)),"","Неверно!")</f>
        <v/>
      </c>
      <c r="B1426" s="428" t="s">
        <v>2165</v>
      </c>
      <c r="C1426" s="426" t="s">
        <v>2181</v>
      </c>
      <c r="D1426" s="426" t="s">
        <v>1</v>
      </c>
      <c r="E1426" s="426" t="str">
        <f>CONCATENATE(SUM('Раздел 1'!AB11:AB46),"=",SUM('Раздел 1'!AB10:AB10))</f>
        <v>0=0</v>
      </c>
      <c r="F1426" s="407"/>
    </row>
    <row r="1427" spans="1:6" s="242" customFormat="1" x14ac:dyDescent="0.2">
      <c r="A1427" s="433" t="str">
        <f>IF((SUM('Раздел 1'!AC11:AC46)=SUM('Раздел 1'!AC10:AC10)),"","Неверно!")</f>
        <v/>
      </c>
      <c r="B1427" s="428" t="s">
        <v>2165</v>
      </c>
      <c r="C1427" s="426" t="s">
        <v>2182</v>
      </c>
      <c r="D1427" s="426" t="s">
        <v>1</v>
      </c>
      <c r="E1427" s="426" t="str">
        <f>CONCATENATE(SUM('Раздел 1'!AC11:AC46),"=",SUM('Раздел 1'!AC10:AC10))</f>
        <v>0=0</v>
      </c>
      <c r="F1427" s="407"/>
    </row>
    <row r="1428" spans="1:6" s="242" customFormat="1" x14ac:dyDescent="0.2">
      <c r="A1428" s="433" t="str">
        <f>IF((SUM('Раздел 1'!AD11:AD46)=SUM('Раздел 1'!AD10:AD10)),"","Неверно!")</f>
        <v/>
      </c>
      <c r="B1428" s="428" t="s">
        <v>2165</v>
      </c>
      <c r="C1428" s="426" t="s">
        <v>2183</v>
      </c>
      <c r="D1428" s="426" t="s">
        <v>1</v>
      </c>
      <c r="E1428" s="426" t="str">
        <f>CONCATENATE(SUM('Раздел 1'!AD11:AD46),"=",SUM('Раздел 1'!AD10:AD10))</f>
        <v>0=0</v>
      </c>
      <c r="F1428" s="407"/>
    </row>
    <row r="1429" spans="1:6" s="242" customFormat="1" x14ac:dyDescent="0.2">
      <c r="A1429" s="433" t="str">
        <f>IF((SUM('Раздел 1'!AE11:AE46)=SUM('Раздел 1'!AE10:AE10)),"","Неверно!")</f>
        <v/>
      </c>
      <c r="B1429" s="428" t="s">
        <v>2165</v>
      </c>
      <c r="C1429" s="426" t="s">
        <v>2184</v>
      </c>
      <c r="D1429" s="426" t="s">
        <v>1</v>
      </c>
      <c r="E1429" s="426" t="str">
        <f>CONCATENATE(SUM('Раздел 1'!AE11:AE46),"=",SUM('Раздел 1'!AE10:AE10))</f>
        <v>18=18</v>
      </c>
      <c r="F1429" s="407"/>
    </row>
    <row r="1430" spans="1:6" s="242" customFormat="1" x14ac:dyDescent="0.2">
      <c r="A1430" s="433" t="str">
        <f>IF((SUM('Раздел 1'!AF11:AF46)=SUM('Раздел 1'!AF10:AF10)),"","Неверно!")</f>
        <v/>
      </c>
      <c r="B1430" s="428" t="s">
        <v>2165</v>
      </c>
      <c r="C1430" s="426" t="s">
        <v>2185</v>
      </c>
      <c r="D1430" s="426" t="s">
        <v>1</v>
      </c>
      <c r="E1430" s="426" t="str">
        <f>CONCATENATE(SUM('Раздел 1'!AF11:AF46),"=",SUM('Раздел 1'!AF10:AF10))</f>
        <v>0=0</v>
      </c>
      <c r="F1430" s="407"/>
    </row>
    <row r="1431" spans="1:6" s="242" customFormat="1" x14ac:dyDescent="0.2">
      <c r="A1431" s="433" t="str">
        <f>IF((SUM('Раздел 1'!AG11:AG46)=SUM('Раздел 1'!AG10:AG10)),"","Неверно!")</f>
        <v/>
      </c>
      <c r="B1431" s="428" t="s">
        <v>2165</v>
      </c>
      <c r="C1431" s="426" t="s">
        <v>2186</v>
      </c>
      <c r="D1431" s="426" t="s">
        <v>1</v>
      </c>
      <c r="E1431" s="426" t="str">
        <f>CONCATENATE(SUM('Раздел 1'!AG11:AG46),"=",SUM('Раздел 1'!AG10:AG10))</f>
        <v>3=3</v>
      </c>
      <c r="F1431" s="407"/>
    </row>
    <row r="1432" spans="1:6" s="242" customFormat="1" x14ac:dyDescent="0.2">
      <c r="A1432" s="433" t="str">
        <f>IF((SUM('Раздел 1'!AH11:AH46)=SUM('Раздел 1'!AH10:AH10)),"","Неверно!")</f>
        <v/>
      </c>
      <c r="B1432" s="428" t="s">
        <v>2165</v>
      </c>
      <c r="C1432" s="426" t="s">
        <v>2187</v>
      </c>
      <c r="D1432" s="426" t="s">
        <v>1</v>
      </c>
      <c r="E1432" s="426" t="str">
        <f>CONCATENATE(SUM('Раздел 1'!AH11:AH46),"=",SUM('Раздел 1'!AH10:AH10))</f>
        <v>18=18</v>
      </c>
      <c r="F1432" s="407"/>
    </row>
    <row r="1433" spans="1:6" s="242" customFormat="1" x14ac:dyDescent="0.2">
      <c r="A1433" s="433" t="str">
        <f>IF((SUM('Раздел 1'!H11:H46)=SUM('Раздел 1'!H10:H10)),"","Неверно!")</f>
        <v/>
      </c>
      <c r="B1433" s="428" t="s">
        <v>2165</v>
      </c>
      <c r="C1433" s="426" t="s">
        <v>2188</v>
      </c>
      <c r="D1433" s="426" t="s">
        <v>1</v>
      </c>
      <c r="E1433" s="426" t="str">
        <f>CONCATENATE(SUM('Раздел 1'!H11:H46),"=",SUM('Раздел 1'!H10:H10))</f>
        <v>187=187</v>
      </c>
      <c r="F1433" s="407"/>
    </row>
    <row r="1434" spans="1:6" s="242" customFormat="1" x14ac:dyDescent="0.2">
      <c r="A1434" s="433" t="str">
        <f>IF((SUM('Раздел 1'!AI11:AI46)=SUM('Раздел 1'!AI10:AI10)),"","Неверно!")</f>
        <v/>
      </c>
      <c r="B1434" s="428" t="s">
        <v>2165</v>
      </c>
      <c r="C1434" s="426" t="s">
        <v>2189</v>
      </c>
      <c r="D1434" s="426" t="s">
        <v>1</v>
      </c>
      <c r="E1434" s="426" t="str">
        <f>CONCATENATE(SUM('Раздел 1'!AI11:AI46),"=",SUM('Раздел 1'!AI10:AI10))</f>
        <v>0=0</v>
      </c>
      <c r="F1434" s="407"/>
    </row>
    <row r="1435" spans="1:6" s="242" customFormat="1" x14ac:dyDescent="0.2">
      <c r="A1435" s="433" t="str">
        <f>IF((SUM('Раздел 1'!AJ11:AJ46)=SUM('Раздел 1'!AJ10:AJ10)),"","Неверно!")</f>
        <v/>
      </c>
      <c r="B1435" s="428" t="s">
        <v>2165</v>
      </c>
      <c r="C1435" s="426" t="s">
        <v>2190</v>
      </c>
      <c r="D1435" s="426" t="s">
        <v>1</v>
      </c>
      <c r="E1435" s="426" t="str">
        <f>CONCATENATE(SUM('Раздел 1'!AJ11:AJ46),"=",SUM('Раздел 1'!AJ10:AJ10))</f>
        <v>1=1</v>
      </c>
      <c r="F1435" s="407"/>
    </row>
    <row r="1436" spans="1:6" s="242" customFormat="1" x14ac:dyDescent="0.2">
      <c r="A1436" s="433" t="str">
        <f>IF((SUM('Раздел 1'!AK11:AK46)=SUM('Раздел 1'!AK10:AK10)),"","Неверно!")</f>
        <v/>
      </c>
      <c r="B1436" s="428" t="s">
        <v>2165</v>
      </c>
      <c r="C1436" s="426" t="s">
        <v>2191</v>
      </c>
      <c r="D1436" s="426" t="s">
        <v>1</v>
      </c>
      <c r="E1436" s="426" t="str">
        <f>CONCATENATE(SUM('Раздел 1'!AK11:AK46),"=",SUM('Раздел 1'!AK10:AK10))</f>
        <v>0=0</v>
      </c>
      <c r="F1436" s="407"/>
    </row>
    <row r="1437" spans="1:6" s="242" customFormat="1" x14ac:dyDescent="0.2">
      <c r="A1437" s="433" t="str">
        <f>IF((SUM('Раздел 1'!AL11:AL46)=SUM('Раздел 1'!AL10:AL10)),"","Неверно!")</f>
        <v/>
      </c>
      <c r="B1437" s="428" t="s">
        <v>2165</v>
      </c>
      <c r="C1437" s="426" t="s">
        <v>2192</v>
      </c>
      <c r="D1437" s="426" t="s">
        <v>1</v>
      </c>
      <c r="E1437" s="426" t="str">
        <f>CONCATENATE(SUM('Раздел 1'!AL11:AL46),"=",SUM('Раздел 1'!AL10:AL10))</f>
        <v>0=0</v>
      </c>
      <c r="F1437" s="407"/>
    </row>
    <row r="1438" spans="1:6" s="242" customFormat="1" x14ac:dyDescent="0.2">
      <c r="A1438" s="433" t="str">
        <f>IF((SUM('Раздел 1'!AM11:AM46)=SUM('Раздел 1'!AM10:AM10)),"","Неверно!")</f>
        <v/>
      </c>
      <c r="B1438" s="428" t="s">
        <v>2165</v>
      </c>
      <c r="C1438" s="426" t="s">
        <v>2193</v>
      </c>
      <c r="D1438" s="426" t="s">
        <v>1</v>
      </c>
      <c r="E1438" s="426" t="str">
        <f>CONCATENATE(SUM('Раздел 1'!AM11:AM46),"=",SUM('Раздел 1'!AM10:AM10))</f>
        <v>0=0</v>
      </c>
      <c r="F1438" s="407"/>
    </row>
    <row r="1439" spans="1:6" s="242" customFormat="1" x14ac:dyDescent="0.2">
      <c r="A1439" s="433" t="str">
        <f>IF((SUM('Раздел 1'!I11:I46)=SUM('Раздел 1'!I10:I10)),"","Неверно!")</f>
        <v/>
      </c>
      <c r="B1439" s="428" t="s">
        <v>2165</v>
      </c>
      <c r="C1439" s="426" t="s">
        <v>2194</v>
      </c>
      <c r="D1439" s="426" t="s">
        <v>1</v>
      </c>
      <c r="E1439" s="426" t="str">
        <f>CONCATENATE(SUM('Раздел 1'!I11:I46),"=",SUM('Раздел 1'!I10:I10))</f>
        <v>28=28</v>
      </c>
      <c r="F1439" s="407"/>
    </row>
    <row r="1440" spans="1:6" s="242" customFormat="1" x14ac:dyDescent="0.2">
      <c r="A1440" s="433" t="str">
        <f>IF((SUM('Раздел 1'!J11:J46)=SUM('Раздел 1'!J10:J10)),"","Неверно!")</f>
        <v/>
      </c>
      <c r="B1440" s="428" t="s">
        <v>2165</v>
      </c>
      <c r="C1440" s="426" t="s">
        <v>2195</v>
      </c>
      <c r="D1440" s="426" t="s">
        <v>1</v>
      </c>
      <c r="E1440" s="426" t="str">
        <f>CONCATENATE(SUM('Раздел 1'!J11:J46),"=",SUM('Раздел 1'!J10:J10))</f>
        <v>1=1</v>
      </c>
      <c r="F1440" s="407"/>
    </row>
    <row r="1441" spans="1:6" s="242" customFormat="1" x14ac:dyDescent="0.2">
      <c r="A1441" s="433" t="str">
        <f>IF((SUM('Раздел 1'!K11:K46)=SUM('Раздел 1'!K10:K10)),"","Неверно!")</f>
        <v/>
      </c>
      <c r="B1441" s="428" t="s">
        <v>2165</v>
      </c>
      <c r="C1441" s="426" t="s">
        <v>2196</v>
      </c>
      <c r="D1441" s="426" t="s">
        <v>1</v>
      </c>
      <c r="E1441" s="426" t="str">
        <f>CONCATENATE(SUM('Раздел 1'!K11:K46),"=",SUM('Раздел 1'!K10:K10))</f>
        <v>2=2</v>
      </c>
      <c r="F1441" s="407"/>
    </row>
    <row r="1442" spans="1:6" s="242" customFormat="1" x14ac:dyDescent="0.2">
      <c r="A1442" s="433" t="str">
        <f>IF((SUM('Раздел 1'!L11:L46)=SUM('Раздел 1'!L10:L10)),"","Неверно!")</f>
        <v/>
      </c>
      <c r="B1442" s="428" t="s">
        <v>2165</v>
      </c>
      <c r="C1442" s="426" t="s">
        <v>2197</v>
      </c>
      <c r="D1442" s="426" t="s">
        <v>1</v>
      </c>
      <c r="E1442" s="426" t="str">
        <f>CONCATENATE(SUM('Раздел 1'!L11:L46),"=",SUM('Раздел 1'!L10:L10))</f>
        <v>3=3</v>
      </c>
      <c r="F1442" s="407"/>
    </row>
    <row r="1443" spans="1:6" s="242" customFormat="1" x14ac:dyDescent="0.2">
      <c r="A1443" s="433" t="str">
        <f>IF((SUM('Раздел 1'!M11:M46)=SUM('Раздел 1'!M10:M10)),"","Неверно!")</f>
        <v/>
      </c>
      <c r="B1443" s="428" t="s">
        <v>2165</v>
      </c>
      <c r="C1443" s="426" t="s">
        <v>2198</v>
      </c>
      <c r="D1443" s="426" t="s">
        <v>1</v>
      </c>
      <c r="E1443" s="426" t="str">
        <f>CONCATENATE(SUM('Раздел 1'!M11:M46),"=",SUM('Раздел 1'!M10:M10))</f>
        <v>221=221</v>
      </c>
      <c r="F1443" s="407"/>
    </row>
    <row r="1444" spans="1:6" s="242" customFormat="1" x14ac:dyDescent="0.2">
      <c r="A1444" s="433" t="str">
        <f>IF((SUM('Раздел 1'!N11:N46)=SUM('Раздел 1'!N10:N10)),"","Неверно!")</f>
        <v/>
      </c>
      <c r="B1444" s="428" t="s">
        <v>2165</v>
      </c>
      <c r="C1444" s="426" t="s">
        <v>2199</v>
      </c>
      <c r="D1444" s="426" t="s">
        <v>1</v>
      </c>
      <c r="E1444" s="426" t="str">
        <f>CONCATENATE(SUM('Раздел 1'!N11:N46),"=",SUM('Раздел 1'!N10:N10))</f>
        <v>0=0</v>
      </c>
      <c r="F1444" s="407"/>
    </row>
    <row r="1445" spans="1:6" s="242" customFormat="1" x14ac:dyDescent="0.2">
      <c r="A1445" s="433" t="str">
        <f>IF((SUM('Раздел 4'!H63:H64)&lt;=SUM('Раздел 1'!P44:P44)),"","Неверно!")</f>
        <v/>
      </c>
      <c r="B1445" s="428" t="s">
        <v>2200</v>
      </c>
      <c r="C1445" s="426" t="s">
        <v>2201</v>
      </c>
      <c r="D1445" s="426" t="s">
        <v>301</v>
      </c>
      <c r="E1445" s="426" t="str">
        <f>CONCATENATE(SUM('Раздел 4'!H63:H64),"&lt;=",SUM('Раздел 1'!P44:P44))</f>
        <v>0&lt;=0</v>
      </c>
      <c r="F1445" s="407"/>
    </row>
    <row r="1446" spans="1:6" s="242" customFormat="1" x14ac:dyDescent="0.2">
      <c r="A1446" s="433" t="str">
        <f>IF((SUM('Раздел 1'!F50:F50)&lt;=SUM('Раздел 1'!F10:F10)),"","Неверно!")</f>
        <v/>
      </c>
      <c r="B1446" s="428" t="s">
        <v>2202</v>
      </c>
      <c r="C1446" s="426" t="s">
        <v>2203</v>
      </c>
      <c r="D1446" s="426" t="s">
        <v>311</v>
      </c>
      <c r="E1446" s="426" t="str">
        <f>CONCATENATE(SUM('Раздел 1'!F50:F50),"&lt;=",SUM('Раздел 1'!F10:F10))</f>
        <v>1&lt;=16</v>
      </c>
      <c r="F1446" s="407"/>
    </row>
    <row r="1447" spans="1:6" s="242" customFormat="1" x14ac:dyDescent="0.2">
      <c r="A1447" s="433" t="str">
        <f>IF((SUM('Раздел 1'!O50:O50)&lt;=SUM('Раздел 1'!O10:O10)),"","Неверно!")</f>
        <v/>
      </c>
      <c r="B1447" s="428" t="s">
        <v>2202</v>
      </c>
      <c r="C1447" s="426" t="s">
        <v>2204</v>
      </c>
      <c r="D1447" s="426" t="s">
        <v>311</v>
      </c>
      <c r="E1447" s="426" t="str">
        <f>CONCATENATE(SUM('Раздел 1'!O50:O50),"&lt;=",SUM('Раздел 1'!O10:O10))</f>
        <v>1&lt;=17</v>
      </c>
      <c r="F1447" s="407"/>
    </row>
    <row r="1448" spans="1:6" s="242" customFormat="1" x14ac:dyDescent="0.2">
      <c r="A1448" s="433" t="str">
        <f>IF((SUM('Раздел 1'!P50:P50)&lt;=SUM('Раздел 1'!P10:P10)),"","Неверно!")</f>
        <v/>
      </c>
      <c r="B1448" s="428" t="s">
        <v>2202</v>
      </c>
      <c r="C1448" s="426" t="s">
        <v>2205</v>
      </c>
      <c r="D1448" s="426" t="s">
        <v>311</v>
      </c>
      <c r="E1448" s="426" t="str">
        <f>CONCATENATE(SUM('Раздел 1'!P50:P50),"&lt;=",SUM('Раздел 1'!P10:P10))</f>
        <v>34&lt;=246</v>
      </c>
      <c r="F1448" s="407"/>
    </row>
    <row r="1449" spans="1:6" s="242" customFormat="1" x14ac:dyDescent="0.2">
      <c r="A1449" s="433" t="str">
        <f>IF((SUM('Раздел 1'!Q50:Q50)&lt;=SUM('Раздел 1'!Q10:Q10)),"","Неверно!")</f>
        <v/>
      </c>
      <c r="B1449" s="428" t="s">
        <v>2202</v>
      </c>
      <c r="C1449" s="426" t="s">
        <v>2206</v>
      </c>
      <c r="D1449" s="426" t="s">
        <v>311</v>
      </c>
      <c r="E1449" s="426" t="str">
        <f>CONCATENATE(SUM('Раздел 1'!Q50:Q50),"&lt;=",SUM('Раздел 1'!Q10:Q10))</f>
        <v>43&lt;=202</v>
      </c>
      <c r="F1449" s="407"/>
    </row>
    <row r="1450" spans="1:6" s="242" customFormat="1" x14ac:dyDescent="0.2">
      <c r="A1450" s="433" t="str">
        <f>IF((SUM('Раздел 1'!R50:R50)&lt;=SUM('Раздел 1'!R10:R10)),"","Неверно!")</f>
        <v/>
      </c>
      <c r="B1450" s="428" t="s">
        <v>2202</v>
      </c>
      <c r="C1450" s="426" t="s">
        <v>2207</v>
      </c>
      <c r="D1450" s="426" t="s">
        <v>311</v>
      </c>
      <c r="E1450" s="426" t="str">
        <f>CONCATENATE(SUM('Раздел 1'!R50:R50),"&lt;=",SUM('Раздел 1'!R10:R10))</f>
        <v>0&lt;=0</v>
      </c>
      <c r="F1450" s="407"/>
    </row>
    <row r="1451" spans="1:6" s="242" customFormat="1" x14ac:dyDescent="0.2">
      <c r="A1451" s="433" t="str">
        <f>IF((SUM('Раздел 1'!S50:S50)&lt;=SUM('Раздел 1'!S10:S10)),"","Неверно!")</f>
        <v/>
      </c>
      <c r="B1451" s="428" t="s">
        <v>2202</v>
      </c>
      <c r="C1451" s="426" t="s">
        <v>2208</v>
      </c>
      <c r="D1451" s="426" t="s">
        <v>311</v>
      </c>
      <c r="E1451" s="426" t="str">
        <f>CONCATENATE(SUM('Раздел 1'!S50:S50),"&lt;=",SUM('Раздел 1'!S10:S10))</f>
        <v>0&lt;=0</v>
      </c>
      <c r="F1451" s="407"/>
    </row>
    <row r="1452" spans="1:6" s="242" customFormat="1" x14ac:dyDescent="0.2">
      <c r="A1452" s="433" t="str">
        <f>IF((SUM('Раздел 1'!T50:T50)&lt;=SUM('Раздел 1'!T10:T10)),"","Неверно!")</f>
        <v/>
      </c>
      <c r="B1452" s="428" t="s">
        <v>2202</v>
      </c>
      <c r="C1452" s="426" t="s">
        <v>2209</v>
      </c>
      <c r="D1452" s="426" t="s">
        <v>311</v>
      </c>
      <c r="E1452" s="426" t="str">
        <f>CONCATENATE(SUM('Раздел 1'!T50:T50),"&lt;=",SUM('Раздел 1'!T10:T10))</f>
        <v>0&lt;=33</v>
      </c>
      <c r="F1452" s="407"/>
    </row>
    <row r="1453" spans="1:6" s="242" customFormat="1" x14ac:dyDescent="0.2">
      <c r="A1453" s="433" t="str">
        <f>IF((SUM('Раздел 1'!U50:U50)&lt;=SUM('Раздел 1'!U10:U10)),"","Неверно!")</f>
        <v/>
      </c>
      <c r="B1453" s="428" t="s">
        <v>2202</v>
      </c>
      <c r="C1453" s="426" t="s">
        <v>2210</v>
      </c>
      <c r="D1453" s="426" t="s">
        <v>311</v>
      </c>
      <c r="E1453" s="426" t="str">
        <f>CONCATENATE(SUM('Раздел 1'!U50:U50),"&lt;=",SUM('Раздел 1'!U10:U10))</f>
        <v>0&lt;=1</v>
      </c>
      <c r="F1453" s="407"/>
    </row>
    <row r="1454" spans="1:6" s="242" customFormat="1" x14ac:dyDescent="0.2">
      <c r="A1454" s="433" t="str">
        <f>IF((SUM('Раздел 1'!V50:V50)&lt;=SUM('Раздел 1'!V10:V10)),"","Неверно!")</f>
        <v/>
      </c>
      <c r="B1454" s="428" t="s">
        <v>2202</v>
      </c>
      <c r="C1454" s="426" t="s">
        <v>2211</v>
      </c>
      <c r="D1454" s="426" t="s">
        <v>311</v>
      </c>
      <c r="E1454" s="426" t="str">
        <f>CONCATENATE(SUM('Раздел 1'!V50:V50),"&lt;=",SUM('Раздел 1'!V10:V10))</f>
        <v>0&lt;=4</v>
      </c>
      <c r="F1454" s="407"/>
    </row>
    <row r="1455" spans="1:6" s="242" customFormat="1" x14ac:dyDescent="0.2">
      <c r="A1455" s="433" t="str">
        <f>IF((SUM('Раздел 1'!W50:W50)&lt;=SUM('Раздел 1'!W10:W10)),"","Неверно!")</f>
        <v/>
      </c>
      <c r="B1455" s="428" t="s">
        <v>2202</v>
      </c>
      <c r="C1455" s="426" t="s">
        <v>2212</v>
      </c>
      <c r="D1455" s="426" t="s">
        <v>311</v>
      </c>
      <c r="E1455" s="426" t="str">
        <f>CONCATENATE(SUM('Раздел 1'!W50:W50),"&lt;=",SUM('Раздел 1'!W10:W10))</f>
        <v>2&lt;=6</v>
      </c>
      <c r="F1455" s="407"/>
    </row>
    <row r="1456" spans="1:6" s="242" customFormat="1" x14ac:dyDescent="0.2">
      <c r="A1456" s="433" t="str">
        <f>IF((SUM('Раздел 1'!X50:X50)&lt;=SUM('Раздел 1'!X10:X10)),"","Неверно!")</f>
        <v/>
      </c>
      <c r="B1456" s="428" t="s">
        <v>2202</v>
      </c>
      <c r="C1456" s="426" t="s">
        <v>2213</v>
      </c>
      <c r="D1456" s="426" t="s">
        <v>311</v>
      </c>
      <c r="E1456" s="426" t="str">
        <f>CONCATENATE(SUM('Раздел 1'!X50:X50),"&lt;=",SUM('Раздел 1'!X10:X10))</f>
        <v>18&lt;=135</v>
      </c>
      <c r="F1456" s="407"/>
    </row>
    <row r="1457" spans="1:6" s="242" customFormat="1" x14ac:dyDescent="0.2">
      <c r="A1457" s="433" t="str">
        <f>IF((SUM('Раздел 1'!G50:G50)&lt;=SUM('Раздел 1'!G10:G10)),"","Неверно!")</f>
        <v/>
      </c>
      <c r="B1457" s="428" t="s">
        <v>2202</v>
      </c>
      <c r="C1457" s="426" t="s">
        <v>2214</v>
      </c>
      <c r="D1457" s="426" t="s">
        <v>311</v>
      </c>
      <c r="E1457" s="426" t="str">
        <f>CONCATENATE(SUM('Раздел 1'!G50:G50),"&lt;=",SUM('Раздел 1'!G10:G10))</f>
        <v>33&lt;=222</v>
      </c>
      <c r="F1457" s="407"/>
    </row>
    <row r="1458" spans="1:6" s="242" customFormat="1" x14ac:dyDescent="0.2">
      <c r="A1458" s="433" t="str">
        <f>IF((SUM('Раздел 1'!Y50:Y50)&lt;=SUM('Раздел 1'!Y10:Y10)),"","Неверно!")</f>
        <v/>
      </c>
      <c r="B1458" s="428" t="s">
        <v>2202</v>
      </c>
      <c r="C1458" s="426" t="s">
        <v>2215</v>
      </c>
      <c r="D1458" s="426" t="s">
        <v>311</v>
      </c>
      <c r="E1458" s="426" t="str">
        <f>CONCATENATE(SUM('Раздел 1'!Y50:Y50),"&lt;=",SUM('Раздел 1'!Y10:Y10))</f>
        <v>18&lt;=133</v>
      </c>
      <c r="F1458" s="407"/>
    </row>
    <row r="1459" spans="1:6" s="242" customFormat="1" x14ac:dyDescent="0.2">
      <c r="A1459" s="433" t="str">
        <f>IF((SUM('Раздел 1'!Z50:Z50)&lt;=SUM('Раздел 1'!Z10:Z10)),"","Неверно!")</f>
        <v/>
      </c>
      <c r="B1459" s="428" t="s">
        <v>2202</v>
      </c>
      <c r="C1459" s="426" t="s">
        <v>2216</v>
      </c>
      <c r="D1459" s="426" t="s">
        <v>311</v>
      </c>
      <c r="E1459" s="426" t="str">
        <f>CONCATENATE(SUM('Раздел 1'!Z50:Z50),"&lt;=",SUM('Раздел 1'!Z10:Z10))</f>
        <v>0&lt;=4</v>
      </c>
      <c r="F1459" s="407"/>
    </row>
    <row r="1460" spans="1:6" s="242" customFormat="1" x14ac:dyDescent="0.2">
      <c r="A1460" s="433" t="str">
        <f>IF((SUM('Раздел 1'!AA50:AA50)&lt;=SUM('Раздел 1'!AA10:AA10)),"","Неверно!")</f>
        <v/>
      </c>
      <c r="B1460" s="428" t="s">
        <v>2202</v>
      </c>
      <c r="C1460" s="426" t="s">
        <v>2217</v>
      </c>
      <c r="D1460" s="426" t="s">
        <v>311</v>
      </c>
      <c r="E1460" s="426" t="str">
        <f>CONCATENATE(SUM('Раздел 1'!AA50:AA50),"&lt;=",SUM('Раздел 1'!AA10:AA10))</f>
        <v>0&lt;=0</v>
      </c>
      <c r="F1460" s="407"/>
    </row>
    <row r="1461" spans="1:6" s="242" customFormat="1" x14ac:dyDescent="0.2">
      <c r="A1461" s="433" t="str">
        <f>IF((SUM('Раздел 1'!AB50:AB50)&lt;=SUM('Раздел 1'!AB10:AB10)),"","Неверно!")</f>
        <v/>
      </c>
      <c r="B1461" s="428" t="s">
        <v>2202</v>
      </c>
      <c r="C1461" s="426" t="s">
        <v>2218</v>
      </c>
      <c r="D1461" s="426" t="s">
        <v>311</v>
      </c>
      <c r="E1461" s="426" t="str">
        <f>CONCATENATE(SUM('Раздел 1'!AB50:AB50),"&lt;=",SUM('Раздел 1'!AB10:AB10))</f>
        <v>0&lt;=0</v>
      </c>
      <c r="F1461" s="407"/>
    </row>
    <row r="1462" spans="1:6" s="242" customFormat="1" x14ac:dyDescent="0.2">
      <c r="A1462" s="433" t="str">
        <f>IF((SUM('Раздел 1'!AC50:AC50)&lt;=SUM('Раздел 1'!AC10:AC10)),"","Неверно!")</f>
        <v/>
      </c>
      <c r="B1462" s="428" t="s">
        <v>2202</v>
      </c>
      <c r="C1462" s="426" t="s">
        <v>2219</v>
      </c>
      <c r="D1462" s="426" t="s">
        <v>311</v>
      </c>
      <c r="E1462" s="426" t="str">
        <f>CONCATENATE(SUM('Раздел 1'!AC50:AC50),"&lt;=",SUM('Раздел 1'!AC10:AC10))</f>
        <v>0&lt;=0</v>
      </c>
      <c r="F1462" s="407"/>
    </row>
    <row r="1463" spans="1:6" s="242" customFormat="1" x14ac:dyDescent="0.2">
      <c r="A1463" s="433" t="str">
        <f>IF((SUM('Раздел 1'!AD50:AD50)&lt;=SUM('Раздел 1'!AD10:AD10)),"","Неверно!")</f>
        <v/>
      </c>
      <c r="B1463" s="428" t="s">
        <v>2202</v>
      </c>
      <c r="C1463" s="426" t="s">
        <v>2220</v>
      </c>
      <c r="D1463" s="426" t="s">
        <v>311</v>
      </c>
      <c r="E1463" s="426" t="str">
        <f>CONCATENATE(SUM('Раздел 1'!AD50:AD50),"&lt;=",SUM('Раздел 1'!AD10:AD10))</f>
        <v>0&lt;=0</v>
      </c>
      <c r="F1463" s="407"/>
    </row>
    <row r="1464" spans="1:6" s="242" customFormat="1" x14ac:dyDescent="0.2">
      <c r="A1464" s="433" t="str">
        <f>IF((SUM('Раздел 1'!AE50:AE50)&lt;=SUM('Раздел 1'!AE10:AE10)),"","Неверно!")</f>
        <v/>
      </c>
      <c r="B1464" s="428" t="s">
        <v>2202</v>
      </c>
      <c r="C1464" s="426" t="s">
        <v>2221</v>
      </c>
      <c r="D1464" s="426" t="s">
        <v>311</v>
      </c>
      <c r="E1464" s="426" t="str">
        <f>CONCATENATE(SUM('Раздел 1'!AE50:AE50),"&lt;=",SUM('Раздел 1'!AE10:AE10))</f>
        <v>0&lt;=18</v>
      </c>
      <c r="F1464" s="407"/>
    </row>
    <row r="1465" spans="1:6" s="242" customFormat="1" x14ac:dyDescent="0.2">
      <c r="A1465" s="433" t="str">
        <f>IF((SUM('Раздел 1'!AF50:AF50)&lt;=SUM('Раздел 1'!AF10:AF10)),"","Неверно!")</f>
        <v/>
      </c>
      <c r="B1465" s="428" t="s">
        <v>2202</v>
      </c>
      <c r="C1465" s="426" t="s">
        <v>2222</v>
      </c>
      <c r="D1465" s="426" t="s">
        <v>311</v>
      </c>
      <c r="E1465" s="426" t="str">
        <f>CONCATENATE(SUM('Раздел 1'!AF50:AF50),"&lt;=",SUM('Раздел 1'!AF10:AF10))</f>
        <v>0&lt;=0</v>
      </c>
      <c r="F1465" s="407"/>
    </row>
    <row r="1466" spans="1:6" s="242" customFormat="1" x14ac:dyDescent="0.2">
      <c r="A1466" s="433" t="str">
        <f>IF((SUM('Раздел 1'!AG50:AG50)&lt;=SUM('Раздел 1'!AG10:AG10)),"","Неверно!")</f>
        <v/>
      </c>
      <c r="B1466" s="428" t="s">
        <v>2202</v>
      </c>
      <c r="C1466" s="426" t="s">
        <v>2223</v>
      </c>
      <c r="D1466" s="426" t="s">
        <v>311</v>
      </c>
      <c r="E1466" s="426" t="str">
        <f>CONCATENATE(SUM('Раздел 1'!AG50:AG50),"&lt;=",SUM('Раздел 1'!AG10:AG10))</f>
        <v>0&lt;=3</v>
      </c>
      <c r="F1466" s="407"/>
    </row>
    <row r="1467" spans="1:6" s="242" customFormat="1" x14ac:dyDescent="0.2">
      <c r="A1467" s="433" t="str">
        <f>IF((SUM('Раздел 1'!AH50:AH50)&lt;=SUM('Раздел 1'!AH10:AH10)),"","Неверно!")</f>
        <v/>
      </c>
      <c r="B1467" s="428" t="s">
        <v>2202</v>
      </c>
      <c r="C1467" s="426" t="s">
        <v>2224</v>
      </c>
      <c r="D1467" s="426" t="s">
        <v>311</v>
      </c>
      <c r="E1467" s="426" t="str">
        <f>CONCATENATE(SUM('Раздел 1'!AH50:AH50),"&lt;=",SUM('Раздел 1'!AH10:AH10))</f>
        <v>0&lt;=18</v>
      </c>
      <c r="F1467" s="407"/>
    </row>
    <row r="1468" spans="1:6" s="242" customFormat="1" x14ac:dyDescent="0.2">
      <c r="A1468" s="433" t="str">
        <f>IF((SUM('Раздел 1'!H50:H50)&lt;=SUM('Раздел 1'!H10:H10)),"","Неверно!")</f>
        <v/>
      </c>
      <c r="B1468" s="428" t="s">
        <v>2202</v>
      </c>
      <c r="C1468" s="426" t="s">
        <v>2225</v>
      </c>
      <c r="D1468" s="426" t="s">
        <v>311</v>
      </c>
      <c r="E1468" s="426" t="str">
        <f>CONCATENATE(SUM('Раздел 1'!H50:H50),"&lt;=",SUM('Раздел 1'!H10:H10))</f>
        <v>41&lt;=187</v>
      </c>
      <c r="F1468" s="407"/>
    </row>
    <row r="1469" spans="1:6" s="242" customFormat="1" x14ac:dyDescent="0.2">
      <c r="A1469" s="433" t="str">
        <f>IF((SUM('Раздел 1'!AI50:AI50)&lt;=SUM('Раздел 1'!AI10:AI10)),"","Неверно!")</f>
        <v/>
      </c>
      <c r="B1469" s="428" t="s">
        <v>2202</v>
      </c>
      <c r="C1469" s="426" t="s">
        <v>2226</v>
      </c>
      <c r="D1469" s="426" t="s">
        <v>311</v>
      </c>
      <c r="E1469" s="426" t="str">
        <f>CONCATENATE(SUM('Раздел 1'!AI50:AI50),"&lt;=",SUM('Раздел 1'!AI10:AI10))</f>
        <v>0&lt;=0</v>
      </c>
      <c r="F1469" s="407"/>
    </row>
    <row r="1470" spans="1:6" s="242" customFormat="1" x14ac:dyDescent="0.2">
      <c r="A1470" s="433" t="str">
        <f>IF((SUM('Раздел 1'!AJ50:AJ50)&lt;=SUM('Раздел 1'!AJ10:AJ10)),"","Неверно!")</f>
        <v/>
      </c>
      <c r="B1470" s="428" t="s">
        <v>2202</v>
      </c>
      <c r="C1470" s="426" t="s">
        <v>2227</v>
      </c>
      <c r="D1470" s="426" t="s">
        <v>311</v>
      </c>
      <c r="E1470" s="426" t="str">
        <f>CONCATENATE(SUM('Раздел 1'!AJ50:AJ50),"&lt;=",SUM('Раздел 1'!AJ10:AJ10))</f>
        <v>0&lt;=1</v>
      </c>
      <c r="F1470" s="407"/>
    </row>
    <row r="1471" spans="1:6" s="242" customFormat="1" x14ac:dyDescent="0.2">
      <c r="A1471" s="433" t="str">
        <f>IF((SUM('Раздел 1'!AK50:AK50)&lt;=SUM('Раздел 1'!AK10:AK10)),"","Неверно!")</f>
        <v/>
      </c>
      <c r="B1471" s="428" t="s">
        <v>2202</v>
      </c>
      <c r="C1471" s="426" t="s">
        <v>2228</v>
      </c>
      <c r="D1471" s="426" t="s">
        <v>311</v>
      </c>
      <c r="E1471" s="426" t="str">
        <f>CONCATENATE(SUM('Раздел 1'!AK50:AK50),"&lt;=",SUM('Раздел 1'!AK10:AK10))</f>
        <v>0&lt;=0</v>
      </c>
      <c r="F1471" s="407"/>
    </row>
    <row r="1472" spans="1:6" s="242" customFormat="1" x14ac:dyDescent="0.2">
      <c r="A1472" s="433" t="str">
        <f>IF((SUM('Раздел 1'!AL50:AL50)&lt;=SUM('Раздел 1'!AL10:AL10)),"","Неверно!")</f>
        <v/>
      </c>
      <c r="B1472" s="428" t="s">
        <v>2202</v>
      </c>
      <c r="C1472" s="426" t="s">
        <v>2229</v>
      </c>
      <c r="D1472" s="426" t="s">
        <v>311</v>
      </c>
      <c r="E1472" s="426" t="str">
        <f>CONCATENATE(SUM('Раздел 1'!AL50:AL50),"&lt;=",SUM('Раздел 1'!AL10:AL10))</f>
        <v>0&lt;=0</v>
      </c>
      <c r="F1472" s="407"/>
    </row>
    <row r="1473" spans="1:6" s="242" customFormat="1" x14ac:dyDescent="0.2">
      <c r="A1473" s="433" t="str">
        <f>IF((SUM('Раздел 1'!AM50:AM50)&lt;=SUM('Раздел 1'!AM10:AM10)),"","Неверно!")</f>
        <v/>
      </c>
      <c r="B1473" s="428" t="s">
        <v>2202</v>
      </c>
      <c r="C1473" s="426" t="s">
        <v>2230</v>
      </c>
      <c r="D1473" s="426" t="s">
        <v>311</v>
      </c>
      <c r="E1473" s="426" t="str">
        <f>CONCATENATE(SUM('Раздел 1'!AM50:AM50),"&lt;=",SUM('Раздел 1'!AM10:AM10))</f>
        <v>0&lt;=0</v>
      </c>
      <c r="F1473" s="407"/>
    </row>
    <row r="1474" spans="1:6" s="242" customFormat="1" x14ac:dyDescent="0.2">
      <c r="A1474" s="433" t="str">
        <f>IF((SUM('Раздел 1'!I50:I50)&lt;=SUM('Раздел 1'!I10:I10)),"","Неверно!")</f>
        <v/>
      </c>
      <c r="B1474" s="428" t="s">
        <v>2202</v>
      </c>
      <c r="C1474" s="426" t="s">
        <v>2231</v>
      </c>
      <c r="D1474" s="426" t="s">
        <v>311</v>
      </c>
      <c r="E1474" s="426" t="str">
        <f>CONCATENATE(SUM('Раздел 1'!I50:I50),"&lt;=",SUM('Раздел 1'!I10:I10))</f>
        <v>0&lt;=28</v>
      </c>
      <c r="F1474" s="407"/>
    </row>
    <row r="1475" spans="1:6" s="242" customFormat="1" x14ac:dyDescent="0.2">
      <c r="A1475" s="433" t="str">
        <f>IF((SUM('Раздел 1'!J50:J50)&lt;=SUM('Раздел 1'!J10:J10)),"","Неверно!")</f>
        <v/>
      </c>
      <c r="B1475" s="428" t="s">
        <v>2202</v>
      </c>
      <c r="C1475" s="426" t="s">
        <v>2232</v>
      </c>
      <c r="D1475" s="426" t="s">
        <v>311</v>
      </c>
      <c r="E1475" s="426" t="str">
        <f>CONCATENATE(SUM('Раздел 1'!J50:J50),"&lt;=",SUM('Раздел 1'!J10:J10))</f>
        <v>0&lt;=1</v>
      </c>
      <c r="F1475" s="407"/>
    </row>
    <row r="1476" spans="1:6" s="242" customFormat="1" x14ac:dyDescent="0.2">
      <c r="A1476" s="433" t="str">
        <f>IF((SUM('Раздел 1'!K50:K50)&lt;=SUM('Раздел 1'!K10:K10)),"","Неверно!")</f>
        <v/>
      </c>
      <c r="B1476" s="428" t="s">
        <v>2202</v>
      </c>
      <c r="C1476" s="426" t="s">
        <v>2233</v>
      </c>
      <c r="D1476" s="426" t="s">
        <v>311</v>
      </c>
      <c r="E1476" s="426" t="str">
        <f>CONCATENATE(SUM('Раздел 1'!K50:K50),"&lt;=",SUM('Раздел 1'!K10:K10))</f>
        <v>0&lt;=2</v>
      </c>
      <c r="F1476" s="407"/>
    </row>
    <row r="1477" spans="1:6" s="242" customFormat="1" x14ac:dyDescent="0.2">
      <c r="A1477" s="433" t="str">
        <f>IF((SUM('Раздел 1'!L50:L50)&lt;=SUM('Раздел 1'!L10:L10)),"","Неверно!")</f>
        <v/>
      </c>
      <c r="B1477" s="428" t="s">
        <v>2202</v>
      </c>
      <c r="C1477" s="426" t="s">
        <v>2234</v>
      </c>
      <c r="D1477" s="426" t="s">
        <v>311</v>
      </c>
      <c r="E1477" s="426" t="str">
        <f>CONCATENATE(SUM('Раздел 1'!L50:L50),"&lt;=",SUM('Раздел 1'!L10:L10))</f>
        <v>0&lt;=3</v>
      </c>
      <c r="F1477" s="407"/>
    </row>
    <row r="1478" spans="1:6" s="242" customFormat="1" x14ac:dyDescent="0.2">
      <c r="A1478" s="433" t="str">
        <f>IF((SUM('Раздел 1'!M50:M50)&lt;=SUM('Раздел 1'!M10:M10)),"","Неверно!")</f>
        <v/>
      </c>
      <c r="B1478" s="428" t="s">
        <v>2202</v>
      </c>
      <c r="C1478" s="426" t="s">
        <v>2235</v>
      </c>
      <c r="D1478" s="426" t="s">
        <v>311</v>
      </c>
      <c r="E1478" s="426" t="str">
        <f>CONCATENATE(SUM('Раздел 1'!M50:M50),"&lt;=",SUM('Раздел 1'!M10:M10))</f>
        <v>41&lt;=221</v>
      </c>
      <c r="F1478" s="407"/>
    </row>
    <row r="1479" spans="1:6" s="242" customFormat="1" x14ac:dyDescent="0.2">
      <c r="A1479" s="433" t="str">
        <f>IF((SUM('Раздел 1'!N50:N50)&lt;=SUM('Раздел 1'!N10:N10)),"","Неверно!")</f>
        <v/>
      </c>
      <c r="B1479" s="428" t="s">
        <v>2202</v>
      </c>
      <c r="C1479" s="426" t="s">
        <v>2236</v>
      </c>
      <c r="D1479" s="426" t="s">
        <v>311</v>
      </c>
      <c r="E1479" s="426" t="str">
        <f>CONCATENATE(SUM('Раздел 1'!N50:N50),"&lt;=",SUM('Раздел 1'!N10:N10))</f>
        <v>0&lt;=0</v>
      </c>
      <c r="F1479" s="407"/>
    </row>
    <row r="1480" spans="1:6" s="242" customFormat="1" x14ac:dyDescent="0.2">
      <c r="A1480" s="433" t="str">
        <f>IF((SUM('Разделы 11, 12, 13, 14'!O24:O24)=SUM('Разделы 11, 12, 13, 14'!O26:O26)+SUM('Разделы 11, 12, 13, 14'!O28:O28)),"","Неверно!")</f>
        <v/>
      </c>
      <c r="B1480" s="428" t="s">
        <v>2237</v>
      </c>
      <c r="C1480" s="426" t="s">
        <v>2238</v>
      </c>
      <c r="D1480" s="426" t="s">
        <v>592</v>
      </c>
      <c r="E1480" s="426" t="str">
        <f>CONCATENATE(SUM('Разделы 11, 12, 13, 14'!O24:O24),"=",SUM('Разделы 11, 12, 13, 14'!O26:O26),"+",SUM('Разделы 11, 12, 13, 14'!O28:O28))</f>
        <v>0=0+0</v>
      </c>
      <c r="F1480" s="407"/>
    </row>
    <row r="1481" spans="1:6" s="242" customFormat="1" x14ac:dyDescent="0.2">
      <c r="A1481" s="433" t="str">
        <f>IF((SUM('Разделы 11, 12, 13, 14'!X24:X24)=SUM('Разделы 11, 12, 13, 14'!X26:X26)+SUM('Разделы 11, 12, 13, 14'!X28:X28)),"","Неверно!")</f>
        <v/>
      </c>
      <c r="B1481" s="428" t="s">
        <v>2237</v>
      </c>
      <c r="C1481" s="426" t="s">
        <v>2239</v>
      </c>
      <c r="D1481" s="426" t="s">
        <v>592</v>
      </c>
      <c r="E1481" s="426" t="str">
        <f>CONCATENATE(SUM('Разделы 11, 12, 13, 14'!X24:X24),"=",SUM('Разделы 11, 12, 13, 14'!X26:X26),"+",SUM('Разделы 11, 12, 13, 14'!X28:X28))</f>
        <v>0=0+0</v>
      </c>
      <c r="F1481" s="407"/>
    </row>
    <row r="1482" spans="1:6" s="242" customFormat="1" x14ac:dyDescent="0.2">
      <c r="A1482" s="433" t="str">
        <f>IF((SUM('Разделы 11, 12, 13, 14'!Y24:Y24)=SUM('Разделы 11, 12, 13, 14'!Y26:Y26)+SUM('Разделы 11, 12, 13, 14'!Y28:Y28)),"","Неверно!")</f>
        <v/>
      </c>
      <c r="B1482" s="428" t="s">
        <v>2237</v>
      </c>
      <c r="C1482" s="426" t="s">
        <v>2240</v>
      </c>
      <c r="D1482" s="426" t="s">
        <v>592</v>
      </c>
      <c r="E1482" s="426" t="str">
        <f>CONCATENATE(SUM('Разделы 11, 12, 13, 14'!Y24:Y24),"=",SUM('Разделы 11, 12, 13, 14'!Y26:Y26),"+",SUM('Разделы 11, 12, 13, 14'!Y28:Y28))</f>
        <v>0=0+0</v>
      </c>
      <c r="F1482" s="407"/>
    </row>
    <row r="1483" spans="1:6" s="242" customFormat="1" x14ac:dyDescent="0.2">
      <c r="A1483" s="433" t="str">
        <f>IF((SUM('Разделы 11, 12, 13, 14'!P24:P24)=SUM('Разделы 11, 12, 13, 14'!P26:P26)+SUM('Разделы 11, 12, 13, 14'!P28:P28)),"","Неверно!")</f>
        <v/>
      </c>
      <c r="B1483" s="428" t="s">
        <v>2237</v>
      </c>
      <c r="C1483" s="426" t="s">
        <v>2241</v>
      </c>
      <c r="D1483" s="426" t="s">
        <v>592</v>
      </c>
      <c r="E1483" s="426" t="str">
        <f>CONCATENATE(SUM('Разделы 11, 12, 13, 14'!P24:P24),"=",SUM('Разделы 11, 12, 13, 14'!P26:P26),"+",SUM('Разделы 11, 12, 13, 14'!P28:P28))</f>
        <v>15=15+0</v>
      </c>
      <c r="F1483" s="407"/>
    </row>
    <row r="1484" spans="1:6" s="242" customFormat="1" x14ac:dyDescent="0.2">
      <c r="A1484" s="433" t="str">
        <f>IF((SUM('Разделы 11, 12, 13, 14'!Q24:Q24)=SUM('Разделы 11, 12, 13, 14'!Q26:Q26)+SUM('Разделы 11, 12, 13, 14'!Q28:Q28)),"","Неверно!")</f>
        <v/>
      </c>
      <c r="B1484" s="428" t="s">
        <v>2237</v>
      </c>
      <c r="C1484" s="426" t="s">
        <v>2242</v>
      </c>
      <c r="D1484" s="426" t="s">
        <v>592</v>
      </c>
      <c r="E1484" s="426" t="str">
        <f>CONCATENATE(SUM('Разделы 11, 12, 13, 14'!Q24:Q24),"=",SUM('Разделы 11, 12, 13, 14'!Q26:Q26),"+",SUM('Разделы 11, 12, 13, 14'!Q28:Q28))</f>
        <v>6=6+0</v>
      </c>
      <c r="F1484" s="407"/>
    </row>
    <row r="1485" spans="1:6" s="242" customFormat="1" x14ac:dyDescent="0.2">
      <c r="A1485" s="433" t="str">
        <f>IF((SUM('Разделы 11, 12, 13, 14'!R24:R24)=SUM('Разделы 11, 12, 13, 14'!R26:R26)+SUM('Разделы 11, 12, 13, 14'!R28:R28)),"","Неверно!")</f>
        <v/>
      </c>
      <c r="B1485" s="428" t="s">
        <v>2237</v>
      </c>
      <c r="C1485" s="426" t="s">
        <v>2243</v>
      </c>
      <c r="D1485" s="426" t="s">
        <v>592</v>
      </c>
      <c r="E1485" s="426" t="str">
        <f>CONCATENATE(SUM('Разделы 11, 12, 13, 14'!R24:R24),"=",SUM('Разделы 11, 12, 13, 14'!R26:R26),"+",SUM('Разделы 11, 12, 13, 14'!R28:R28))</f>
        <v>7=7+0</v>
      </c>
      <c r="F1485" s="407"/>
    </row>
    <row r="1486" spans="1:6" s="242" customFormat="1" x14ac:dyDescent="0.2">
      <c r="A1486" s="433" t="str">
        <f>IF((SUM('Разделы 11, 12, 13, 14'!S24:S24)=SUM('Разделы 11, 12, 13, 14'!S26:S26)+SUM('Разделы 11, 12, 13, 14'!S28:S28)),"","Неверно!")</f>
        <v/>
      </c>
      <c r="B1486" s="428" t="s">
        <v>2237</v>
      </c>
      <c r="C1486" s="426" t="s">
        <v>2244</v>
      </c>
      <c r="D1486" s="426" t="s">
        <v>592</v>
      </c>
      <c r="E1486" s="426" t="str">
        <f>CONCATENATE(SUM('Разделы 11, 12, 13, 14'!S24:S24),"=",SUM('Разделы 11, 12, 13, 14'!S26:S26),"+",SUM('Разделы 11, 12, 13, 14'!S28:S28))</f>
        <v>6=6+0</v>
      </c>
      <c r="F1486" s="407"/>
    </row>
    <row r="1487" spans="1:6" s="242" customFormat="1" x14ac:dyDescent="0.2">
      <c r="A1487" s="433" t="str">
        <f>IF((SUM('Разделы 11, 12, 13, 14'!T24:T24)=SUM('Разделы 11, 12, 13, 14'!T26:T26)+SUM('Разделы 11, 12, 13, 14'!T28:T28)),"","Неверно!")</f>
        <v/>
      </c>
      <c r="B1487" s="428" t="s">
        <v>2237</v>
      </c>
      <c r="C1487" s="426" t="s">
        <v>2245</v>
      </c>
      <c r="D1487" s="426" t="s">
        <v>592</v>
      </c>
      <c r="E1487" s="426" t="str">
        <f>CONCATENATE(SUM('Разделы 11, 12, 13, 14'!T24:T24),"=",SUM('Разделы 11, 12, 13, 14'!T26:T26),"+",SUM('Разделы 11, 12, 13, 14'!T28:T28))</f>
        <v>1=1+0</v>
      </c>
      <c r="F1487" s="407"/>
    </row>
    <row r="1488" spans="1:6" s="242" customFormat="1" x14ac:dyDescent="0.2">
      <c r="A1488" s="433" t="str">
        <f>IF((SUM('Разделы 11, 12, 13, 14'!U24:U24)=SUM('Разделы 11, 12, 13, 14'!U26:U26)+SUM('Разделы 11, 12, 13, 14'!U28:U28)),"","Неверно!")</f>
        <v/>
      </c>
      <c r="B1488" s="428" t="s">
        <v>2237</v>
      </c>
      <c r="C1488" s="426" t="s">
        <v>2246</v>
      </c>
      <c r="D1488" s="426" t="s">
        <v>592</v>
      </c>
      <c r="E1488" s="426" t="str">
        <f>CONCATENATE(SUM('Разделы 11, 12, 13, 14'!U24:U24),"=",SUM('Разделы 11, 12, 13, 14'!U26:U26),"+",SUM('Разделы 11, 12, 13, 14'!U28:U28))</f>
        <v>2=2+0</v>
      </c>
      <c r="F1488" s="407"/>
    </row>
    <row r="1489" spans="1:6" s="242" customFormat="1" x14ac:dyDescent="0.2">
      <c r="A1489" s="433" t="str">
        <f>IF((SUM('Разделы 11, 12, 13, 14'!V24:V24)=SUM('Разделы 11, 12, 13, 14'!V26:V26)+SUM('Разделы 11, 12, 13, 14'!V28:V28)),"","Неверно!")</f>
        <v/>
      </c>
      <c r="B1489" s="428" t="s">
        <v>2237</v>
      </c>
      <c r="C1489" s="426" t="s">
        <v>2247</v>
      </c>
      <c r="D1489" s="426" t="s">
        <v>592</v>
      </c>
      <c r="E1489" s="426" t="str">
        <f>CONCATENATE(SUM('Разделы 11, 12, 13, 14'!V24:V24),"=",SUM('Разделы 11, 12, 13, 14'!V26:V26),"+",SUM('Разделы 11, 12, 13, 14'!V28:V28))</f>
        <v>0=0+0</v>
      </c>
      <c r="F1489" s="407"/>
    </row>
    <row r="1490" spans="1:6" s="242" customFormat="1" x14ac:dyDescent="0.2">
      <c r="A1490" s="433" t="str">
        <f>IF((SUM('Разделы 11, 12, 13, 14'!W24:W24)=SUM('Разделы 11, 12, 13, 14'!W26:W26)+SUM('Разделы 11, 12, 13, 14'!W28:W28)),"","Неверно!")</f>
        <v/>
      </c>
      <c r="B1490" s="428" t="s">
        <v>2237</v>
      </c>
      <c r="C1490" s="426" t="s">
        <v>2248</v>
      </c>
      <c r="D1490" s="426" t="s">
        <v>592</v>
      </c>
      <c r="E1490" s="426" t="str">
        <f>CONCATENATE(SUM('Разделы 11, 12, 13, 14'!W24:W24),"=",SUM('Разделы 11, 12, 13, 14'!W26:W26),"+",SUM('Разделы 11, 12, 13, 14'!W28:W28))</f>
        <v>5=5+0</v>
      </c>
      <c r="F1490" s="407"/>
    </row>
    <row r="1491" spans="1:6" s="242" customFormat="1" x14ac:dyDescent="0.2">
      <c r="A1491" s="433" t="str">
        <f>IF((SUM('Разделы 5, 6, 7, 8'!H8:H8)=SUM('Разделы 5, 6, 7, 8'!H9:H9)),"","Неверно!")</f>
        <v/>
      </c>
      <c r="B1491" s="428" t="s">
        <v>2249</v>
      </c>
      <c r="C1491" s="426" t="s">
        <v>2250</v>
      </c>
      <c r="D1491" s="426" t="s">
        <v>593</v>
      </c>
      <c r="E1491" s="426" t="str">
        <f>CONCATENATE(SUM('Разделы 5, 6, 7, 8'!H8:H8),"=",SUM('Разделы 5, 6, 7, 8'!H9:H9))</f>
        <v>0=0</v>
      </c>
      <c r="F1491" s="407"/>
    </row>
    <row r="1492" spans="1:6" s="242" customFormat="1" x14ac:dyDescent="0.2">
      <c r="A1492" s="433" t="str">
        <f>IF((SUM('Раздел 2'!E23:E23)&lt;=SUM('Раздел 2'!E22:E22)),"","Неверно!")</f>
        <v/>
      </c>
      <c r="B1492" s="428" t="s">
        <v>2251</v>
      </c>
      <c r="C1492" s="426" t="s">
        <v>2252</v>
      </c>
      <c r="D1492" s="426" t="s">
        <v>277</v>
      </c>
      <c r="E1492" s="426" t="str">
        <f>CONCATENATE(SUM('Раздел 2'!E23:E23),"&lt;=",SUM('Раздел 2'!E22:E22))</f>
        <v>0&lt;=0</v>
      </c>
      <c r="F1492" s="407"/>
    </row>
    <row r="1493" spans="1:6" s="242" customFormat="1" x14ac:dyDescent="0.2">
      <c r="A1493" s="433" t="str">
        <f>IF((SUM('Раздел 1'!H10:K10)&lt;=SUM('Раздел 1'!Q10:V10)),"","Неверно!")</f>
        <v/>
      </c>
      <c r="B1493" s="428" t="s">
        <v>2253</v>
      </c>
      <c r="C1493" s="426" t="s">
        <v>3526</v>
      </c>
      <c r="D1493" s="426" t="s">
        <v>3527</v>
      </c>
      <c r="E1493" s="426" t="str">
        <f>CONCATENATE(SUM('Раздел 1'!H10:K10),"&lt;=",SUM('Раздел 1'!Q10:V10))</f>
        <v>218&lt;=240</v>
      </c>
      <c r="F1493" s="407"/>
    </row>
    <row r="1494" spans="1:6" s="242" customFormat="1" x14ac:dyDescent="0.2">
      <c r="A1494" s="433" t="str">
        <f>IF((SUM('Раздел 1'!X10:X10)=SUM('Раздел 1'!X51:X51)),"","Неверно!")</f>
        <v/>
      </c>
      <c r="B1494" s="428" t="s">
        <v>2254</v>
      </c>
      <c r="C1494" s="426" t="s">
        <v>2255</v>
      </c>
      <c r="D1494" s="426" t="s">
        <v>313</v>
      </c>
      <c r="E1494" s="426" t="str">
        <f>CONCATENATE(SUM('Раздел 1'!X10:X10),"=",SUM('Раздел 1'!X51:X51))</f>
        <v>135=135</v>
      </c>
      <c r="F1494" s="407"/>
    </row>
    <row r="1495" spans="1:6" s="242" customFormat="1" x14ac:dyDescent="0.2">
      <c r="A1495" s="433" t="str">
        <f>IF((SUM('Раздел 1'!Y10:Y10)=SUM('Раздел 1'!Y51:Y51)),"","Неверно!")</f>
        <v/>
      </c>
      <c r="B1495" s="428" t="s">
        <v>2254</v>
      </c>
      <c r="C1495" s="426" t="s">
        <v>2256</v>
      </c>
      <c r="D1495" s="426" t="s">
        <v>313</v>
      </c>
      <c r="E1495" s="426" t="str">
        <f>CONCATENATE(SUM('Раздел 1'!Y10:Y10),"=",SUM('Раздел 1'!Y51:Y51))</f>
        <v>133=133</v>
      </c>
      <c r="F1495" s="407"/>
    </row>
    <row r="1496" spans="1:6" s="242" customFormat="1" x14ac:dyDescent="0.2">
      <c r="A1496" s="433" t="str">
        <f>IF((SUM('Раздел 1'!Z10:Z10)=SUM('Раздел 1'!Z51:Z51)),"","Неверно!")</f>
        <v/>
      </c>
      <c r="B1496" s="428" t="s">
        <v>2254</v>
      </c>
      <c r="C1496" s="426" t="s">
        <v>2257</v>
      </c>
      <c r="D1496" s="426" t="s">
        <v>313</v>
      </c>
      <c r="E1496" s="426" t="str">
        <f>CONCATENATE(SUM('Раздел 1'!Z10:Z10),"=",SUM('Раздел 1'!Z51:Z51))</f>
        <v>4=4</v>
      </c>
      <c r="F1496" s="407"/>
    </row>
    <row r="1497" spans="1:6" s="242" customFormat="1" x14ac:dyDescent="0.2">
      <c r="A1497" s="433" t="str">
        <f>IF((SUM('Раздел 1'!AA10:AA10)=SUM('Раздел 1'!AA51:AA51)),"","Неверно!")</f>
        <v/>
      </c>
      <c r="B1497" s="428" t="s">
        <v>2254</v>
      </c>
      <c r="C1497" s="426" t="s">
        <v>2258</v>
      </c>
      <c r="D1497" s="426" t="s">
        <v>313</v>
      </c>
      <c r="E1497" s="426" t="str">
        <f>CONCATENATE(SUM('Раздел 1'!AA10:AA10),"=",SUM('Раздел 1'!AA51:AA51))</f>
        <v>0=0</v>
      </c>
      <c r="F1497" s="407"/>
    </row>
    <row r="1498" spans="1:6" s="242" customFormat="1" x14ac:dyDescent="0.2">
      <c r="A1498" s="433" t="str">
        <f>IF((SUM('Раздел 1'!AB10:AB10)=SUM('Раздел 1'!AB51:AB51)),"","Неверно!")</f>
        <v/>
      </c>
      <c r="B1498" s="428" t="s">
        <v>2254</v>
      </c>
      <c r="C1498" s="426" t="s">
        <v>2259</v>
      </c>
      <c r="D1498" s="426" t="s">
        <v>313</v>
      </c>
      <c r="E1498" s="426" t="str">
        <f>CONCATENATE(SUM('Раздел 1'!AB10:AB10),"=",SUM('Раздел 1'!AB51:AB51))</f>
        <v>0=0</v>
      </c>
      <c r="F1498" s="407"/>
    </row>
    <row r="1499" spans="1:6" s="242" customFormat="1" x14ac:dyDescent="0.2">
      <c r="A1499" s="433" t="str">
        <f>IF((SUM('Раздел 1'!AC10:AC10)=SUM('Раздел 1'!AC51:AC51)),"","Неверно!")</f>
        <v/>
      </c>
      <c r="B1499" s="428" t="s">
        <v>2254</v>
      </c>
      <c r="C1499" s="426" t="s">
        <v>2260</v>
      </c>
      <c r="D1499" s="426" t="s">
        <v>313</v>
      </c>
      <c r="E1499" s="426" t="str">
        <f>CONCATENATE(SUM('Раздел 1'!AC10:AC10),"=",SUM('Раздел 1'!AC51:AC51))</f>
        <v>0=0</v>
      </c>
      <c r="F1499" s="407"/>
    </row>
    <row r="1500" spans="1:6" s="242" customFormat="1" x14ac:dyDescent="0.2">
      <c r="A1500" s="433" t="str">
        <f>IF((SUM('Раздел 3'!D8:D25)=SUM('Раздел 1'!Q10:Q10)),"","Неверно!")</f>
        <v/>
      </c>
      <c r="B1500" s="428" t="s">
        <v>2261</v>
      </c>
      <c r="C1500" s="426" t="s">
        <v>2262</v>
      </c>
      <c r="D1500" s="426" t="s">
        <v>298</v>
      </c>
      <c r="E1500" s="426" t="str">
        <f>CONCATENATE(SUM('Раздел 3'!D8:D25),"=",SUM('Раздел 1'!Q10:Q10))</f>
        <v>202=202</v>
      </c>
      <c r="F1500" s="407"/>
    </row>
    <row r="1501" spans="1:6" s="242" customFormat="1" x14ac:dyDescent="0.2">
      <c r="A1501" s="433" t="str">
        <f>IF((SUM('Разделы 11, 12, 13, 14'!O25:O25)=SUM('Разделы 11, 12, 13, 14'!O27:O27)+SUM('Разделы 11, 12, 13, 14'!O29:O29)),"","Неверно!")</f>
        <v/>
      </c>
      <c r="B1501" s="428" t="s">
        <v>2263</v>
      </c>
      <c r="C1501" s="426" t="s">
        <v>2264</v>
      </c>
      <c r="D1501" s="426" t="s">
        <v>642</v>
      </c>
      <c r="E1501" s="426" t="str">
        <f>CONCATENATE(SUM('Разделы 11, 12, 13, 14'!O25:O25),"=",SUM('Разделы 11, 12, 13, 14'!O27:O27),"+",SUM('Разделы 11, 12, 13, 14'!O29:O29))</f>
        <v>0=0+0</v>
      </c>
      <c r="F1501" s="407"/>
    </row>
    <row r="1502" spans="1:6" s="242" customFormat="1" x14ac:dyDescent="0.2">
      <c r="A1502" s="433" t="str">
        <f>IF((SUM('Разделы 11, 12, 13, 14'!X25:X25)=SUM('Разделы 11, 12, 13, 14'!X27:X27)+SUM('Разделы 11, 12, 13, 14'!X29:X29)),"","Неверно!")</f>
        <v/>
      </c>
      <c r="B1502" s="428" t="s">
        <v>2263</v>
      </c>
      <c r="C1502" s="426" t="s">
        <v>2265</v>
      </c>
      <c r="D1502" s="426" t="s">
        <v>642</v>
      </c>
      <c r="E1502" s="426" t="str">
        <f>CONCATENATE(SUM('Разделы 11, 12, 13, 14'!X25:X25),"=",SUM('Разделы 11, 12, 13, 14'!X27:X27),"+",SUM('Разделы 11, 12, 13, 14'!X29:X29))</f>
        <v>0=0+0</v>
      </c>
      <c r="F1502" s="407"/>
    </row>
    <row r="1503" spans="1:6" s="242" customFormat="1" x14ac:dyDescent="0.2">
      <c r="A1503" s="433" t="str">
        <f>IF((SUM('Разделы 11, 12, 13, 14'!Y25:Y25)=SUM('Разделы 11, 12, 13, 14'!Y27:Y27)+SUM('Разделы 11, 12, 13, 14'!Y29:Y29)),"","Неверно!")</f>
        <v/>
      </c>
      <c r="B1503" s="428" t="s">
        <v>2263</v>
      </c>
      <c r="C1503" s="426" t="s">
        <v>2266</v>
      </c>
      <c r="D1503" s="426" t="s">
        <v>642</v>
      </c>
      <c r="E1503" s="426" t="str">
        <f>CONCATENATE(SUM('Разделы 11, 12, 13, 14'!Y25:Y25),"=",SUM('Разделы 11, 12, 13, 14'!Y27:Y27),"+",SUM('Разделы 11, 12, 13, 14'!Y29:Y29))</f>
        <v>0=0+0</v>
      </c>
      <c r="F1503" s="407"/>
    </row>
    <row r="1504" spans="1:6" s="242" customFormat="1" x14ac:dyDescent="0.2">
      <c r="A1504" s="433" t="str">
        <f>IF((SUM('Разделы 11, 12, 13, 14'!P25:P25)=SUM('Разделы 11, 12, 13, 14'!P27:P27)+SUM('Разделы 11, 12, 13, 14'!P29:P29)),"","Неверно!")</f>
        <v/>
      </c>
      <c r="B1504" s="428" t="s">
        <v>2263</v>
      </c>
      <c r="C1504" s="426" t="s">
        <v>2267</v>
      </c>
      <c r="D1504" s="426" t="s">
        <v>642</v>
      </c>
      <c r="E1504" s="426" t="str">
        <f>CONCATENATE(SUM('Разделы 11, 12, 13, 14'!P25:P25),"=",SUM('Разделы 11, 12, 13, 14'!P27:P27),"+",SUM('Разделы 11, 12, 13, 14'!P29:P29))</f>
        <v>1093000=1093000+0</v>
      </c>
      <c r="F1504" s="407"/>
    </row>
    <row r="1505" spans="1:6" s="242" customFormat="1" x14ac:dyDescent="0.2">
      <c r="A1505" s="433" t="str">
        <f>IF((SUM('Разделы 11, 12, 13, 14'!Q25:Q25)=SUM('Разделы 11, 12, 13, 14'!Q27:Q27)+SUM('Разделы 11, 12, 13, 14'!Q29:Q29)),"","Неверно!")</f>
        <v/>
      </c>
      <c r="B1505" s="428" t="s">
        <v>2263</v>
      </c>
      <c r="C1505" s="426" t="s">
        <v>2268</v>
      </c>
      <c r="D1505" s="426" t="s">
        <v>642</v>
      </c>
      <c r="E1505" s="426" t="str">
        <f>CONCATENATE(SUM('Разделы 11, 12, 13, 14'!Q25:Q25),"=",SUM('Разделы 11, 12, 13, 14'!Q27:Q27),"+",SUM('Разделы 11, 12, 13, 14'!Q29:Q29))</f>
        <v>166000=166000+0</v>
      </c>
      <c r="F1505" s="407"/>
    </row>
    <row r="1506" spans="1:6" s="242" customFormat="1" x14ac:dyDescent="0.2">
      <c r="A1506" s="433" t="str">
        <f>IF((SUM('Разделы 11, 12, 13, 14'!R25:R25)=SUM('Разделы 11, 12, 13, 14'!R27:R27)+SUM('Разделы 11, 12, 13, 14'!R29:R29)),"","Неверно!")</f>
        <v/>
      </c>
      <c r="B1506" s="428" t="s">
        <v>2263</v>
      </c>
      <c r="C1506" s="426" t="s">
        <v>2269</v>
      </c>
      <c r="D1506" s="426" t="s">
        <v>642</v>
      </c>
      <c r="E1506" s="426" t="str">
        <f>CONCATENATE(SUM('Разделы 11, 12, 13, 14'!R25:R25),"=",SUM('Разделы 11, 12, 13, 14'!R27:R27),"+",SUM('Разделы 11, 12, 13, 14'!R29:R29))</f>
        <v>577000=577000+0</v>
      </c>
      <c r="F1506" s="407"/>
    </row>
    <row r="1507" spans="1:6" s="242" customFormat="1" x14ac:dyDescent="0.2">
      <c r="A1507" s="433" t="str">
        <f>IF((SUM('Разделы 11, 12, 13, 14'!S25:S25)=SUM('Разделы 11, 12, 13, 14'!S27:S27)+SUM('Разделы 11, 12, 13, 14'!S29:S29)),"","Неверно!")</f>
        <v/>
      </c>
      <c r="B1507" s="428" t="s">
        <v>2263</v>
      </c>
      <c r="C1507" s="426" t="s">
        <v>2270</v>
      </c>
      <c r="D1507" s="426" t="s">
        <v>642</v>
      </c>
      <c r="E1507" s="426" t="str">
        <f>CONCATENATE(SUM('Разделы 11, 12, 13, 14'!S25:S25),"=",SUM('Разделы 11, 12, 13, 14'!S27:S27),"+",SUM('Разделы 11, 12, 13, 14'!S29:S29))</f>
        <v>327000=327000+0</v>
      </c>
      <c r="F1507" s="407"/>
    </row>
    <row r="1508" spans="1:6" s="242" customFormat="1" x14ac:dyDescent="0.2">
      <c r="A1508" s="433" t="str">
        <f>IF((SUM('Разделы 11, 12, 13, 14'!T25:T25)=SUM('Разделы 11, 12, 13, 14'!T27:T27)+SUM('Разделы 11, 12, 13, 14'!T29:T29)),"","Неверно!")</f>
        <v/>
      </c>
      <c r="B1508" s="428" t="s">
        <v>2263</v>
      </c>
      <c r="C1508" s="426" t="s">
        <v>2271</v>
      </c>
      <c r="D1508" s="426" t="s">
        <v>642</v>
      </c>
      <c r="E1508" s="426" t="str">
        <f>CONCATENATE(SUM('Разделы 11, 12, 13, 14'!T25:T25),"=",SUM('Разделы 11, 12, 13, 14'!T27:T27),"+",SUM('Разделы 11, 12, 13, 14'!T29:T29))</f>
        <v>250000=250000+0</v>
      </c>
      <c r="F1508" s="407"/>
    </row>
    <row r="1509" spans="1:6" s="242" customFormat="1" x14ac:dyDescent="0.2">
      <c r="A1509" s="433" t="str">
        <f>IF((SUM('Разделы 11, 12, 13, 14'!U25:U25)=SUM('Разделы 11, 12, 13, 14'!U27:U27)+SUM('Разделы 11, 12, 13, 14'!U29:U29)),"","Неверно!")</f>
        <v/>
      </c>
      <c r="B1509" s="428" t="s">
        <v>2263</v>
      </c>
      <c r="C1509" s="426" t="s">
        <v>2272</v>
      </c>
      <c r="D1509" s="426" t="s">
        <v>642</v>
      </c>
      <c r="E1509" s="426" t="str">
        <f>CONCATENATE(SUM('Разделы 11, 12, 13, 14'!U25:U25),"=",SUM('Разделы 11, 12, 13, 14'!U27:U27),"+",SUM('Разделы 11, 12, 13, 14'!U29:U29))</f>
        <v>350000=350000+0</v>
      </c>
      <c r="F1509" s="407"/>
    </row>
    <row r="1510" spans="1:6" s="242" customFormat="1" x14ac:dyDescent="0.2">
      <c r="A1510" s="433" t="str">
        <f>IF((SUM('Разделы 11, 12, 13, 14'!V25:V25)=SUM('Разделы 11, 12, 13, 14'!V27:V27)+SUM('Разделы 11, 12, 13, 14'!V29:V29)),"","Неверно!")</f>
        <v/>
      </c>
      <c r="B1510" s="428" t="s">
        <v>2263</v>
      </c>
      <c r="C1510" s="426" t="s">
        <v>2273</v>
      </c>
      <c r="D1510" s="426" t="s">
        <v>642</v>
      </c>
      <c r="E1510" s="426" t="str">
        <f>CONCATENATE(SUM('Разделы 11, 12, 13, 14'!V25:V25),"=",SUM('Разделы 11, 12, 13, 14'!V27:V27),"+",SUM('Разделы 11, 12, 13, 14'!V29:V29))</f>
        <v>0=0+0</v>
      </c>
      <c r="F1510" s="407"/>
    </row>
    <row r="1511" spans="1:6" s="242" customFormat="1" x14ac:dyDescent="0.2">
      <c r="A1511" s="433" t="str">
        <f>IF((SUM('Разделы 11, 12, 13, 14'!W25:W25)=SUM('Разделы 11, 12, 13, 14'!W27:W27)+SUM('Разделы 11, 12, 13, 14'!W29:W29)),"","Неверно!")</f>
        <v/>
      </c>
      <c r="B1511" s="428" t="s">
        <v>2263</v>
      </c>
      <c r="C1511" s="426" t="s">
        <v>2274</v>
      </c>
      <c r="D1511" s="426" t="s">
        <v>642</v>
      </c>
      <c r="E1511" s="426" t="str">
        <f>CONCATENATE(SUM('Разделы 11, 12, 13, 14'!W25:W25),"=",SUM('Разделы 11, 12, 13, 14'!W27:W27),"+",SUM('Разделы 11, 12, 13, 14'!W29:W29))</f>
        <v>267000=267000+0</v>
      </c>
      <c r="F1511" s="407"/>
    </row>
    <row r="1512" spans="1:6" s="242" customFormat="1" x14ac:dyDescent="0.2">
      <c r="A1512" s="433" t="str">
        <f>IF((SUM('Раздел 1'!F10:G10)=SUM('Раздел 1'!M10:M10)+SUM('Раздел 1'!O10:O10)+SUM('Раздел 1'!AK10:AK10)),"","Неверно!")</f>
        <v/>
      </c>
      <c r="B1512" s="428" t="s">
        <v>2275</v>
      </c>
      <c r="C1512" s="426" t="s">
        <v>2276</v>
      </c>
      <c r="D1512" s="426" t="s">
        <v>651</v>
      </c>
      <c r="E1512" s="426" t="str">
        <f>CONCATENATE(SUM('Раздел 1'!F10:G10),"=",SUM('Раздел 1'!M10:M10),"+",SUM('Раздел 1'!O10:O10),"+",SUM('Раздел 1'!AK10:AK10))</f>
        <v>238=221+17+0</v>
      </c>
      <c r="F1512" s="407"/>
    </row>
    <row r="1513" spans="1:6" s="242" customFormat="1" x14ac:dyDescent="0.2">
      <c r="A1513" s="433" t="str">
        <f>IF((SUM('Раздел 1'!F19:G19)=SUM('Раздел 1'!M19:M19)+SUM('Раздел 1'!O19:O19)+SUM('Раздел 1'!AK19:AK19)),"","Неверно!")</f>
        <v/>
      </c>
      <c r="B1513" s="428" t="s">
        <v>2275</v>
      </c>
      <c r="C1513" s="426" t="s">
        <v>2277</v>
      </c>
      <c r="D1513" s="426" t="s">
        <v>651</v>
      </c>
      <c r="E1513" s="426" t="str">
        <f>CONCATENATE(SUM('Раздел 1'!F19:G19),"=",SUM('Раздел 1'!M19:M19),"+",SUM('Раздел 1'!O19:O19),"+",SUM('Раздел 1'!AK19:AK19))</f>
        <v>4=3+1+0</v>
      </c>
      <c r="F1513" s="407"/>
    </row>
    <row r="1514" spans="1:6" s="242" customFormat="1" x14ac:dyDescent="0.2">
      <c r="A1514" s="433" t="str">
        <f>IF((SUM('Раздел 1'!F20:G20)=SUM('Раздел 1'!M20:M20)+SUM('Раздел 1'!O20:O20)+SUM('Раздел 1'!AK20:AK20)),"","Неверно!")</f>
        <v/>
      </c>
      <c r="B1514" s="428" t="s">
        <v>2275</v>
      </c>
      <c r="C1514" s="426" t="s">
        <v>2278</v>
      </c>
      <c r="D1514" s="426" t="s">
        <v>651</v>
      </c>
      <c r="E1514" s="426" t="str">
        <f>CONCATENATE(SUM('Раздел 1'!F20:G20),"=",SUM('Раздел 1'!M20:M20),"+",SUM('Раздел 1'!O20:O20),"+",SUM('Раздел 1'!AK20:AK20))</f>
        <v>1=1+0+0</v>
      </c>
      <c r="F1514" s="407"/>
    </row>
    <row r="1515" spans="1:6" s="242" customFormat="1" x14ac:dyDescent="0.2">
      <c r="A1515" s="433" t="str">
        <f>IF((SUM('Раздел 1'!F21:G21)=SUM('Раздел 1'!M21:M21)+SUM('Раздел 1'!O21:O21)+SUM('Раздел 1'!AK21:AK21)),"","Неверно!")</f>
        <v/>
      </c>
      <c r="B1515" s="428" t="s">
        <v>2275</v>
      </c>
      <c r="C1515" s="426" t="s">
        <v>2279</v>
      </c>
      <c r="D1515" s="426" t="s">
        <v>651</v>
      </c>
      <c r="E1515" s="426" t="str">
        <f>CONCATENATE(SUM('Раздел 1'!F21:G21),"=",SUM('Раздел 1'!M21:M21),"+",SUM('Раздел 1'!O21:O21),"+",SUM('Раздел 1'!AK21:AK21))</f>
        <v>4=4+0+0</v>
      </c>
      <c r="F1515" s="407"/>
    </row>
    <row r="1516" spans="1:6" s="242" customFormat="1" x14ac:dyDescent="0.2">
      <c r="A1516" s="433" t="str">
        <f>IF((SUM('Раздел 1'!F22:G22)=SUM('Раздел 1'!M22:M22)+SUM('Раздел 1'!O22:O22)+SUM('Раздел 1'!AK22:AK22)),"","Неверно!")</f>
        <v/>
      </c>
      <c r="B1516" s="428" t="s">
        <v>2275</v>
      </c>
      <c r="C1516" s="426" t="s">
        <v>2280</v>
      </c>
      <c r="D1516" s="426" t="s">
        <v>651</v>
      </c>
      <c r="E1516" s="426" t="str">
        <f>CONCATENATE(SUM('Раздел 1'!F22:G22),"=",SUM('Раздел 1'!M22:M22),"+",SUM('Раздел 1'!O22:O22),"+",SUM('Раздел 1'!AK22:AK22))</f>
        <v>1=1+0+0</v>
      </c>
      <c r="F1516" s="407"/>
    </row>
    <row r="1517" spans="1:6" s="242" customFormat="1" x14ac:dyDescent="0.2">
      <c r="A1517" s="433" t="str">
        <f>IF((SUM('Раздел 1'!F23:G23)=SUM('Раздел 1'!M23:M23)+SUM('Раздел 1'!O23:O23)+SUM('Раздел 1'!AK23:AK23)),"","Неверно!")</f>
        <v/>
      </c>
      <c r="B1517" s="428" t="s">
        <v>2275</v>
      </c>
      <c r="C1517" s="426" t="s">
        <v>2281</v>
      </c>
      <c r="D1517" s="426" t="s">
        <v>651</v>
      </c>
      <c r="E1517" s="426" t="str">
        <f>CONCATENATE(SUM('Раздел 1'!F23:G23),"=",SUM('Раздел 1'!M23:M23),"+",SUM('Раздел 1'!O23:O23),"+",SUM('Раздел 1'!AK23:AK23))</f>
        <v>0=0+0+0</v>
      </c>
      <c r="F1517" s="407"/>
    </row>
    <row r="1518" spans="1:6" s="242" customFormat="1" x14ac:dyDescent="0.2">
      <c r="A1518" s="433" t="str">
        <f>IF((SUM('Раздел 1'!F24:G24)=SUM('Раздел 1'!M24:M24)+SUM('Раздел 1'!O24:O24)+SUM('Раздел 1'!AK24:AK24)),"","Неверно!")</f>
        <v/>
      </c>
      <c r="B1518" s="428" t="s">
        <v>2275</v>
      </c>
      <c r="C1518" s="426" t="s">
        <v>2282</v>
      </c>
      <c r="D1518" s="426" t="s">
        <v>651</v>
      </c>
      <c r="E1518" s="426" t="str">
        <f>CONCATENATE(SUM('Раздел 1'!F24:G24),"=",SUM('Раздел 1'!M24:M24),"+",SUM('Раздел 1'!O24:O24),"+",SUM('Раздел 1'!AK24:AK24))</f>
        <v>3=3+0+0</v>
      </c>
      <c r="F1518" s="407"/>
    </row>
    <row r="1519" spans="1:6" s="242" customFormat="1" x14ac:dyDescent="0.2">
      <c r="A1519" s="433" t="str">
        <f>IF((SUM('Раздел 1'!F25:G25)=SUM('Раздел 1'!M25:M25)+SUM('Раздел 1'!O25:O25)+SUM('Раздел 1'!AK25:AK25)),"","Неверно!")</f>
        <v/>
      </c>
      <c r="B1519" s="428" t="s">
        <v>2275</v>
      </c>
      <c r="C1519" s="426" t="s">
        <v>2283</v>
      </c>
      <c r="D1519" s="426" t="s">
        <v>651</v>
      </c>
      <c r="E1519" s="426" t="str">
        <f>CONCATENATE(SUM('Раздел 1'!F25:G25),"=",SUM('Раздел 1'!M25:M25),"+",SUM('Раздел 1'!O25:O25),"+",SUM('Раздел 1'!AK25:AK25))</f>
        <v>0=0+0+0</v>
      </c>
      <c r="F1519" s="407"/>
    </row>
    <row r="1520" spans="1:6" s="242" customFormat="1" x14ac:dyDescent="0.2">
      <c r="A1520" s="433" t="str">
        <f>IF((SUM('Раздел 1'!F26:G26)=SUM('Раздел 1'!M26:M26)+SUM('Раздел 1'!O26:O26)+SUM('Раздел 1'!AK26:AK26)),"","Неверно!")</f>
        <v/>
      </c>
      <c r="B1520" s="428" t="s">
        <v>2275</v>
      </c>
      <c r="C1520" s="426" t="s">
        <v>2284</v>
      </c>
      <c r="D1520" s="426" t="s">
        <v>651</v>
      </c>
      <c r="E1520" s="426" t="str">
        <f>CONCATENATE(SUM('Раздел 1'!F26:G26),"=",SUM('Раздел 1'!M26:M26),"+",SUM('Раздел 1'!O26:O26),"+",SUM('Раздел 1'!AK26:AK26))</f>
        <v>0=0+0+0</v>
      </c>
      <c r="F1520" s="407"/>
    </row>
    <row r="1521" spans="1:6" s="242" customFormat="1" x14ac:dyDescent="0.2">
      <c r="A1521" s="433" t="str">
        <f>IF((SUM('Раздел 1'!F27:G27)=SUM('Раздел 1'!M27:M27)+SUM('Раздел 1'!O27:O27)+SUM('Раздел 1'!AK27:AK27)),"","Неверно!")</f>
        <v/>
      </c>
      <c r="B1521" s="428" t="s">
        <v>2275</v>
      </c>
      <c r="C1521" s="426" t="s">
        <v>2285</v>
      </c>
      <c r="D1521" s="426" t="s">
        <v>651</v>
      </c>
      <c r="E1521" s="426" t="str">
        <f>CONCATENATE(SUM('Раздел 1'!F27:G27),"=",SUM('Раздел 1'!M27:M27),"+",SUM('Раздел 1'!O27:O27),"+",SUM('Раздел 1'!AK27:AK27))</f>
        <v>0=0+0+0</v>
      </c>
      <c r="F1521" s="407"/>
    </row>
    <row r="1522" spans="1:6" s="242" customFormat="1" x14ac:dyDescent="0.2">
      <c r="A1522" s="433" t="str">
        <f>IF((SUM('Раздел 1'!F28:G28)=SUM('Раздел 1'!M28:M28)+SUM('Раздел 1'!O28:O28)+SUM('Раздел 1'!AK28:AK28)),"","Неверно!")</f>
        <v/>
      </c>
      <c r="B1522" s="428" t="s">
        <v>2275</v>
      </c>
      <c r="C1522" s="426" t="s">
        <v>2286</v>
      </c>
      <c r="D1522" s="426" t="s">
        <v>651</v>
      </c>
      <c r="E1522" s="426" t="str">
        <f>CONCATENATE(SUM('Раздел 1'!F28:G28),"=",SUM('Раздел 1'!M28:M28),"+",SUM('Раздел 1'!O28:O28),"+",SUM('Раздел 1'!AK28:AK28))</f>
        <v>0=0+0+0</v>
      </c>
      <c r="F1522" s="407"/>
    </row>
    <row r="1523" spans="1:6" s="242" customFormat="1" x14ac:dyDescent="0.2">
      <c r="A1523" s="433" t="str">
        <f>IF((SUM('Раздел 1'!F11:G11)=SUM('Раздел 1'!M11:M11)+SUM('Раздел 1'!O11:O11)+SUM('Раздел 1'!AK11:AK11)),"","Неверно!")</f>
        <v/>
      </c>
      <c r="B1523" s="428" t="s">
        <v>2275</v>
      </c>
      <c r="C1523" s="426" t="s">
        <v>2287</v>
      </c>
      <c r="D1523" s="426" t="s">
        <v>651</v>
      </c>
      <c r="E1523" s="426" t="str">
        <f>CONCATENATE(SUM('Раздел 1'!F11:G11),"=",SUM('Раздел 1'!M11:M11),"+",SUM('Раздел 1'!O11:O11),"+",SUM('Раздел 1'!AK11:AK11))</f>
        <v>11=10+1+0</v>
      </c>
      <c r="F1523" s="407"/>
    </row>
    <row r="1524" spans="1:6" s="242" customFormat="1" x14ac:dyDescent="0.2">
      <c r="A1524" s="433" t="str">
        <f>IF((SUM('Раздел 1'!F29:G29)=SUM('Раздел 1'!M29:M29)+SUM('Раздел 1'!O29:O29)+SUM('Раздел 1'!AK29:AK29)),"","Неверно!")</f>
        <v/>
      </c>
      <c r="B1524" s="428" t="s">
        <v>2275</v>
      </c>
      <c r="C1524" s="426" t="s">
        <v>2288</v>
      </c>
      <c r="D1524" s="426" t="s">
        <v>651</v>
      </c>
      <c r="E1524" s="426" t="str">
        <f>CONCATENATE(SUM('Раздел 1'!F29:G29),"=",SUM('Раздел 1'!M29:M29),"+",SUM('Раздел 1'!O29:O29),"+",SUM('Раздел 1'!AK29:AK29))</f>
        <v>1=1+0+0</v>
      </c>
      <c r="F1524" s="407"/>
    </row>
    <row r="1525" spans="1:6" s="242" customFormat="1" x14ac:dyDescent="0.2">
      <c r="A1525" s="433" t="str">
        <f>IF((SUM('Раздел 1'!F30:G30)=SUM('Раздел 1'!M30:M30)+SUM('Раздел 1'!O30:O30)+SUM('Раздел 1'!AK30:AK30)),"","Неверно!")</f>
        <v/>
      </c>
      <c r="B1525" s="428" t="s">
        <v>2275</v>
      </c>
      <c r="C1525" s="426" t="s">
        <v>2289</v>
      </c>
      <c r="D1525" s="426" t="s">
        <v>651</v>
      </c>
      <c r="E1525" s="426" t="str">
        <f>CONCATENATE(SUM('Раздел 1'!F30:G30),"=",SUM('Раздел 1'!M30:M30),"+",SUM('Раздел 1'!O30:O30),"+",SUM('Раздел 1'!AK30:AK30))</f>
        <v>0=0+0+0</v>
      </c>
      <c r="F1525" s="407"/>
    </row>
    <row r="1526" spans="1:6" s="242" customFormat="1" x14ac:dyDescent="0.2">
      <c r="A1526" s="433" t="str">
        <f>IF((SUM('Раздел 1'!F31:G31)=SUM('Раздел 1'!M31:M31)+SUM('Раздел 1'!O31:O31)+SUM('Раздел 1'!AK31:AK31)),"","Неверно!")</f>
        <v/>
      </c>
      <c r="B1526" s="428" t="s">
        <v>2275</v>
      </c>
      <c r="C1526" s="426" t="s">
        <v>2290</v>
      </c>
      <c r="D1526" s="426" t="s">
        <v>651</v>
      </c>
      <c r="E1526" s="426" t="str">
        <f>CONCATENATE(SUM('Раздел 1'!F31:G31),"=",SUM('Раздел 1'!M31:M31),"+",SUM('Раздел 1'!O31:O31),"+",SUM('Раздел 1'!AK31:AK31))</f>
        <v>0=0+0+0</v>
      </c>
      <c r="F1526" s="407"/>
    </row>
    <row r="1527" spans="1:6" s="242" customFormat="1" x14ac:dyDescent="0.2">
      <c r="A1527" s="433" t="str">
        <f>IF((SUM('Раздел 1'!F32:G32)=SUM('Раздел 1'!M32:M32)+SUM('Раздел 1'!O32:O32)+SUM('Раздел 1'!AK32:AK32)),"","Неверно!")</f>
        <v/>
      </c>
      <c r="B1527" s="428" t="s">
        <v>2275</v>
      </c>
      <c r="C1527" s="426" t="s">
        <v>2291</v>
      </c>
      <c r="D1527" s="426" t="s">
        <v>651</v>
      </c>
      <c r="E1527" s="426" t="str">
        <f>CONCATENATE(SUM('Раздел 1'!F32:G32),"=",SUM('Раздел 1'!M32:M32),"+",SUM('Раздел 1'!O32:O32),"+",SUM('Раздел 1'!AK32:AK32))</f>
        <v>3=3+0+0</v>
      </c>
      <c r="F1527" s="407"/>
    </row>
    <row r="1528" spans="1:6" s="242" customFormat="1" x14ac:dyDescent="0.2">
      <c r="A1528" s="433" t="str">
        <f>IF((SUM('Раздел 1'!F33:G33)=SUM('Раздел 1'!M33:M33)+SUM('Раздел 1'!O33:O33)+SUM('Раздел 1'!AK33:AK33)),"","Неверно!")</f>
        <v/>
      </c>
      <c r="B1528" s="428" t="s">
        <v>2275</v>
      </c>
      <c r="C1528" s="426" t="s">
        <v>2292</v>
      </c>
      <c r="D1528" s="426" t="s">
        <v>651</v>
      </c>
      <c r="E1528" s="426" t="str">
        <f>CONCATENATE(SUM('Раздел 1'!F33:G33),"=",SUM('Раздел 1'!M33:M33),"+",SUM('Раздел 1'!O33:O33),"+",SUM('Раздел 1'!AK33:AK33))</f>
        <v>0=0+0+0</v>
      </c>
      <c r="F1528" s="407"/>
    </row>
    <row r="1529" spans="1:6" s="242" customFormat="1" x14ac:dyDescent="0.2">
      <c r="A1529" s="433" t="str">
        <f>IF((SUM('Раздел 1'!F34:G34)=SUM('Раздел 1'!M34:M34)+SUM('Раздел 1'!O34:O34)+SUM('Раздел 1'!AK34:AK34)),"","Неверно!")</f>
        <v/>
      </c>
      <c r="B1529" s="428" t="s">
        <v>2275</v>
      </c>
      <c r="C1529" s="426" t="s">
        <v>2293</v>
      </c>
      <c r="D1529" s="426" t="s">
        <v>651</v>
      </c>
      <c r="E1529" s="426" t="str">
        <f>CONCATENATE(SUM('Раздел 1'!F34:G34),"=",SUM('Раздел 1'!M34:M34),"+",SUM('Раздел 1'!O34:O34),"+",SUM('Раздел 1'!AK34:AK34))</f>
        <v>54=48+6+0</v>
      </c>
      <c r="F1529" s="407"/>
    </row>
    <row r="1530" spans="1:6" s="242" customFormat="1" x14ac:dyDescent="0.2">
      <c r="A1530" s="433" t="str">
        <f>IF((SUM('Раздел 1'!F35:G35)=SUM('Раздел 1'!M35:M35)+SUM('Раздел 1'!O35:O35)+SUM('Раздел 1'!AK35:AK35)),"","Неверно!")</f>
        <v/>
      </c>
      <c r="B1530" s="428" t="s">
        <v>2275</v>
      </c>
      <c r="C1530" s="426" t="s">
        <v>2294</v>
      </c>
      <c r="D1530" s="426" t="s">
        <v>651</v>
      </c>
      <c r="E1530" s="426" t="str">
        <f>CONCATENATE(SUM('Раздел 1'!F35:G35),"=",SUM('Раздел 1'!M35:M35),"+",SUM('Раздел 1'!O35:O35),"+",SUM('Раздел 1'!AK35:AK35))</f>
        <v>0=0+0+0</v>
      </c>
      <c r="F1530" s="407"/>
    </row>
    <row r="1531" spans="1:6" s="242" customFormat="1" x14ac:dyDescent="0.2">
      <c r="A1531" s="433" t="str">
        <f>IF((SUM('Раздел 1'!F36:G36)=SUM('Раздел 1'!M36:M36)+SUM('Раздел 1'!O36:O36)+SUM('Раздел 1'!AK36:AK36)),"","Неверно!")</f>
        <v/>
      </c>
      <c r="B1531" s="428" t="s">
        <v>2275</v>
      </c>
      <c r="C1531" s="426" t="s">
        <v>2295</v>
      </c>
      <c r="D1531" s="426" t="s">
        <v>651</v>
      </c>
      <c r="E1531" s="426" t="str">
        <f>CONCATENATE(SUM('Раздел 1'!F36:G36),"=",SUM('Раздел 1'!M36:M36),"+",SUM('Раздел 1'!O36:O36),"+",SUM('Раздел 1'!AK36:AK36))</f>
        <v>38=36+2+0</v>
      </c>
      <c r="F1531" s="407"/>
    </row>
    <row r="1532" spans="1:6" s="242" customFormat="1" x14ac:dyDescent="0.2">
      <c r="A1532" s="433" t="str">
        <f>IF((SUM('Раздел 1'!F37:G37)=SUM('Раздел 1'!M37:M37)+SUM('Раздел 1'!O37:O37)+SUM('Раздел 1'!AK37:AK37)),"","Неверно!")</f>
        <v/>
      </c>
      <c r="B1532" s="428" t="s">
        <v>2275</v>
      </c>
      <c r="C1532" s="426" t="s">
        <v>2296</v>
      </c>
      <c r="D1532" s="426" t="s">
        <v>651</v>
      </c>
      <c r="E1532" s="426" t="str">
        <f>CONCATENATE(SUM('Раздел 1'!F37:G37),"=",SUM('Раздел 1'!M37:M37),"+",SUM('Раздел 1'!O37:O37),"+",SUM('Раздел 1'!AK37:AK37))</f>
        <v>0=0+0+0</v>
      </c>
      <c r="F1532" s="407"/>
    </row>
    <row r="1533" spans="1:6" s="242" customFormat="1" x14ac:dyDescent="0.2">
      <c r="A1533" s="433" t="str">
        <f>IF((SUM('Раздел 1'!F38:G38)=SUM('Раздел 1'!M38:M38)+SUM('Раздел 1'!O38:O38)+SUM('Раздел 1'!AK38:AK38)),"","Неверно!")</f>
        <v/>
      </c>
      <c r="B1533" s="428" t="s">
        <v>2275</v>
      </c>
      <c r="C1533" s="426" t="s">
        <v>2297</v>
      </c>
      <c r="D1533" s="426" t="s">
        <v>651</v>
      </c>
      <c r="E1533" s="426" t="str">
        <f>CONCATENATE(SUM('Раздел 1'!F38:G38),"=",SUM('Раздел 1'!M38:M38),"+",SUM('Раздел 1'!O38:O38),"+",SUM('Раздел 1'!AK38:AK38))</f>
        <v>0=0+0+0</v>
      </c>
      <c r="F1533" s="407"/>
    </row>
    <row r="1534" spans="1:6" s="242" customFormat="1" x14ac:dyDescent="0.2">
      <c r="A1534" s="433" t="str">
        <f>IF((SUM('Раздел 1'!F12:G12)=SUM('Раздел 1'!M12:M12)+SUM('Раздел 1'!O12:O12)+SUM('Раздел 1'!AK12:AK12)),"","Неверно!")</f>
        <v/>
      </c>
      <c r="B1534" s="428" t="s">
        <v>2275</v>
      </c>
      <c r="C1534" s="426" t="s">
        <v>2298</v>
      </c>
      <c r="D1534" s="426" t="s">
        <v>651</v>
      </c>
      <c r="E1534" s="426" t="str">
        <f>CONCATENATE(SUM('Раздел 1'!F12:G12),"=",SUM('Раздел 1'!M12:M12),"+",SUM('Раздел 1'!O12:O12),"+",SUM('Раздел 1'!AK12:AK12))</f>
        <v>2=2+0+0</v>
      </c>
      <c r="F1534" s="407"/>
    </row>
    <row r="1535" spans="1:6" s="242" customFormat="1" x14ac:dyDescent="0.2">
      <c r="A1535" s="433" t="str">
        <f>IF((SUM('Раздел 1'!F39:G39)=SUM('Раздел 1'!M39:M39)+SUM('Раздел 1'!O39:O39)+SUM('Раздел 1'!AK39:AK39)),"","Неверно!")</f>
        <v/>
      </c>
      <c r="B1535" s="428" t="s">
        <v>2275</v>
      </c>
      <c r="C1535" s="426" t="s">
        <v>2299</v>
      </c>
      <c r="D1535" s="426" t="s">
        <v>651</v>
      </c>
      <c r="E1535" s="426" t="str">
        <f>CONCATENATE(SUM('Раздел 1'!F39:G39),"=",SUM('Раздел 1'!M39:M39),"+",SUM('Раздел 1'!O39:O39),"+",SUM('Раздел 1'!AK39:AK39))</f>
        <v>0=0+0+0</v>
      </c>
      <c r="F1535" s="407"/>
    </row>
    <row r="1536" spans="1:6" s="242" customFormat="1" x14ac:dyDescent="0.2">
      <c r="A1536" s="433" t="str">
        <f>IF((SUM('Раздел 1'!F40:G40)=SUM('Раздел 1'!M40:M40)+SUM('Раздел 1'!O40:O40)+SUM('Раздел 1'!AK40:AK40)),"","Неверно!")</f>
        <v/>
      </c>
      <c r="B1536" s="428" t="s">
        <v>2275</v>
      </c>
      <c r="C1536" s="426" t="s">
        <v>2300</v>
      </c>
      <c r="D1536" s="426" t="s">
        <v>651</v>
      </c>
      <c r="E1536" s="426" t="str">
        <f>CONCATENATE(SUM('Раздел 1'!F40:G40),"=",SUM('Раздел 1'!M40:M40),"+",SUM('Раздел 1'!O40:O40),"+",SUM('Раздел 1'!AK40:AK40))</f>
        <v>0=0+0+0</v>
      </c>
      <c r="F1536" s="407"/>
    </row>
    <row r="1537" spans="1:6" s="242" customFormat="1" x14ac:dyDescent="0.2">
      <c r="A1537" s="433" t="str">
        <f>IF((SUM('Раздел 1'!F41:G41)=SUM('Раздел 1'!M41:M41)+SUM('Раздел 1'!O41:O41)+SUM('Раздел 1'!AK41:AK41)),"","Неверно!")</f>
        <v/>
      </c>
      <c r="B1537" s="428" t="s">
        <v>2275</v>
      </c>
      <c r="C1537" s="426" t="s">
        <v>2301</v>
      </c>
      <c r="D1537" s="426" t="s">
        <v>651</v>
      </c>
      <c r="E1537" s="426" t="str">
        <f>CONCATENATE(SUM('Раздел 1'!F41:G41),"=",SUM('Раздел 1'!M41:M41),"+",SUM('Раздел 1'!O41:O41),"+",SUM('Раздел 1'!AK41:AK41))</f>
        <v>0=0+0+0</v>
      </c>
      <c r="F1537" s="407"/>
    </row>
    <row r="1538" spans="1:6" s="242" customFormat="1" x14ac:dyDescent="0.2">
      <c r="A1538" s="433" t="str">
        <f>IF((SUM('Раздел 1'!F42:G42)=SUM('Раздел 1'!M42:M42)+SUM('Раздел 1'!O42:O42)+SUM('Раздел 1'!AK42:AK42)),"","Неверно!")</f>
        <v/>
      </c>
      <c r="B1538" s="428" t="s">
        <v>2275</v>
      </c>
      <c r="C1538" s="426" t="s">
        <v>2302</v>
      </c>
      <c r="D1538" s="426" t="s">
        <v>651</v>
      </c>
      <c r="E1538" s="426" t="str">
        <f>CONCATENATE(SUM('Раздел 1'!F42:G42),"=",SUM('Раздел 1'!M42:M42),"+",SUM('Раздел 1'!O42:O42),"+",SUM('Раздел 1'!AK42:AK42))</f>
        <v>0=0+0+0</v>
      </c>
      <c r="F1538" s="407"/>
    </row>
    <row r="1539" spans="1:6" s="242" customFormat="1" x14ac:dyDescent="0.2">
      <c r="A1539" s="433" t="str">
        <f>IF((SUM('Раздел 1'!F43:G43)=SUM('Раздел 1'!M43:M43)+SUM('Раздел 1'!O43:O43)+SUM('Раздел 1'!AK43:AK43)),"","Неверно!")</f>
        <v/>
      </c>
      <c r="B1539" s="428" t="s">
        <v>2275</v>
      </c>
      <c r="C1539" s="426" t="s">
        <v>2303</v>
      </c>
      <c r="D1539" s="426" t="s">
        <v>651</v>
      </c>
      <c r="E1539" s="426" t="str">
        <f>CONCATENATE(SUM('Раздел 1'!F43:G43),"=",SUM('Раздел 1'!M43:M43),"+",SUM('Раздел 1'!O43:O43),"+",SUM('Раздел 1'!AK43:AK43))</f>
        <v>2=2+0+0</v>
      </c>
      <c r="F1539" s="407"/>
    </row>
    <row r="1540" spans="1:6" s="242" customFormat="1" x14ac:dyDescent="0.2">
      <c r="A1540" s="433" t="str">
        <f>IF((SUM('Раздел 1'!F44:G44)=SUM('Раздел 1'!M44:M44)+SUM('Раздел 1'!O44:O44)+SUM('Раздел 1'!AK44:AK44)),"","Неверно!")</f>
        <v/>
      </c>
      <c r="B1540" s="428" t="s">
        <v>2275</v>
      </c>
      <c r="C1540" s="426" t="s">
        <v>2304</v>
      </c>
      <c r="D1540" s="426" t="s">
        <v>651</v>
      </c>
      <c r="E1540" s="426" t="str">
        <f>CONCATENATE(SUM('Раздел 1'!F44:G44),"=",SUM('Раздел 1'!M44:M44),"+",SUM('Раздел 1'!O44:O44),"+",SUM('Раздел 1'!AK44:AK44))</f>
        <v>0=0+0+0</v>
      </c>
      <c r="F1540" s="407"/>
    </row>
    <row r="1541" spans="1:6" s="242" customFormat="1" x14ac:dyDescent="0.2">
      <c r="A1541" s="433" t="str">
        <f>IF((SUM('Раздел 1'!F45:G45)=SUM('Раздел 1'!M45:M45)+SUM('Раздел 1'!O45:O45)+SUM('Раздел 1'!AK45:AK45)),"","Неверно!")</f>
        <v/>
      </c>
      <c r="B1541" s="428" t="s">
        <v>2275</v>
      </c>
      <c r="C1541" s="426" t="s">
        <v>2305</v>
      </c>
      <c r="D1541" s="426" t="s">
        <v>651</v>
      </c>
      <c r="E1541" s="426" t="str">
        <f>CONCATENATE(SUM('Раздел 1'!F45:G45),"=",SUM('Раздел 1'!M45:M45),"+",SUM('Раздел 1'!O45:O45),"+",SUM('Раздел 1'!AK45:AK45))</f>
        <v>1=1+0+0</v>
      </c>
      <c r="F1541" s="407"/>
    </row>
    <row r="1542" spans="1:6" s="242" customFormat="1" x14ac:dyDescent="0.2">
      <c r="A1542" s="433" t="str">
        <f>IF((SUM('Раздел 1'!F46:G46)=SUM('Раздел 1'!M46:M46)+SUM('Раздел 1'!O46:O46)+SUM('Раздел 1'!AK46:AK46)),"","Неверно!")</f>
        <v/>
      </c>
      <c r="B1542" s="428" t="s">
        <v>2275</v>
      </c>
      <c r="C1542" s="426" t="s">
        <v>2306</v>
      </c>
      <c r="D1542" s="426" t="s">
        <v>651</v>
      </c>
      <c r="E1542" s="426" t="str">
        <f>CONCATENATE(SUM('Раздел 1'!F46:G46),"=",SUM('Раздел 1'!M46:M46),"+",SUM('Раздел 1'!O46:O46),"+",SUM('Раздел 1'!AK46:AK46))</f>
        <v>18=18+0+0</v>
      </c>
      <c r="F1542" s="407"/>
    </row>
    <row r="1543" spans="1:6" s="242" customFormat="1" x14ac:dyDescent="0.2">
      <c r="A1543" s="433" t="str">
        <f>IF((SUM('Раздел 1'!F47:G47)=SUM('Раздел 1'!M47:M47)+SUM('Раздел 1'!O47:O47)+SUM('Раздел 1'!AK47:AK47)),"","Неверно!")</f>
        <v/>
      </c>
      <c r="B1543" s="428" t="s">
        <v>2275</v>
      </c>
      <c r="C1543" s="426" t="s">
        <v>2307</v>
      </c>
      <c r="D1543" s="426" t="s">
        <v>651</v>
      </c>
      <c r="E1543" s="426" t="str">
        <f>CONCATENATE(SUM('Раздел 1'!F47:G47),"=",SUM('Раздел 1'!M47:M47),"+",SUM('Раздел 1'!O47:O47),"+",SUM('Раздел 1'!AK47:AK47))</f>
        <v>17=16+1+0</v>
      </c>
      <c r="F1543" s="407"/>
    </row>
    <row r="1544" spans="1:6" s="242" customFormat="1" x14ac:dyDescent="0.2">
      <c r="A1544" s="433" t="str">
        <f>IF((SUM('Раздел 1'!F48:G48)=SUM('Раздел 1'!M48:M48)+SUM('Раздел 1'!O48:O48)+SUM('Раздел 1'!AK48:AK48)),"","Неверно!")</f>
        <v/>
      </c>
      <c r="B1544" s="428" t="s">
        <v>2275</v>
      </c>
      <c r="C1544" s="426" t="s">
        <v>2308</v>
      </c>
      <c r="D1544" s="426" t="s">
        <v>651</v>
      </c>
      <c r="E1544" s="426" t="str">
        <f>CONCATENATE(SUM('Раздел 1'!F48:G48),"=",SUM('Раздел 1'!M48:M48),"+",SUM('Раздел 1'!O48:O48),"+",SUM('Раздел 1'!AK48:AK48))</f>
        <v>0=0+0+0</v>
      </c>
      <c r="F1544" s="407"/>
    </row>
    <row r="1545" spans="1:6" s="242" customFormat="1" x14ac:dyDescent="0.2">
      <c r="A1545" s="433" t="str">
        <f>IF((SUM('Раздел 1'!F13:G13)=SUM('Раздел 1'!M13:M13)+SUM('Раздел 1'!O13:O13)+SUM('Раздел 1'!AK13:AK13)),"","Неверно!")</f>
        <v/>
      </c>
      <c r="B1545" s="428" t="s">
        <v>2275</v>
      </c>
      <c r="C1545" s="426" t="s">
        <v>2309</v>
      </c>
      <c r="D1545" s="426" t="s">
        <v>651</v>
      </c>
      <c r="E1545" s="426" t="str">
        <f>CONCATENATE(SUM('Раздел 1'!F13:G13),"=",SUM('Раздел 1'!M13:M13),"+",SUM('Раздел 1'!O13:O13),"+",SUM('Раздел 1'!AK13:AK13))</f>
        <v>34=31+3+0</v>
      </c>
      <c r="F1545" s="407"/>
    </row>
    <row r="1546" spans="1:6" s="242" customFormat="1" x14ac:dyDescent="0.2">
      <c r="A1546" s="433" t="str">
        <f>IF((SUM('Раздел 1'!F49:G49)=SUM('Раздел 1'!M49:M49)+SUM('Раздел 1'!O49:O49)+SUM('Раздел 1'!AK49:AK49)),"","Неверно!")</f>
        <v/>
      </c>
      <c r="B1546" s="428" t="s">
        <v>2275</v>
      </c>
      <c r="C1546" s="426" t="s">
        <v>2310</v>
      </c>
      <c r="D1546" s="426" t="s">
        <v>651</v>
      </c>
      <c r="E1546" s="426" t="str">
        <f>CONCATENATE(SUM('Раздел 1'!F49:G49),"=",SUM('Раздел 1'!M49:M49),"+",SUM('Раздел 1'!O49:O49),"+",SUM('Раздел 1'!AK49:AK49))</f>
        <v>73=71+2+0</v>
      </c>
      <c r="F1546" s="407"/>
    </row>
    <row r="1547" spans="1:6" s="242" customFormat="1" x14ac:dyDescent="0.2">
      <c r="A1547" s="433" t="str">
        <f>IF((SUM('Раздел 1'!F14:G14)=SUM('Раздел 1'!M14:M14)+SUM('Раздел 1'!O14:O14)+SUM('Раздел 1'!AK14:AK14)),"","Неверно!")</f>
        <v/>
      </c>
      <c r="B1547" s="428" t="s">
        <v>2275</v>
      </c>
      <c r="C1547" s="426" t="s">
        <v>2311</v>
      </c>
      <c r="D1547" s="426" t="s">
        <v>651</v>
      </c>
      <c r="E1547" s="426" t="str">
        <f>CONCATENATE(SUM('Раздел 1'!F14:G14),"=",SUM('Раздел 1'!M14:M14),"+",SUM('Раздел 1'!O14:O14),"+",SUM('Раздел 1'!AK14:AK14))</f>
        <v>0=0+0+0</v>
      </c>
      <c r="F1547" s="407"/>
    </row>
    <row r="1548" spans="1:6" s="242" customFormat="1" x14ac:dyDescent="0.2">
      <c r="A1548" s="433" t="str">
        <f>IF((SUM('Раздел 1'!F15:G15)=SUM('Раздел 1'!M15:M15)+SUM('Раздел 1'!O15:O15)+SUM('Раздел 1'!AK15:AK15)),"","Неверно!")</f>
        <v/>
      </c>
      <c r="B1548" s="428" t="s">
        <v>2275</v>
      </c>
      <c r="C1548" s="426" t="s">
        <v>2312</v>
      </c>
      <c r="D1548" s="426" t="s">
        <v>651</v>
      </c>
      <c r="E1548" s="426" t="str">
        <f>CONCATENATE(SUM('Раздел 1'!F15:G15),"=",SUM('Раздел 1'!M15:M15),"+",SUM('Раздел 1'!O15:O15),"+",SUM('Раздел 1'!AK15:AK15))</f>
        <v>4=4+0+0</v>
      </c>
      <c r="F1548" s="407"/>
    </row>
    <row r="1549" spans="1:6" s="242" customFormat="1" x14ac:dyDescent="0.2">
      <c r="A1549" s="433" t="str">
        <f>IF((SUM('Раздел 1'!F16:G16)=SUM('Раздел 1'!M16:M16)+SUM('Раздел 1'!O16:O16)+SUM('Раздел 1'!AK16:AK16)),"","Неверно!")</f>
        <v/>
      </c>
      <c r="B1549" s="428" t="s">
        <v>2275</v>
      </c>
      <c r="C1549" s="426" t="s">
        <v>2313</v>
      </c>
      <c r="D1549" s="426" t="s">
        <v>651</v>
      </c>
      <c r="E1549" s="426" t="str">
        <f>CONCATENATE(SUM('Раздел 1'!F16:G16),"=",SUM('Раздел 1'!M16:M16),"+",SUM('Раздел 1'!O16:O16),"+",SUM('Раздел 1'!AK16:AK16))</f>
        <v>4=4+0+0</v>
      </c>
      <c r="F1549" s="407"/>
    </row>
    <row r="1550" spans="1:6" s="242" customFormat="1" x14ac:dyDescent="0.2">
      <c r="A1550" s="433" t="str">
        <f>IF((SUM('Раздел 1'!F17:G17)=SUM('Раздел 1'!M17:M17)+SUM('Раздел 1'!O17:O17)+SUM('Раздел 1'!AK17:AK17)),"","Неверно!")</f>
        <v/>
      </c>
      <c r="B1550" s="428" t="s">
        <v>2275</v>
      </c>
      <c r="C1550" s="426" t="s">
        <v>2314</v>
      </c>
      <c r="D1550" s="426" t="s">
        <v>651</v>
      </c>
      <c r="E1550" s="426" t="str">
        <f>CONCATENATE(SUM('Раздел 1'!F17:G17),"=",SUM('Раздел 1'!M17:M17),"+",SUM('Раздел 1'!O17:O17),"+",SUM('Раздел 1'!AK17:AK17))</f>
        <v>53=49+4+0</v>
      </c>
      <c r="F1550" s="407"/>
    </row>
    <row r="1551" spans="1:6" s="242" customFormat="1" x14ac:dyDescent="0.2">
      <c r="A1551" s="433" t="str">
        <f>IF((SUM('Раздел 1'!F18:G18)=SUM('Раздел 1'!M18:M18)+SUM('Раздел 1'!O18:O18)+SUM('Раздел 1'!AK18:AK18)),"","Неверно!")</f>
        <v/>
      </c>
      <c r="B1551" s="428" t="s">
        <v>2275</v>
      </c>
      <c r="C1551" s="426" t="s">
        <v>2315</v>
      </c>
      <c r="D1551" s="426" t="s">
        <v>651</v>
      </c>
      <c r="E1551" s="426" t="str">
        <f>CONCATENATE(SUM('Раздел 1'!F18:G18),"=",SUM('Раздел 1'!M18:M18),"+",SUM('Раздел 1'!O18:O18),"+",SUM('Раздел 1'!AK18:AK18))</f>
        <v>0=0+0+0</v>
      </c>
      <c r="F1551" s="407"/>
    </row>
    <row r="1552" spans="1:6" s="242" customFormat="1" x14ac:dyDescent="0.2">
      <c r="A1552" s="433" t="str">
        <f>IF((SUM('Раздел 1'!F10:AK63)&gt;0),"","Неверно!")</f>
        <v/>
      </c>
      <c r="B1552" s="428" t="s">
        <v>2316</v>
      </c>
      <c r="C1552" s="426" t="s">
        <v>2317</v>
      </c>
      <c r="D1552" s="426" t="s">
        <v>594</v>
      </c>
      <c r="E1552" s="426" t="str">
        <f>CONCATENATE(SUM('Раздел 1'!F10:AK63),"&gt;",0)</f>
        <v>7955&gt;0</v>
      </c>
      <c r="F1552" s="407"/>
    </row>
    <row r="1553" spans="1:6" s="242" customFormat="1" x14ac:dyDescent="0.2">
      <c r="A1553" s="433" t="str">
        <f>IF((SUM('Разделы 11, 12, 13, 14'!E30:E30)&lt;=SUM('Разделы 11, 12, 13, 14'!E29:E29)),"","Неверно!")</f>
        <v/>
      </c>
      <c r="B1553" s="428" t="s">
        <v>2318</v>
      </c>
      <c r="C1553" s="426" t="s">
        <v>2319</v>
      </c>
      <c r="D1553" s="426" t="s">
        <v>643</v>
      </c>
      <c r="E1553" s="426" t="str">
        <f>CONCATENATE(SUM('Разделы 11, 12, 13, 14'!E30:E30),"&lt;=",SUM('Разделы 11, 12, 13, 14'!E29:E29))</f>
        <v>0&lt;=0</v>
      </c>
      <c r="F1553" s="407"/>
    </row>
    <row r="1554" spans="1:6" s="242" customFormat="1" x14ac:dyDescent="0.2">
      <c r="A1554" s="433" t="str">
        <f>IF((SUM('Разделы 11, 12, 13, 14'!F30:F30)&lt;=SUM('Разделы 11, 12, 13, 14'!F29:F29)),"","Неверно!")</f>
        <v/>
      </c>
      <c r="B1554" s="428" t="s">
        <v>2318</v>
      </c>
      <c r="C1554" s="426" t="s">
        <v>2320</v>
      </c>
      <c r="D1554" s="426" t="s">
        <v>643</v>
      </c>
      <c r="E1554" s="426" t="str">
        <f>CONCATENATE(SUM('Разделы 11, 12, 13, 14'!F30:F30),"&lt;=",SUM('Разделы 11, 12, 13, 14'!F29:F29))</f>
        <v>0&lt;=0</v>
      </c>
      <c r="F1554" s="407"/>
    </row>
    <row r="1555" spans="1:6" s="242" customFormat="1" x14ac:dyDescent="0.2">
      <c r="A1555" s="433" t="str">
        <f>IF((SUM('Раздел 3'!D30:D30)&lt;=SUM('Раздел 1'!Q10:Q10)),"","Неверно!")</f>
        <v/>
      </c>
      <c r="B1555" s="428" t="s">
        <v>2321</v>
      </c>
      <c r="C1555" s="426" t="s">
        <v>2322</v>
      </c>
      <c r="D1555" s="426" t="s">
        <v>290</v>
      </c>
      <c r="E1555" s="426" t="str">
        <f>CONCATENATE(SUM('Раздел 3'!D30:D30),"&lt;=",SUM('Раздел 1'!Q10:Q10))</f>
        <v>0&lt;=202</v>
      </c>
      <c r="F1555" s="407"/>
    </row>
    <row r="1556" spans="1:6" s="242" customFormat="1" x14ac:dyDescent="0.2">
      <c r="A1556" s="433" t="str">
        <f>IF((SUM('Раздел 3'!D31:D31)&lt;=SUM('Раздел 1'!Q10:Q10)),"","Неверно!")</f>
        <v/>
      </c>
      <c r="B1556" s="428" t="s">
        <v>2321</v>
      </c>
      <c r="C1556" s="426" t="s">
        <v>2323</v>
      </c>
      <c r="D1556" s="426" t="s">
        <v>290</v>
      </c>
      <c r="E1556" s="426" t="str">
        <f>CONCATENATE(SUM('Раздел 3'!D31:D31),"&lt;=",SUM('Раздел 1'!Q10:Q10))</f>
        <v>32&lt;=202</v>
      </c>
      <c r="F1556" s="407"/>
    </row>
    <row r="1557" spans="1:6" s="242" customFormat="1" x14ac:dyDescent="0.2">
      <c r="A1557" s="433" t="str">
        <f>IF((SUM('Раздел 3'!D32:D32)&lt;=SUM('Раздел 1'!Q10:Q10)),"","Неверно!")</f>
        <v/>
      </c>
      <c r="B1557" s="428" t="s">
        <v>2321</v>
      </c>
      <c r="C1557" s="426" t="s">
        <v>2324</v>
      </c>
      <c r="D1557" s="426" t="s">
        <v>290</v>
      </c>
      <c r="E1557" s="426" t="str">
        <f>CONCATENATE(SUM('Раздел 3'!D32:D32),"&lt;=",SUM('Раздел 1'!Q10:Q10))</f>
        <v>11&lt;=202</v>
      </c>
      <c r="F1557" s="407"/>
    </row>
    <row r="1558" spans="1:6" s="242" customFormat="1" x14ac:dyDescent="0.2">
      <c r="A1558" s="433" t="str">
        <f>IF((SUM('Раздел 3'!D33:D33)&lt;=SUM('Раздел 1'!Q10:Q10)),"","Неверно!")</f>
        <v/>
      </c>
      <c r="B1558" s="428" t="s">
        <v>2321</v>
      </c>
      <c r="C1558" s="426" t="s">
        <v>2325</v>
      </c>
      <c r="D1558" s="426" t="s">
        <v>290</v>
      </c>
      <c r="E1558" s="426" t="str">
        <f>CONCATENATE(SUM('Раздел 3'!D33:D33),"&lt;=",SUM('Раздел 1'!Q10:Q10))</f>
        <v>0&lt;=202</v>
      </c>
      <c r="F1558" s="407"/>
    </row>
    <row r="1559" spans="1:6" s="242" customFormat="1" x14ac:dyDescent="0.2">
      <c r="A1559" s="433" t="str">
        <f>IF((SUM('Раздел 3'!D34:D34)&lt;=SUM('Раздел 1'!Q10:Q10)),"","Неверно!")</f>
        <v/>
      </c>
      <c r="B1559" s="428" t="s">
        <v>2321</v>
      </c>
      <c r="C1559" s="426" t="s">
        <v>2326</v>
      </c>
      <c r="D1559" s="426" t="s">
        <v>290</v>
      </c>
      <c r="E1559" s="426" t="str">
        <f>CONCATENATE(SUM('Раздел 3'!D34:D34),"&lt;=",SUM('Раздел 1'!Q10:Q10))</f>
        <v>142&lt;=202</v>
      </c>
      <c r="F1559" s="407"/>
    </row>
    <row r="1560" spans="1:6" s="242" customFormat="1" x14ac:dyDescent="0.2">
      <c r="A1560" s="433" t="str">
        <f>IF((SUM('Раздел 3'!D35:D35)&lt;=SUM('Раздел 1'!Q10:Q10)),"","Неверно!")</f>
        <v/>
      </c>
      <c r="B1560" s="428" t="s">
        <v>2321</v>
      </c>
      <c r="C1560" s="426" t="s">
        <v>2327</v>
      </c>
      <c r="D1560" s="426" t="s">
        <v>290</v>
      </c>
      <c r="E1560" s="426" t="str">
        <f>CONCATENATE(SUM('Раздел 3'!D35:D35),"&lt;=",SUM('Раздел 1'!Q10:Q10))</f>
        <v>0&lt;=202</v>
      </c>
      <c r="F1560" s="407"/>
    </row>
    <row r="1561" spans="1:6" s="242" customFormat="1" x14ac:dyDescent="0.2">
      <c r="A1561" s="433" t="str">
        <f>IF((SUM('Раздел 3'!D36:D36)&lt;=SUM('Раздел 1'!Q10:Q10)),"","Неверно!")</f>
        <v/>
      </c>
      <c r="B1561" s="428" t="s">
        <v>2321</v>
      </c>
      <c r="C1561" s="426" t="s">
        <v>2328</v>
      </c>
      <c r="D1561" s="426" t="s">
        <v>290</v>
      </c>
      <c r="E1561" s="426" t="str">
        <f>CONCATENATE(SUM('Раздел 3'!D36:D36),"&lt;=",SUM('Раздел 1'!Q10:Q10))</f>
        <v>0&lt;=202</v>
      </c>
      <c r="F1561" s="407"/>
    </row>
    <row r="1562" spans="1:6" s="242" customFormat="1" x14ac:dyDescent="0.2">
      <c r="A1562" s="433" t="str">
        <f>IF((SUM('Раздел 3'!D37:D37)&lt;=SUM('Раздел 1'!Q10:Q10)),"","Неверно!")</f>
        <v/>
      </c>
      <c r="B1562" s="428" t="s">
        <v>2321</v>
      </c>
      <c r="C1562" s="426" t="s">
        <v>2329</v>
      </c>
      <c r="D1562" s="426" t="s">
        <v>290</v>
      </c>
      <c r="E1562" s="426" t="str">
        <f>CONCATENATE(SUM('Раздел 3'!D37:D37),"&lt;=",SUM('Раздел 1'!Q10:Q10))</f>
        <v>22&lt;=202</v>
      </c>
      <c r="F1562" s="407"/>
    </row>
    <row r="1563" spans="1:6" s="242" customFormat="1" x14ac:dyDescent="0.2">
      <c r="A1563" s="433" t="str">
        <f>IF((SUM('Раздел 3'!D38:D38)&lt;=SUM('Раздел 1'!Q10:Q10)),"","Неверно!")</f>
        <v/>
      </c>
      <c r="B1563" s="428" t="s">
        <v>2321</v>
      </c>
      <c r="C1563" s="426" t="s">
        <v>2330</v>
      </c>
      <c r="D1563" s="426" t="s">
        <v>290</v>
      </c>
      <c r="E1563" s="426" t="str">
        <f>CONCATENATE(SUM('Раздел 3'!D38:D38),"&lt;=",SUM('Раздел 1'!Q10:Q10))</f>
        <v>0&lt;=202</v>
      </c>
      <c r="F1563" s="407"/>
    </row>
    <row r="1564" spans="1:6" s="242" customFormat="1" x14ac:dyDescent="0.2">
      <c r="A1564" s="433" t="str">
        <f>IF((SUM('Раздел 3'!D39:D39)&lt;=SUM('Раздел 1'!Q10:Q10)),"","Неверно!")</f>
        <v/>
      </c>
      <c r="B1564" s="428" t="s">
        <v>2321</v>
      </c>
      <c r="C1564" s="426" t="s">
        <v>2331</v>
      </c>
      <c r="D1564" s="426" t="s">
        <v>290</v>
      </c>
      <c r="E1564" s="426" t="str">
        <f>CONCATENATE(SUM('Раздел 3'!D39:D39),"&lt;=",SUM('Раздел 1'!Q10:Q10))</f>
        <v>91&lt;=202</v>
      </c>
      <c r="F1564" s="407"/>
    </row>
    <row r="1565" spans="1:6" s="242" customFormat="1" x14ac:dyDescent="0.2">
      <c r="A1565" s="433" t="str">
        <f>IF((SUM('Раздел 3'!D40:D40)&lt;=SUM('Раздел 1'!Q10:Q10)),"","Неверно!")</f>
        <v/>
      </c>
      <c r="B1565" s="428" t="s">
        <v>2321</v>
      </c>
      <c r="C1565" s="426" t="s">
        <v>2332</v>
      </c>
      <c r="D1565" s="426" t="s">
        <v>290</v>
      </c>
      <c r="E1565" s="426" t="str">
        <f>CONCATENATE(SUM('Раздел 3'!D40:D40),"&lt;=",SUM('Раздел 1'!Q10:Q10))</f>
        <v>76&lt;=202</v>
      </c>
      <c r="F1565" s="407"/>
    </row>
    <row r="1566" spans="1:6" s="242" customFormat="1" x14ac:dyDescent="0.2">
      <c r="A1566" s="433" t="str">
        <f>IF((SUM('Разделы 5, 6, 7, 8'!H8:H8)&lt;=SUM('Разделы 5, 6, 7, 8'!G8:G8)),"","Неверно!")</f>
        <v/>
      </c>
      <c r="B1566" s="428" t="s">
        <v>2333</v>
      </c>
      <c r="C1566" s="426" t="s">
        <v>2334</v>
      </c>
      <c r="D1566" s="426" t="s">
        <v>157</v>
      </c>
      <c r="E1566" s="426" t="str">
        <f>CONCATENATE(SUM('Разделы 5, 6, 7, 8'!H8:H8),"&lt;=",SUM('Разделы 5, 6, 7, 8'!G8:G8))</f>
        <v>0&lt;=28</v>
      </c>
      <c r="F1566" s="407"/>
    </row>
    <row r="1567" spans="1:6" s="242" customFormat="1" x14ac:dyDescent="0.2">
      <c r="A1567" s="433" t="str">
        <f>IF((SUM('Разделы 5, 6, 7, 8'!H9:H9)&lt;=SUM('Разделы 5, 6, 7, 8'!G9:G9)),"","Неверно!")</f>
        <v/>
      </c>
      <c r="B1567" s="428" t="s">
        <v>2333</v>
      </c>
      <c r="C1567" s="426" t="s">
        <v>2335</v>
      </c>
      <c r="D1567" s="426" t="s">
        <v>157</v>
      </c>
      <c r="E1567" s="426" t="str">
        <f>CONCATENATE(SUM('Разделы 5, 6, 7, 8'!H9:H9),"&lt;=",SUM('Разделы 5, 6, 7, 8'!G9:G9))</f>
        <v>0&lt;=0</v>
      </c>
      <c r="F1567" s="407"/>
    </row>
    <row r="1568" spans="1:6" s="242" customFormat="1" x14ac:dyDescent="0.2">
      <c r="A1568" s="433" t="str">
        <f>IF((SUM('Разделы 5, 6, 7, 8'!H10:H10)&lt;=SUM('Разделы 5, 6, 7, 8'!G10:G10)),"","Неверно!")</f>
        <v/>
      </c>
      <c r="B1568" s="428" t="s">
        <v>2333</v>
      </c>
      <c r="C1568" s="426" t="s">
        <v>2336</v>
      </c>
      <c r="D1568" s="426" t="s">
        <v>157</v>
      </c>
      <c r="E1568" s="426" t="str">
        <f>CONCATENATE(SUM('Разделы 5, 6, 7, 8'!H10:H10),"&lt;=",SUM('Разделы 5, 6, 7, 8'!G10:G10))</f>
        <v>0&lt;=0</v>
      </c>
      <c r="F1568" s="407"/>
    </row>
    <row r="1569" spans="1:6" s="242" customFormat="1" x14ac:dyDescent="0.2">
      <c r="A1569" s="433" t="str">
        <f>IF((SUM('Разделы 5, 6, 7, 8'!H11:H11)&lt;=SUM('Разделы 5, 6, 7, 8'!G11:G11)),"","Неверно!")</f>
        <v/>
      </c>
      <c r="B1569" s="428" t="s">
        <v>2333</v>
      </c>
      <c r="C1569" s="426" t="s">
        <v>2337</v>
      </c>
      <c r="D1569" s="426" t="s">
        <v>157</v>
      </c>
      <c r="E1569" s="426" t="str">
        <f>CONCATENATE(SUM('Разделы 5, 6, 7, 8'!H11:H11),"&lt;=",SUM('Разделы 5, 6, 7, 8'!G11:G11))</f>
        <v>0&lt;=0</v>
      </c>
      <c r="F1569" s="407"/>
    </row>
    <row r="1570" spans="1:6" s="242" customFormat="1" x14ac:dyDescent="0.2">
      <c r="A1570" s="433" t="str">
        <f>IF((SUM('Разделы 5, 6, 7, 8'!H12:H12)&lt;=SUM('Разделы 5, 6, 7, 8'!G12:G12)),"","Неверно!")</f>
        <v/>
      </c>
      <c r="B1570" s="428" t="s">
        <v>2333</v>
      </c>
      <c r="C1570" s="426" t="s">
        <v>2338</v>
      </c>
      <c r="D1570" s="426" t="s">
        <v>157</v>
      </c>
      <c r="E1570" s="426" t="str">
        <f>CONCATENATE(SUM('Разделы 5, 6, 7, 8'!H12:H12),"&lt;=",SUM('Разделы 5, 6, 7, 8'!G12:G12))</f>
        <v>0&lt;=0</v>
      </c>
      <c r="F1570" s="407"/>
    </row>
    <row r="1571" spans="1:6" s="242" customFormat="1" x14ac:dyDescent="0.2">
      <c r="A1571" s="433" t="str">
        <f>IF((SUM('Разделы 5, 6, 7, 8'!H13:H13)&lt;=SUM('Разделы 5, 6, 7, 8'!G13:G13)),"","Неверно!")</f>
        <v/>
      </c>
      <c r="B1571" s="428" t="s">
        <v>2333</v>
      </c>
      <c r="C1571" s="426" t="s">
        <v>2339</v>
      </c>
      <c r="D1571" s="426" t="s">
        <v>157</v>
      </c>
      <c r="E1571" s="426" t="str">
        <f>CONCATENATE(SUM('Разделы 5, 6, 7, 8'!H13:H13),"&lt;=",SUM('Разделы 5, 6, 7, 8'!G13:G13))</f>
        <v>0&lt;=0</v>
      </c>
      <c r="F1571" s="407"/>
    </row>
    <row r="1572" spans="1:6" s="242" customFormat="1" x14ac:dyDescent="0.2">
      <c r="A1572" s="433" t="str">
        <f>IF((SUM('Разделы 5, 6, 7, 8'!H14:H14)&lt;=SUM('Разделы 5, 6, 7, 8'!G14:G14)),"","Неверно!")</f>
        <v/>
      </c>
      <c r="B1572" s="428" t="s">
        <v>2333</v>
      </c>
      <c r="C1572" s="426" t="s">
        <v>2340</v>
      </c>
      <c r="D1572" s="426" t="s">
        <v>157</v>
      </c>
      <c r="E1572" s="426" t="str">
        <f>CONCATENATE(SUM('Разделы 5, 6, 7, 8'!H14:H14),"&lt;=",SUM('Разделы 5, 6, 7, 8'!G14:G14))</f>
        <v>0&lt;=0</v>
      </c>
      <c r="F1572" s="407"/>
    </row>
    <row r="1573" spans="1:6" s="242" customFormat="1" x14ac:dyDescent="0.2">
      <c r="A1573" s="433" t="str">
        <f>IF((SUM('Разделы 5, 6, 7, 8'!H15:H15)&lt;=SUM('Разделы 5, 6, 7, 8'!G15:G15)),"","Неверно!")</f>
        <v/>
      </c>
      <c r="B1573" s="428" t="s">
        <v>2333</v>
      </c>
      <c r="C1573" s="426" t="s">
        <v>2341</v>
      </c>
      <c r="D1573" s="426" t="s">
        <v>157</v>
      </c>
      <c r="E1573" s="426" t="str">
        <f>CONCATENATE(SUM('Разделы 5, 6, 7, 8'!H15:H15),"&lt;=",SUM('Разделы 5, 6, 7, 8'!G15:G15))</f>
        <v>0&lt;=0</v>
      </c>
      <c r="F1573" s="407"/>
    </row>
    <row r="1574" spans="1:6" s="242" customFormat="1" x14ac:dyDescent="0.2">
      <c r="A1574" s="433" t="str">
        <f>IF((SUM('Разделы 5, 6, 7, 8'!H16:H16)&lt;=SUM('Разделы 5, 6, 7, 8'!G16:G16)),"","Неверно!")</f>
        <v/>
      </c>
      <c r="B1574" s="428" t="s">
        <v>2333</v>
      </c>
      <c r="C1574" s="426" t="s">
        <v>2342</v>
      </c>
      <c r="D1574" s="426" t="s">
        <v>157</v>
      </c>
      <c r="E1574" s="426" t="str">
        <f>CONCATENATE(SUM('Разделы 5, 6, 7, 8'!H16:H16),"&lt;=",SUM('Разделы 5, 6, 7, 8'!G16:G16))</f>
        <v>0&lt;=28</v>
      </c>
      <c r="F1574" s="407"/>
    </row>
    <row r="1575" spans="1:6" s="242" customFormat="1" x14ac:dyDescent="0.2">
      <c r="A1575" s="433" t="str">
        <f>IF((SUM('Разделы 11, 12, 13, 14'!V26:V26)=0),"","Неверно!")</f>
        <v/>
      </c>
      <c r="B1575" s="428" t="s">
        <v>2343</v>
      </c>
      <c r="C1575" s="426" t="s">
        <v>2344</v>
      </c>
      <c r="D1575" s="426" t="s">
        <v>595</v>
      </c>
      <c r="E1575" s="426" t="str">
        <f>CONCATENATE(SUM('Разделы 11, 12, 13, 14'!V26:V26),"=",0)</f>
        <v>0=0</v>
      </c>
      <c r="F1575" s="407"/>
    </row>
    <row r="1576" spans="1:6" s="242" customFormat="1" x14ac:dyDescent="0.2">
      <c r="A1576" s="433" t="str">
        <f>IF((SUM('Разделы 11, 12, 13, 14'!V27:V27)=0),"","Неверно!")</f>
        <v/>
      </c>
      <c r="B1576" s="428" t="s">
        <v>2343</v>
      </c>
      <c r="C1576" s="426" t="s">
        <v>2345</v>
      </c>
      <c r="D1576" s="426" t="s">
        <v>595</v>
      </c>
      <c r="E1576" s="426" t="str">
        <f>CONCATENATE(SUM('Разделы 11, 12, 13, 14'!V27:V27),"=",0)</f>
        <v>0=0</v>
      </c>
      <c r="F1576" s="407"/>
    </row>
    <row r="1577" spans="1:6" s="242" customFormat="1" x14ac:dyDescent="0.2">
      <c r="A1577" s="433" t="str">
        <f>IF((SUM('Раздел 4'!E10:E95)+SUM('Раздел 4'!E97:E98)=SUM('Раздел 4'!E9:E9)),"","Неверно!")</f>
        <v/>
      </c>
      <c r="B1577" s="428" t="s">
        <v>2346</v>
      </c>
      <c r="C1577" s="426" t="s">
        <v>3528</v>
      </c>
      <c r="D1577" s="426" t="s">
        <v>3529</v>
      </c>
      <c r="E1577" s="426" t="str">
        <f>CONCATENATE(SUM('Раздел 4'!E10:E95),"+",SUM('Раздел 4'!E97:E98),"=",SUM('Раздел 4'!E9:E9))</f>
        <v>35+0=35</v>
      </c>
      <c r="F1577" s="407"/>
    </row>
    <row r="1578" spans="1:6" s="242" customFormat="1" x14ac:dyDescent="0.2">
      <c r="A1578" s="433" t="str">
        <f>IF((SUM('Раздел 4'!N10:N95)+SUM('Раздел 4'!N97:N98)=SUM('Раздел 4'!N9:N9)),"","Неверно!")</f>
        <v/>
      </c>
      <c r="B1578" s="428" t="s">
        <v>2346</v>
      </c>
      <c r="C1578" s="426" t="s">
        <v>3530</v>
      </c>
      <c r="D1578" s="426" t="s">
        <v>3529</v>
      </c>
      <c r="E1578" s="426" t="str">
        <f>CONCATENATE(SUM('Раздел 4'!N10:N95),"+",SUM('Раздел 4'!N97:N98),"=",SUM('Раздел 4'!N9:N9))</f>
        <v>17+0=17</v>
      </c>
      <c r="F1578" s="407"/>
    </row>
    <row r="1579" spans="1:6" s="242" customFormat="1" x14ac:dyDescent="0.2">
      <c r="A1579" s="433" t="str">
        <f>IF((SUM('Раздел 4'!F10:F95)+SUM('Раздел 4'!F97:F98)=SUM('Раздел 4'!F9:F9)),"","Неверно!")</f>
        <v/>
      </c>
      <c r="B1579" s="428" t="s">
        <v>2346</v>
      </c>
      <c r="C1579" s="426" t="s">
        <v>3531</v>
      </c>
      <c r="D1579" s="426" t="s">
        <v>3529</v>
      </c>
      <c r="E1579" s="426" t="str">
        <f>CONCATENATE(SUM('Раздел 4'!F10:F95),"+",SUM('Раздел 4'!F97:F98),"=",SUM('Раздел 4'!F9:F9))</f>
        <v>556+0=556</v>
      </c>
      <c r="F1579" s="407"/>
    </row>
    <row r="1580" spans="1:6" s="242" customFormat="1" x14ac:dyDescent="0.2">
      <c r="A1580" s="433" t="str">
        <f>IF((SUM('Раздел 4'!G10:G95)+SUM('Раздел 4'!G97:G98)=SUM('Раздел 4'!G9:G9)),"","Неверно!")</f>
        <v/>
      </c>
      <c r="B1580" s="428" t="s">
        <v>2346</v>
      </c>
      <c r="C1580" s="426" t="s">
        <v>3532</v>
      </c>
      <c r="D1580" s="426" t="s">
        <v>3529</v>
      </c>
      <c r="E1580" s="426" t="str">
        <f>CONCATENATE(SUM('Раздел 4'!G10:G95),"+",SUM('Раздел 4'!G97:G98),"=",SUM('Раздел 4'!G9:G9))</f>
        <v>574+0=574</v>
      </c>
      <c r="F1580" s="407"/>
    </row>
    <row r="1581" spans="1:6" s="242" customFormat="1" x14ac:dyDescent="0.2">
      <c r="A1581" s="433" t="str">
        <f>IF((SUM('Раздел 4'!H10:H95)+SUM('Раздел 4'!H97:H98)=SUM('Раздел 4'!H9:H9)),"","Неверно!")</f>
        <v/>
      </c>
      <c r="B1581" s="428" t="s">
        <v>2346</v>
      </c>
      <c r="C1581" s="426" t="s">
        <v>3533</v>
      </c>
      <c r="D1581" s="426" t="s">
        <v>3529</v>
      </c>
      <c r="E1581" s="426" t="str">
        <f>CONCATENATE(SUM('Раздел 4'!H10:H95),"+",SUM('Раздел 4'!H97:H98),"=",SUM('Раздел 4'!H9:H9))</f>
        <v>404+0=404</v>
      </c>
      <c r="F1581" s="407"/>
    </row>
    <row r="1582" spans="1:6" s="242" customFormat="1" x14ac:dyDescent="0.2">
      <c r="A1582" s="433" t="str">
        <f>IF((SUM('Раздел 4'!I10:I95)+SUM('Раздел 4'!I97:I98)=SUM('Раздел 4'!I9:I9)),"","Неверно!")</f>
        <v/>
      </c>
      <c r="B1582" s="428" t="s">
        <v>2346</v>
      </c>
      <c r="C1582" s="426" t="s">
        <v>3534</v>
      </c>
      <c r="D1582" s="426" t="s">
        <v>3529</v>
      </c>
      <c r="E1582" s="426" t="str">
        <f>CONCATENATE(SUM('Раздел 4'!I10:I95),"+",SUM('Раздел 4'!I97:I98),"=",SUM('Раздел 4'!I9:I9))</f>
        <v>45+0=45</v>
      </c>
      <c r="F1582" s="407"/>
    </row>
    <row r="1583" spans="1:6" s="242" customFormat="1" x14ac:dyDescent="0.2">
      <c r="A1583" s="433" t="str">
        <f>IF((SUM('Раздел 4'!J10:J95)+SUM('Раздел 4'!J97:J98)=SUM('Раздел 4'!J9:J9)),"","Неверно!")</f>
        <v/>
      </c>
      <c r="B1583" s="428" t="s">
        <v>2346</v>
      </c>
      <c r="C1583" s="426" t="s">
        <v>3535</v>
      </c>
      <c r="D1583" s="426" t="s">
        <v>3529</v>
      </c>
      <c r="E1583" s="426" t="str">
        <f>CONCATENATE(SUM('Раздел 4'!J10:J95),"+",SUM('Раздел 4'!J97:J98),"=",SUM('Раздел 4'!J9:J9))</f>
        <v>125+0=125</v>
      </c>
      <c r="F1583" s="407"/>
    </row>
    <row r="1584" spans="1:6" s="242" customFormat="1" x14ac:dyDescent="0.2">
      <c r="A1584" s="433" t="str">
        <f>IF((SUM('Раздел 4'!K10:K95)+SUM('Раздел 4'!K97:K98)=SUM('Раздел 4'!K9:K9)),"","Неверно!")</f>
        <v/>
      </c>
      <c r="B1584" s="428" t="s">
        <v>2346</v>
      </c>
      <c r="C1584" s="426" t="s">
        <v>3536</v>
      </c>
      <c r="D1584" s="426" t="s">
        <v>3529</v>
      </c>
      <c r="E1584" s="426" t="str">
        <f>CONCATENATE(SUM('Раздел 4'!K10:K95),"+",SUM('Раздел 4'!K97:K98),"=",SUM('Раздел 4'!K9:K9))</f>
        <v>35+0=35</v>
      </c>
      <c r="F1584" s="407"/>
    </row>
    <row r="1585" spans="1:6" s="242" customFormat="1" x14ac:dyDescent="0.2">
      <c r="A1585" s="433" t="str">
        <f>IF((SUM('Раздел 4'!L10:L95)+SUM('Раздел 4'!L97:L98)=SUM('Раздел 4'!L9:L9)),"","Неверно!")</f>
        <v/>
      </c>
      <c r="B1585" s="428" t="s">
        <v>2346</v>
      </c>
      <c r="C1585" s="426" t="s">
        <v>3537</v>
      </c>
      <c r="D1585" s="426" t="s">
        <v>3529</v>
      </c>
      <c r="E1585" s="426" t="str">
        <f>CONCATENATE(SUM('Раздел 4'!L10:L95),"+",SUM('Раздел 4'!L97:L98),"=",SUM('Раздел 4'!L9:L9))</f>
        <v>10+0=10</v>
      </c>
      <c r="F1585" s="407"/>
    </row>
    <row r="1586" spans="1:6" s="242" customFormat="1" x14ac:dyDescent="0.2">
      <c r="A1586" s="433" t="str">
        <f>IF((SUM('Раздел 4'!M10:M95)+SUM('Раздел 4'!M97:M98)=SUM('Раздел 4'!M9:M9)),"","Неверно!")</f>
        <v/>
      </c>
      <c r="B1586" s="428" t="s">
        <v>2346</v>
      </c>
      <c r="C1586" s="426" t="s">
        <v>3538</v>
      </c>
      <c r="D1586" s="426" t="s">
        <v>3529</v>
      </c>
      <c r="E1586" s="426" t="str">
        <f>CONCATENATE(SUM('Раздел 4'!M10:M95),"+",SUM('Раздел 4'!M97:M98),"=",SUM('Раздел 4'!M9:M9))</f>
        <v>3+0=3</v>
      </c>
      <c r="F1586" s="407"/>
    </row>
    <row r="1587" spans="1:6" s="242" customFormat="1" x14ac:dyDescent="0.2">
      <c r="A1587" s="433" t="str">
        <f>IF((SUM('Раздел 1'!X51:X51)+SUM('Раздел 1'!AA51:AA51)=SUM('Раздел 1'!H51:I51)),"","Неверно!")</f>
        <v/>
      </c>
      <c r="B1587" s="428" t="s">
        <v>2347</v>
      </c>
      <c r="C1587" s="426" t="s">
        <v>2348</v>
      </c>
      <c r="D1587" s="426" t="s">
        <v>596</v>
      </c>
      <c r="E1587" s="426" t="str">
        <f>CONCATENATE(SUM('Раздел 1'!X51:X51),"+",SUM('Раздел 1'!AA51:AA51),"=",SUM('Раздел 1'!H51:I51))</f>
        <v>135+0=135</v>
      </c>
      <c r="F1587" s="407"/>
    </row>
    <row r="1588" spans="1:6" s="242" customFormat="1" x14ac:dyDescent="0.2">
      <c r="A1588" s="433" t="str">
        <f>IF((SUM('Раздел 1'!H61:H61)=0),"","Неверно!")</f>
        <v/>
      </c>
      <c r="B1588" s="428" t="s">
        <v>2349</v>
      </c>
      <c r="C1588" s="426" t="s">
        <v>2350</v>
      </c>
      <c r="D1588" s="426" t="s">
        <v>597</v>
      </c>
      <c r="E1588" s="426" t="str">
        <f>CONCATENATE(SUM('Раздел 1'!H61:H61),"=",0)</f>
        <v>0=0</v>
      </c>
      <c r="F1588" s="407"/>
    </row>
    <row r="1589" spans="1:6" s="242" customFormat="1" x14ac:dyDescent="0.2">
      <c r="A1589" s="433" t="str">
        <f>IF((SUM('Раздел 1'!X61:X61)=0),"","Неверно!")</f>
        <v/>
      </c>
      <c r="B1589" s="428" t="s">
        <v>2351</v>
      </c>
      <c r="C1589" s="426" t="s">
        <v>1075</v>
      </c>
      <c r="D1589" s="426" t="s">
        <v>598</v>
      </c>
      <c r="E1589" s="426" t="str">
        <f>CONCATENATE(SUM('Раздел 1'!X61:X61),"=",0)</f>
        <v>0=0</v>
      </c>
      <c r="F1589" s="407"/>
    </row>
    <row r="1590" spans="1:6" s="242" customFormat="1" x14ac:dyDescent="0.2">
      <c r="A1590" s="433" t="str">
        <f>IF((SUM('Раздел 1'!Y61:Y61)=0),"","Неверно!")</f>
        <v/>
      </c>
      <c r="B1590" s="428" t="s">
        <v>2351</v>
      </c>
      <c r="C1590" s="426" t="s">
        <v>1076</v>
      </c>
      <c r="D1590" s="426" t="s">
        <v>598</v>
      </c>
      <c r="E1590" s="426" t="str">
        <f>CONCATENATE(SUM('Раздел 1'!Y61:Y61),"=",0)</f>
        <v>0=0</v>
      </c>
      <c r="F1590" s="407"/>
    </row>
    <row r="1591" spans="1:6" s="242" customFormat="1" x14ac:dyDescent="0.2">
      <c r="A1591" s="433" t="str">
        <f>IF((SUM('Раздел 1'!Z61:Z61)=0),"","Неверно!")</f>
        <v/>
      </c>
      <c r="B1591" s="428" t="s">
        <v>2351</v>
      </c>
      <c r="C1591" s="426" t="s">
        <v>1077</v>
      </c>
      <c r="D1591" s="426" t="s">
        <v>598</v>
      </c>
      <c r="E1591" s="426" t="str">
        <f>CONCATENATE(SUM('Раздел 1'!Z61:Z61),"=",0)</f>
        <v>0=0</v>
      </c>
      <c r="F1591" s="407"/>
    </row>
    <row r="1592" spans="1:6" s="242" customFormat="1" x14ac:dyDescent="0.2">
      <c r="A1592" s="433" t="str">
        <f>IF((SUM('Раздел 1'!AA61:AA61)=0),"","Неверно!")</f>
        <v/>
      </c>
      <c r="B1592" s="428" t="s">
        <v>2351</v>
      </c>
      <c r="C1592" s="426" t="s">
        <v>1078</v>
      </c>
      <c r="D1592" s="426" t="s">
        <v>598</v>
      </c>
      <c r="E1592" s="426" t="str">
        <f>CONCATENATE(SUM('Раздел 1'!AA61:AA61),"=",0)</f>
        <v>0=0</v>
      </c>
      <c r="F1592" s="407"/>
    </row>
    <row r="1593" spans="1:6" s="242" customFormat="1" x14ac:dyDescent="0.2">
      <c r="A1593" s="433" t="str">
        <f>IF((SUM('Раздел 1'!AB61:AB61)=0),"","Неверно!")</f>
        <v/>
      </c>
      <c r="B1593" s="428" t="s">
        <v>2351</v>
      </c>
      <c r="C1593" s="426" t="s">
        <v>1079</v>
      </c>
      <c r="D1593" s="426" t="s">
        <v>598</v>
      </c>
      <c r="E1593" s="426" t="str">
        <f>CONCATENATE(SUM('Раздел 1'!AB61:AB61),"=",0)</f>
        <v>0=0</v>
      </c>
      <c r="F1593" s="407"/>
    </row>
    <row r="1594" spans="1:6" s="242" customFormat="1" x14ac:dyDescent="0.2">
      <c r="A1594" s="433" t="str">
        <f>IF((SUM('Раздел 1'!AC61:AC61)=0),"","Неверно!")</f>
        <v/>
      </c>
      <c r="B1594" s="428" t="s">
        <v>2351</v>
      </c>
      <c r="C1594" s="426" t="s">
        <v>1080</v>
      </c>
      <c r="D1594" s="426" t="s">
        <v>598</v>
      </c>
      <c r="E1594" s="426" t="str">
        <f>CONCATENATE(SUM('Раздел 1'!AC61:AC61),"=",0)</f>
        <v>0=0</v>
      </c>
      <c r="F1594" s="407"/>
    </row>
    <row r="1595" spans="1:6" s="242" customFormat="1" x14ac:dyDescent="0.2">
      <c r="A1595" s="433" t="str">
        <f>IF((SUM('Раздел 1'!AD61:AD61)=0),"","Неверно!")</f>
        <v/>
      </c>
      <c r="B1595" s="428" t="s">
        <v>2351</v>
      </c>
      <c r="C1595" s="426" t="s">
        <v>1081</v>
      </c>
      <c r="D1595" s="426" t="s">
        <v>598</v>
      </c>
      <c r="E1595" s="426" t="str">
        <f>CONCATENATE(SUM('Раздел 1'!AD61:AD61),"=",0)</f>
        <v>0=0</v>
      </c>
      <c r="F1595" s="407"/>
    </row>
    <row r="1596" spans="1:6" s="242" customFormat="1" x14ac:dyDescent="0.2">
      <c r="A1596" s="433" t="str">
        <f>IF((SUM('Раздел 1'!U61:U61)=0),"","Неверно!")</f>
        <v/>
      </c>
      <c r="B1596" s="428" t="s">
        <v>2352</v>
      </c>
      <c r="C1596" s="426" t="s">
        <v>2353</v>
      </c>
      <c r="D1596" s="426" t="s">
        <v>599</v>
      </c>
      <c r="E1596" s="426" t="str">
        <f>CONCATENATE(SUM('Раздел 1'!U61:U61),"=",0)</f>
        <v>0=0</v>
      </c>
      <c r="F1596" s="407"/>
    </row>
    <row r="1597" spans="1:6" s="242" customFormat="1" x14ac:dyDescent="0.2">
      <c r="A1597" s="433" t="str">
        <f>IF((SUM('Раздел 1'!Q61:Q61)=0),"","Неверно!")</f>
        <v/>
      </c>
      <c r="B1597" s="428" t="s">
        <v>2354</v>
      </c>
      <c r="C1597" s="426" t="s">
        <v>2355</v>
      </c>
      <c r="D1597" s="426" t="s">
        <v>600</v>
      </c>
      <c r="E1597" s="426" t="str">
        <f>CONCATENATE(SUM('Раздел 1'!Q61:Q61),"=",0)</f>
        <v>0=0</v>
      </c>
      <c r="F1597" s="407"/>
    </row>
    <row r="1598" spans="1:6" s="242" customFormat="1" x14ac:dyDescent="0.2">
      <c r="A1598" s="433" t="str">
        <f>IF((SUM('Раздел 1'!R61:R61)=0),"","Неверно!")</f>
        <v/>
      </c>
      <c r="B1598" s="428" t="s">
        <v>2354</v>
      </c>
      <c r="C1598" s="426" t="s">
        <v>2356</v>
      </c>
      <c r="D1598" s="426" t="s">
        <v>600</v>
      </c>
      <c r="E1598" s="426" t="str">
        <f>CONCATENATE(SUM('Раздел 1'!R61:R61),"=",0)</f>
        <v>0=0</v>
      </c>
      <c r="F1598" s="407"/>
    </row>
    <row r="1599" spans="1:6" s="242" customFormat="1" x14ac:dyDescent="0.2">
      <c r="A1599" s="433" t="str">
        <f>IF((SUM('Раздел 1'!S61:S61)=0),"","Неверно!")</f>
        <v/>
      </c>
      <c r="B1599" s="428" t="s">
        <v>2354</v>
      </c>
      <c r="C1599" s="426" t="s">
        <v>2357</v>
      </c>
      <c r="D1599" s="426" t="s">
        <v>600</v>
      </c>
      <c r="E1599" s="426" t="str">
        <f>CONCATENATE(SUM('Раздел 1'!S61:S61),"=",0)</f>
        <v>0=0</v>
      </c>
      <c r="F1599" s="407"/>
    </row>
    <row r="1600" spans="1:6" s="242" customFormat="1" x14ac:dyDescent="0.2">
      <c r="A1600" s="433" t="str">
        <f>IF((SUM('Раздел 1'!K10:K10)&lt;=SUM('Раздел 1'!V10:V10)),"","Неверно!")</f>
        <v/>
      </c>
      <c r="B1600" s="428" t="s">
        <v>2358</v>
      </c>
      <c r="C1600" s="426" t="s">
        <v>2359</v>
      </c>
      <c r="D1600" s="426" t="s">
        <v>601</v>
      </c>
      <c r="E1600" s="426" t="str">
        <f>CONCATENATE(SUM('Раздел 1'!K10:K10),"&lt;=",SUM('Раздел 1'!V10:V10))</f>
        <v>2&lt;=4</v>
      </c>
      <c r="F1600" s="407"/>
    </row>
    <row r="1601" spans="1:6" s="242" customFormat="1" x14ac:dyDescent="0.2">
      <c r="A1601" s="433" t="str">
        <f>IF((SUM('Раздел 1'!J10:J10)&lt;=SUM('Раздел 1'!U10:U10)),"","Неверно!")</f>
        <v/>
      </c>
      <c r="B1601" s="428" t="s">
        <v>2360</v>
      </c>
      <c r="C1601" s="426" t="s">
        <v>2361</v>
      </c>
      <c r="D1601" s="426" t="s">
        <v>602</v>
      </c>
      <c r="E1601" s="426" t="str">
        <f>CONCATENATE(SUM('Раздел 1'!J10:J10),"&lt;=",SUM('Раздел 1'!U10:U10))</f>
        <v>1&lt;=1</v>
      </c>
      <c r="F1601" s="407"/>
    </row>
    <row r="1602" spans="1:6" s="242" customFormat="1" x14ac:dyDescent="0.2">
      <c r="A1602" s="433" t="str">
        <f>IF((SUM('Раздел 1'!I10:I10)&lt;=SUM('Раздел 1'!S10:S10)+SUM('Раздел 1'!T10:T10)),"","Неверно!")</f>
        <v/>
      </c>
      <c r="B1602" s="428" t="s">
        <v>2362</v>
      </c>
      <c r="C1602" s="426" t="s">
        <v>2363</v>
      </c>
      <c r="D1602" s="426" t="s">
        <v>603</v>
      </c>
      <c r="E1602" s="426" t="str">
        <f>CONCATENATE(SUM('Раздел 1'!I10:I10),"&lt;=",SUM('Раздел 1'!S10:S10),"+",SUM('Раздел 1'!T10:T10))</f>
        <v>28&lt;=0+33</v>
      </c>
      <c r="F1602" s="407"/>
    </row>
    <row r="1603" spans="1:6" s="242" customFormat="1" x14ac:dyDescent="0.2">
      <c r="A1603" s="433" t="str">
        <f>IF((SUM('Раздел 1'!H10:H10)&lt;=SUM('Раздел 1'!Q10:Q10)+SUM('Раздел 1'!R10:R10)),"","Неверно!")</f>
        <v/>
      </c>
      <c r="B1603" s="428" t="s">
        <v>2364</v>
      </c>
      <c r="C1603" s="426" t="s">
        <v>2365</v>
      </c>
      <c r="D1603" s="426" t="s">
        <v>604</v>
      </c>
      <c r="E1603" s="426" t="str">
        <f>CONCATENATE(SUM('Раздел 1'!H10:H10),"&lt;=",SUM('Раздел 1'!Q10:Q10),"+",SUM('Раздел 1'!R10:R10))</f>
        <v>187&lt;=202+0</v>
      </c>
      <c r="F1603" s="407"/>
    </row>
    <row r="1604" spans="1:6" s="242" customFormat="1" x14ac:dyDescent="0.2">
      <c r="A1604" s="433" t="str">
        <f>IF((SUM('Раздел 1'!Y10:Y10)&lt;=SUM('Раздел 1'!Q10:Q10)),"","Неверно!")</f>
        <v/>
      </c>
      <c r="B1604" s="428" t="s">
        <v>2420</v>
      </c>
      <c r="C1604" s="426" t="s">
        <v>2421</v>
      </c>
      <c r="D1604" s="426" t="s">
        <v>605</v>
      </c>
      <c r="E1604" s="426" t="str">
        <f>CONCATENATE(SUM('Раздел 1'!Y10:Y10),"&lt;=",SUM('Раздел 1'!Q10:Q10))</f>
        <v>133&lt;=202</v>
      </c>
      <c r="F1604" s="407"/>
    </row>
    <row r="1605" spans="1:6" s="242" customFormat="1" x14ac:dyDescent="0.2">
      <c r="A1605" s="433" t="str">
        <f>IF((SUM('Раздел 1'!Y19:Y19)&lt;=SUM('Раздел 1'!Q19:Q19)),"","Неверно!")</f>
        <v/>
      </c>
      <c r="B1605" s="428" t="s">
        <v>2420</v>
      </c>
      <c r="C1605" s="426" t="s">
        <v>2422</v>
      </c>
      <c r="D1605" s="426" t="s">
        <v>605</v>
      </c>
      <c r="E1605" s="426" t="str">
        <f>CONCATENATE(SUM('Раздел 1'!Y19:Y19),"&lt;=",SUM('Раздел 1'!Q19:Q19))</f>
        <v>0&lt;=3</v>
      </c>
      <c r="F1605" s="407"/>
    </row>
    <row r="1606" spans="1:6" s="242" customFormat="1" x14ac:dyDescent="0.2">
      <c r="A1606" s="433" t="str">
        <f>IF((SUM('Раздел 1'!Y20:Y20)&lt;=SUM('Раздел 1'!Q20:Q20)),"","Неверно!")</f>
        <v/>
      </c>
      <c r="B1606" s="428" t="s">
        <v>2420</v>
      </c>
      <c r="C1606" s="426" t="s">
        <v>2423</v>
      </c>
      <c r="D1606" s="426" t="s">
        <v>605</v>
      </c>
      <c r="E1606" s="426" t="str">
        <f>CONCATENATE(SUM('Раздел 1'!Y20:Y20),"&lt;=",SUM('Раздел 1'!Q20:Q20))</f>
        <v>1&lt;=1</v>
      </c>
      <c r="F1606" s="407"/>
    </row>
    <row r="1607" spans="1:6" s="242" customFormat="1" x14ac:dyDescent="0.2">
      <c r="A1607" s="433" t="str">
        <f>IF((SUM('Раздел 1'!Y21:Y21)&lt;=SUM('Раздел 1'!Q21:Q21)),"","Неверно!")</f>
        <v/>
      </c>
      <c r="B1607" s="428" t="s">
        <v>2420</v>
      </c>
      <c r="C1607" s="426" t="s">
        <v>2424</v>
      </c>
      <c r="D1607" s="426" t="s">
        <v>605</v>
      </c>
      <c r="E1607" s="426" t="str">
        <f>CONCATENATE(SUM('Раздел 1'!Y21:Y21),"&lt;=",SUM('Раздел 1'!Q21:Q21))</f>
        <v>3&lt;=3</v>
      </c>
      <c r="F1607" s="407"/>
    </row>
    <row r="1608" spans="1:6" s="242" customFormat="1" x14ac:dyDescent="0.2">
      <c r="A1608" s="433" t="str">
        <f>IF((SUM('Раздел 1'!Y22:Y22)&lt;=SUM('Раздел 1'!Q22:Q22)),"","Неверно!")</f>
        <v/>
      </c>
      <c r="B1608" s="428" t="s">
        <v>2420</v>
      </c>
      <c r="C1608" s="426" t="s">
        <v>2425</v>
      </c>
      <c r="D1608" s="426" t="s">
        <v>605</v>
      </c>
      <c r="E1608" s="426" t="str">
        <f>CONCATENATE(SUM('Раздел 1'!Y22:Y22),"&lt;=",SUM('Раздел 1'!Q22:Q22))</f>
        <v>0&lt;=2</v>
      </c>
      <c r="F1608" s="407"/>
    </row>
    <row r="1609" spans="1:6" s="242" customFormat="1" x14ac:dyDescent="0.2">
      <c r="A1609" s="433" t="str">
        <f>IF((SUM('Раздел 1'!Y23:Y23)&lt;=SUM('Раздел 1'!Q23:Q23)),"","Неверно!")</f>
        <v/>
      </c>
      <c r="B1609" s="428" t="s">
        <v>2420</v>
      </c>
      <c r="C1609" s="426" t="s">
        <v>2426</v>
      </c>
      <c r="D1609" s="426" t="s">
        <v>605</v>
      </c>
      <c r="E1609" s="426" t="str">
        <f>CONCATENATE(SUM('Раздел 1'!Y23:Y23),"&lt;=",SUM('Раздел 1'!Q23:Q23))</f>
        <v>0&lt;=0</v>
      </c>
      <c r="F1609" s="407"/>
    </row>
    <row r="1610" spans="1:6" s="242" customFormat="1" x14ac:dyDescent="0.2">
      <c r="A1610" s="433" t="str">
        <f>IF((SUM('Раздел 1'!Y24:Y24)&lt;=SUM('Раздел 1'!Q24:Q24)),"","Неверно!")</f>
        <v/>
      </c>
      <c r="B1610" s="428" t="s">
        <v>2420</v>
      </c>
      <c r="C1610" s="426" t="s">
        <v>2427</v>
      </c>
      <c r="D1610" s="426" t="s">
        <v>605</v>
      </c>
      <c r="E1610" s="426" t="str">
        <f>CONCATENATE(SUM('Раздел 1'!Y24:Y24),"&lt;=",SUM('Раздел 1'!Q24:Q24))</f>
        <v>1&lt;=4</v>
      </c>
      <c r="F1610" s="407"/>
    </row>
    <row r="1611" spans="1:6" s="242" customFormat="1" x14ac:dyDescent="0.2">
      <c r="A1611" s="433" t="str">
        <f>IF((SUM('Раздел 1'!Y25:Y25)&lt;=SUM('Раздел 1'!Q25:Q25)),"","Неверно!")</f>
        <v/>
      </c>
      <c r="B1611" s="428" t="s">
        <v>2420</v>
      </c>
      <c r="C1611" s="426" t="s">
        <v>2428</v>
      </c>
      <c r="D1611" s="426" t="s">
        <v>605</v>
      </c>
      <c r="E1611" s="426" t="str">
        <f>CONCATENATE(SUM('Раздел 1'!Y25:Y25),"&lt;=",SUM('Раздел 1'!Q25:Q25))</f>
        <v>0&lt;=0</v>
      </c>
      <c r="F1611" s="407"/>
    </row>
    <row r="1612" spans="1:6" s="242" customFormat="1" x14ac:dyDescent="0.2">
      <c r="A1612" s="433" t="str">
        <f>IF((SUM('Раздел 1'!Y26:Y26)&lt;=SUM('Раздел 1'!Q26:Q26)),"","Неверно!")</f>
        <v/>
      </c>
      <c r="B1612" s="428" t="s">
        <v>2420</v>
      </c>
      <c r="C1612" s="426" t="s">
        <v>2429</v>
      </c>
      <c r="D1612" s="426" t="s">
        <v>605</v>
      </c>
      <c r="E1612" s="426" t="str">
        <f>CONCATENATE(SUM('Раздел 1'!Y26:Y26),"&lt;=",SUM('Раздел 1'!Q26:Q26))</f>
        <v>0&lt;=0</v>
      </c>
      <c r="F1612" s="407"/>
    </row>
    <row r="1613" spans="1:6" s="242" customFormat="1" x14ac:dyDescent="0.2">
      <c r="A1613" s="433" t="str">
        <f>IF((SUM('Раздел 1'!Y27:Y27)&lt;=SUM('Раздел 1'!Q27:Q27)),"","Неверно!")</f>
        <v/>
      </c>
      <c r="B1613" s="428" t="s">
        <v>2420</v>
      </c>
      <c r="C1613" s="426" t="s">
        <v>2430</v>
      </c>
      <c r="D1613" s="426" t="s">
        <v>605</v>
      </c>
      <c r="E1613" s="426" t="str">
        <f>CONCATENATE(SUM('Раздел 1'!Y27:Y27),"&lt;=",SUM('Раздел 1'!Q27:Q27))</f>
        <v>0&lt;=0</v>
      </c>
      <c r="F1613" s="407"/>
    </row>
    <row r="1614" spans="1:6" s="242" customFormat="1" x14ac:dyDescent="0.2">
      <c r="A1614" s="433" t="str">
        <f>IF((SUM('Раздел 1'!Y28:Y28)&lt;=SUM('Раздел 1'!Q28:Q28)),"","Неверно!")</f>
        <v/>
      </c>
      <c r="B1614" s="428" t="s">
        <v>2420</v>
      </c>
      <c r="C1614" s="426" t="s">
        <v>2431</v>
      </c>
      <c r="D1614" s="426" t="s">
        <v>605</v>
      </c>
      <c r="E1614" s="426" t="str">
        <f>CONCATENATE(SUM('Раздел 1'!Y28:Y28),"&lt;=",SUM('Раздел 1'!Q28:Q28))</f>
        <v>0&lt;=0</v>
      </c>
      <c r="F1614" s="407"/>
    </row>
    <row r="1615" spans="1:6" s="242" customFormat="1" x14ac:dyDescent="0.2">
      <c r="A1615" s="433" t="str">
        <f>IF((SUM('Раздел 1'!Y11:Y11)&lt;=SUM('Раздел 1'!Q11:Q11)),"","Неверно!")</f>
        <v/>
      </c>
      <c r="B1615" s="428" t="s">
        <v>2420</v>
      </c>
      <c r="C1615" s="426" t="s">
        <v>2432</v>
      </c>
      <c r="D1615" s="426" t="s">
        <v>605</v>
      </c>
      <c r="E1615" s="426" t="str">
        <f>CONCATENATE(SUM('Раздел 1'!Y11:Y11),"&lt;=",SUM('Раздел 1'!Q11:Q11))</f>
        <v>0&lt;=8</v>
      </c>
      <c r="F1615" s="407"/>
    </row>
    <row r="1616" spans="1:6" s="242" customFormat="1" x14ac:dyDescent="0.2">
      <c r="A1616" s="433" t="str">
        <f>IF((SUM('Раздел 1'!Y29:Y29)&lt;=SUM('Раздел 1'!Q29:Q29)),"","Неверно!")</f>
        <v/>
      </c>
      <c r="B1616" s="428" t="s">
        <v>2420</v>
      </c>
      <c r="C1616" s="426" t="s">
        <v>2433</v>
      </c>
      <c r="D1616" s="426" t="s">
        <v>605</v>
      </c>
      <c r="E1616" s="426" t="str">
        <f>CONCATENATE(SUM('Раздел 1'!Y29:Y29),"&lt;=",SUM('Раздел 1'!Q29:Q29))</f>
        <v>1&lt;=1</v>
      </c>
      <c r="F1616" s="407"/>
    </row>
    <row r="1617" spans="1:6" s="242" customFormat="1" x14ac:dyDescent="0.2">
      <c r="A1617" s="433" t="str">
        <f>IF((SUM('Раздел 1'!Y30:Y30)&lt;=SUM('Раздел 1'!Q30:Q30)),"","Неверно!")</f>
        <v/>
      </c>
      <c r="B1617" s="428" t="s">
        <v>2420</v>
      </c>
      <c r="C1617" s="426" t="s">
        <v>2434</v>
      </c>
      <c r="D1617" s="426" t="s">
        <v>605</v>
      </c>
      <c r="E1617" s="426" t="str">
        <f>CONCATENATE(SUM('Раздел 1'!Y30:Y30),"&lt;=",SUM('Раздел 1'!Q30:Q30))</f>
        <v>0&lt;=0</v>
      </c>
      <c r="F1617" s="407"/>
    </row>
    <row r="1618" spans="1:6" s="242" customFormat="1" x14ac:dyDescent="0.2">
      <c r="A1618" s="433" t="str">
        <f>IF((SUM('Раздел 1'!Y31:Y31)&lt;=SUM('Раздел 1'!Q31:Q31)),"","Неверно!")</f>
        <v/>
      </c>
      <c r="B1618" s="428" t="s">
        <v>2420</v>
      </c>
      <c r="C1618" s="426" t="s">
        <v>2435</v>
      </c>
      <c r="D1618" s="426" t="s">
        <v>605</v>
      </c>
      <c r="E1618" s="426" t="str">
        <f>CONCATENATE(SUM('Раздел 1'!Y31:Y31),"&lt;=",SUM('Раздел 1'!Q31:Q31))</f>
        <v>0&lt;=0</v>
      </c>
      <c r="F1618" s="407"/>
    </row>
    <row r="1619" spans="1:6" s="242" customFormat="1" x14ac:dyDescent="0.2">
      <c r="A1619" s="433" t="str">
        <f>IF((SUM('Раздел 1'!Y32:Y32)&lt;=SUM('Раздел 1'!Q32:Q32)),"","Неверно!")</f>
        <v/>
      </c>
      <c r="B1619" s="428" t="s">
        <v>2420</v>
      </c>
      <c r="C1619" s="426" t="s">
        <v>2436</v>
      </c>
      <c r="D1619" s="426" t="s">
        <v>605</v>
      </c>
      <c r="E1619" s="426" t="str">
        <f>CONCATENATE(SUM('Раздел 1'!Y32:Y32),"&lt;=",SUM('Раздел 1'!Q32:Q32))</f>
        <v>2&lt;=3</v>
      </c>
      <c r="F1619" s="407"/>
    </row>
    <row r="1620" spans="1:6" s="242" customFormat="1" x14ac:dyDescent="0.2">
      <c r="A1620" s="433" t="str">
        <f>IF((SUM('Раздел 1'!Y33:Y33)&lt;=SUM('Раздел 1'!Q33:Q33)),"","Неверно!")</f>
        <v/>
      </c>
      <c r="B1620" s="428" t="s">
        <v>2420</v>
      </c>
      <c r="C1620" s="426" t="s">
        <v>2437</v>
      </c>
      <c r="D1620" s="426" t="s">
        <v>605</v>
      </c>
      <c r="E1620" s="426" t="str">
        <f>CONCATENATE(SUM('Раздел 1'!Y33:Y33),"&lt;=",SUM('Раздел 1'!Q33:Q33))</f>
        <v>0&lt;=0</v>
      </c>
      <c r="F1620" s="407"/>
    </row>
    <row r="1621" spans="1:6" s="242" customFormat="1" x14ac:dyDescent="0.2">
      <c r="A1621" s="433" t="str">
        <f>IF((SUM('Раздел 1'!Y34:Y34)&lt;=SUM('Раздел 1'!Q34:Q34)),"","Неверно!")</f>
        <v/>
      </c>
      <c r="B1621" s="428" t="s">
        <v>2420</v>
      </c>
      <c r="C1621" s="426" t="s">
        <v>2438</v>
      </c>
      <c r="D1621" s="426" t="s">
        <v>605</v>
      </c>
      <c r="E1621" s="426" t="str">
        <f>CONCATENATE(SUM('Раздел 1'!Y34:Y34),"&lt;=",SUM('Раздел 1'!Q34:Q34))</f>
        <v>34&lt;=49</v>
      </c>
      <c r="F1621" s="407"/>
    </row>
    <row r="1622" spans="1:6" s="242" customFormat="1" x14ac:dyDescent="0.2">
      <c r="A1622" s="433" t="str">
        <f>IF((SUM('Раздел 1'!Y35:Y35)&lt;=SUM('Раздел 1'!Q35:Q35)),"","Неверно!")</f>
        <v/>
      </c>
      <c r="B1622" s="428" t="s">
        <v>2420</v>
      </c>
      <c r="C1622" s="426" t="s">
        <v>2439</v>
      </c>
      <c r="D1622" s="426" t="s">
        <v>605</v>
      </c>
      <c r="E1622" s="426" t="str">
        <f>CONCATENATE(SUM('Раздел 1'!Y35:Y35),"&lt;=",SUM('Раздел 1'!Q35:Q35))</f>
        <v>0&lt;=0</v>
      </c>
      <c r="F1622" s="407"/>
    </row>
    <row r="1623" spans="1:6" s="242" customFormat="1" x14ac:dyDescent="0.2">
      <c r="A1623" s="433" t="str">
        <f>IF((SUM('Раздел 1'!Y36:Y36)&lt;=SUM('Раздел 1'!Q36:Q36)),"","Неверно!")</f>
        <v/>
      </c>
      <c r="B1623" s="428" t="s">
        <v>2420</v>
      </c>
      <c r="C1623" s="426" t="s">
        <v>2440</v>
      </c>
      <c r="D1623" s="426" t="s">
        <v>605</v>
      </c>
      <c r="E1623" s="426" t="str">
        <f>CONCATENATE(SUM('Раздел 1'!Y36:Y36),"&lt;=",SUM('Раздел 1'!Q36:Q36))</f>
        <v>29&lt;=34</v>
      </c>
      <c r="F1623" s="407"/>
    </row>
    <row r="1624" spans="1:6" s="242" customFormat="1" x14ac:dyDescent="0.2">
      <c r="A1624" s="433" t="str">
        <f>IF((SUM('Раздел 1'!Y37:Y37)&lt;=SUM('Раздел 1'!Q37:Q37)),"","Неверно!")</f>
        <v/>
      </c>
      <c r="B1624" s="428" t="s">
        <v>2420</v>
      </c>
      <c r="C1624" s="426" t="s">
        <v>2441</v>
      </c>
      <c r="D1624" s="426" t="s">
        <v>605</v>
      </c>
      <c r="E1624" s="426" t="str">
        <f>CONCATENATE(SUM('Раздел 1'!Y37:Y37),"&lt;=",SUM('Раздел 1'!Q37:Q37))</f>
        <v>0&lt;=0</v>
      </c>
      <c r="F1624" s="407"/>
    </row>
    <row r="1625" spans="1:6" s="242" customFormat="1" x14ac:dyDescent="0.2">
      <c r="A1625" s="433" t="str">
        <f>IF((SUM('Раздел 1'!Y38:Y38)&lt;=SUM('Раздел 1'!Q38:Q38)),"","Неверно!")</f>
        <v/>
      </c>
      <c r="B1625" s="428" t="s">
        <v>2420</v>
      </c>
      <c r="C1625" s="426" t="s">
        <v>2442</v>
      </c>
      <c r="D1625" s="426" t="s">
        <v>605</v>
      </c>
      <c r="E1625" s="426" t="str">
        <f>CONCATENATE(SUM('Раздел 1'!Y38:Y38),"&lt;=",SUM('Раздел 1'!Q38:Q38))</f>
        <v>0&lt;=0</v>
      </c>
      <c r="F1625" s="407"/>
    </row>
    <row r="1626" spans="1:6" s="242" customFormat="1" x14ac:dyDescent="0.2">
      <c r="A1626" s="433" t="str">
        <f>IF((SUM('Раздел 1'!Y12:Y12)&lt;=SUM('Раздел 1'!Q12:Q12)),"","Неверно!")</f>
        <v/>
      </c>
      <c r="B1626" s="428" t="s">
        <v>2420</v>
      </c>
      <c r="C1626" s="426" t="s">
        <v>2443</v>
      </c>
      <c r="D1626" s="426" t="s">
        <v>605</v>
      </c>
      <c r="E1626" s="426" t="str">
        <f>CONCATENATE(SUM('Раздел 1'!Y12:Y12),"&lt;=",SUM('Раздел 1'!Q12:Q12))</f>
        <v>1&lt;=1</v>
      </c>
      <c r="F1626" s="407"/>
    </row>
    <row r="1627" spans="1:6" s="242" customFormat="1" x14ac:dyDescent="0.2">
      <c r="A1627" s="433" t="str">
        <f>IF((SUM('Раздел 1'!Y39:Y39)&lt;=SUM('Раздел 1'!Q39:Q39)),"","Неверно!")</f>
        <v/>
      </c>
      <c r="B1627" s="428" t="s">
        <v>2420</v>
      </c>
      <c r="C1627" s="426" t="s">
        <v>2444</v>
      </c>
      <c r="D1627" s="426" t="s">
        <v>605</v>
      </c>
      <c r="E1627" s="426" t="str">
        <f>CONCATENATE(SUM('Раздел 1'!Y39:Y39),"&lt;=",SUM('Раздел 1'!Q39:Q39))</f>
        <v>0&lt;=0</v>
      </c>
      <c r="F1627" s="407"/>
    </row>
    <row r="1628" spans="1:6" s="242" customFormat="1" x14ac:dyDescent="0.2">
      <c r="A1628" s="433" t="str">
        <f>IF((SUM('Раздел 1'!Y40:Y40)&lt;=SUM('Раздел 1'!Q40:Q40)),"","Неверно!")</f>
        <v/>
      </c>
      <c r="B1628" s="428" t="s">
        <v>2420</v>
      </c>
      <c r="C1628" s="426" t="s">
        <v>2445</v>
      </c>
      <c r="D1628" s="426" t="s">
        <v>605</v>
      </c>
      <c r="E1628" s="426" t="str">
        <f>CONCATENATE(SUM('Раздел 1'!Y40:Y40),"&lt;=",SUM('Раздел 1'!Q40:Q40))</f>
        <v>0&lt;=0</v>
      </c>
      <c r="F1628" s="407"/>
    </row>
    <row r="1629" spans="1:6" s="242" customFormat="1" x14ac:dyDescent="0.2">
      <c r="A1629" s="433" t="str">
        <f>IF((SUM('Раздел 1'!Y41:Y41)&lt;=SUM('Раздел 1'!Q41:Q41)),"","Неверно!")</f>
        <v/>
      </c>
      <c r="B1629" s="428" t="s">
        <v>2420</v>
      </c>
      <c r="C1629" s="426" t="s">
        <v>2446</v>
      </c>
      <c r="D1629" s="426" t="s">
        <v>605</v>
      </c>
      <c r="E1629" s="426" t="str">
        <f>CONCATENATE(SUM('Раздел 1'!Y41:Y41),"&lt;=",SUM('Раздел 1'!Q41:Q41))</f>
        <v>0&lt;=0</v>
      </c>
      <c r="F1629" s="407"/>
    </row>
    <row r="1630" spans="1:6" s="242" customFormat="1" x14ac:dyDescent="0.2">
      <c r="A1630" s="433" t="str">
        <f>IF((SUM('Раздел 1'!Y42:Y42)&lt;=SUM('Раздел 1'!Q42:Q42)),"","Неверно!")</f>
        <v/>
      </c>
      <c r="B1630" s="428" t="s">
        <v>2420</v>
      </c>
      <c r="C1630" s="426" t="s">
        <v>2447</v>
      </c>
      <c r="D1630" s="426" t="s">
        <v>605</v>
      </c>
      <c r="E1630" s="426" t="str">
        <f>CONCATENATE(SUM('Раздел 1'!Y42:Y42),"&lt;=",SUM('Раздел 1'!Q42:Q42))</f>
        <v>0&lt;=0</v>
      </c>
      <c r="F1630" s="407"/>
    </row>
    <row r="1631" spans="1:6" s="242" customFormat="1" x14ac:dyDescent="0.2">
      <c r="A1631" s="433" t="str">
        <f>IF((SUM('Раздел 1'!Y43:Y43)&lt;=SUM('Раздел 1'!Q43:Q43)),"","Неверно!")</f>
        <v/>
      </c>
      <c r="B1631" s="428" t="s">
        <v>2420</v>
      </c>
      <c r="C1631" s="426" t="s">
        <v>2448</v>
      </c>
      <c r="D1631" s="426" t="s">
        <v>605</v>
      </c>
      <c r="E1631" s="426" t="str">
        <f>CONCATENATE(SUM('Раздел 1'!Y43:Y43),"&lt;=",SUM('Раздел 1'!Q43:Q43))</f>
        <v>3&lt;=3</v>
      </c>
      <c r="F1631" s="407"/>
    </row>
    <row r="1632" spans="1:6" s="242" customFormat="1" x14ac:dyDescent="0.2">
      <c r="A1632" s="433" t="str">
        <f>IF((SUM('Раздел 1'!Y44:Y44)&lt;=SUM('Раздел 1'!Q44:Q44)),"","Неверно!")</f>
        <v/>
      </c>
      <c r="B1632" s="428" t="s">
        <v>2420</v>
      </c>
      <c r="C1632" s="426" t="s">
        <v>2449</v>
      </c>
      <c r="D1632" s="426" t="s">
        <v>605</v>
      </c>
      <c r="E1632" s="426" t="str">
        <f>CONCATENATE(SUM('Раздел 1'!Y44:Y44),"&lt;=",SUM('Раздел 1'!Q44:Q44))</f>
        <v>0&lt;=0</v>
      </c>
      <c r="F1632" s="407"/>
    </row>
    <row r="1633" spans="1:6" s="242" customFormat="1" x14ac:dyDescent="0.2">
      <c r="A1633" s="433" t="str">
        <f>IF((SUM('Раздел 1'!Y45:Y45)&lt;=SUM('Раздел 1'!Q45:Q45)),"","Неверно!")</f>
        <v/>
      </c>
      <c r="B1633" s="428" t="s">
        <v>2420</v>
      </c>
      <c r="C1633" s="426" t="s">
        <v>2450</v>
      </c>
      <c r="D1633" s="426" t="s">
        <v>605</v>
      </c>
      <c r="E1633" s="426" t="str">
        <f>CONCATENATE(SUM('Раздел 1'!Y45:Y45),"&lt;=",SUM('Раздел 1'!Q45:Q45))</f>
        <v>1&lt;=1</v>
      </c>
      <c r="F1633" s="407"/>
    </row>
    <row r="1634" spans="1:6" s="242" customFormat="1" x14ac:dyDescent="0.2">
      <c r="A1634" s="433" t="str">
        <f>IF((SUM('Раздел 1'!Y46:Y46)&lt;=SUM('Раздел 1'!Q46:Q46)),"","Неверно!")</f>
        <v/>
      </c>
      <c r="B1634" s="428" t="s">
        <v>2420</v>
      </c>
      <c r="C1634" s="426" t="s">
        <v>2451</v>
      </c>
      <c r="D1634" s="426" t="s">
        <v>605</v>
      </c>
      <c r="E1634" s="426" t="str">
        <f>CONCATENATE(SUM('Раздел 1'!Y46:Y46),"&lt;=",SUM('Раздел 1'!Q46:Q46))</f>
        <v>15&lt;=18</v>
      </c>
      <c r="F1634" s="407"/>
    </row>
    <row r="1635" spans="1:6" s="242" customFormat="1" x14ac:dyDescent="0.2">
      <c r="A1635" s="433" t="str">
        <f>IF((SUM('Раздел 1'!Y47:Y47)&lt;=SUM('Раздел 1'!Q47:Q47)),"","Неверно!")</f>
        <v/>
      </c>
      <c r="B1635" s="428" t="s">
        <v>2420</v>
      </c>
      <c r="C1635" s="426" t="s">
        <v>2452</v>
      </c>
      <c r="D1635" s="426" t="s">
        <v>605</v>
      </c>
      <c r="E1635" s="426" t="str">
        <f>CONCATENATE(SUM('Раздел 1'!Y47:Y47),"&lt;=",SUM('Раздел 1'!Q47:Q47))</f>
        <v>0&lt;=15</v>
      </c>
      <c r="F1635" s="407"/>
    </row>
    <row r="1636" spans="1:6" s="242" customFormat="1" x14ac:dyDescent="0.2">
      <c r="A1636" s="433" t="str">
        <f>IF((SUM('Раздел 1'!Y48:Y48)&lt;=SUM('Раздел 1'!Q48:Q48)),"","Неверно!")</f>
        <v/>
      </c>
      <c r="B1636" s="428" t="s">
        <v>2420</v>
      </c>
      <c r="C1636" s="426" t="s">
        <v>2453</v>
      </c>
      <c r="D1636" s="426" t="s">
        <v>605</v>
      </c>
      <c r="E1636" s="426" t="str">
        <f>CONCATENATE(SUM('Раздел 1'!Y48:Y48),"&lt;=",SUM('Раздел 1'!Q48:Q48))</f>
        <v>0&lt;=0</v>
      </c>
      <c r="F1636" s="407"/>
    </row>
    <row r="1637" spans="1:6" s="242" customFormat="1" x14ac:dyDescent="0.2">
      <c r="A1637" s="433" t="str">
        <f>IF((SUM('Раздел 1'!Y13:Y13)&lt;=SUM('Раздел 1'!Q13:Q13)),"","Неверно!")</f>
        <v/>
      </c>
      <c r="B1637" s="428" t="s">
        <v>2420</v>
      </c>
      <c r="C1637" s="426" t="s">
        <v>2454</v>
      </c>
      <c r="D1637" s="426" t="s">
        <v>605</v>
      </c>
      <c r="E1637" s="426" t="str">
        <f>CONCATENATE(SUM('Раздел 1'!Y13:Y13),"&lt;=",SUM('Раздел 1'!Q13:Q13))</f>
        <v>21&lt;=30</v>
      </c>
      <c r="F1637" s="407"/>
    </row>
    <row r="1638" spans="1:6" s="242" customFormat="1" x14ac:dyDescent="0.2">
      <c r="A1638" s="433" t="str">
        <f>IF((SUM('Раздел 1'!Y49:Y49)&lt;=SUM('Раздел 1'!Q49:Q49)),"","Неверно!")</f>
        <v/>
      </c>
      <c r="B1638" s="428" t="s">
        <v>2420</v>
      </c>
      <c r="C1638" s="426" t="s">
        <v>2455</v>
      </c>
      <c r="D1638" s="426" t="s">
        <v>605</v>
      </c>
      <c r="E1638" s="426" t="str">
        <f>CONCATENATE(SUM('Раздел 1'!Y49:Y49),"&lt;=",SUM('Раздел 1'!Q49:Q49))</f>
        <v>66&lt;=70</v>
      </c>
      <c r="F1638" s="407"/>
    </row>
    <row r="1639" spans="1:6" s="242" customFormat="1" x14ac:dyDescent="0.2">
      <c r="A1639" s="433" t="str">
        <f>IF((SUM('Раздел 1'!Y50:Y50)&lt;=SUM('Раздел 1'!Q50:Q50)),"","Неверно!")</f>
        <v/>
      </c>
      <c r="B1639" s="428" t="s">
        <v>2420</v>
      </c>
      <c r="C1639" s="426" t="s">
        <v>2456</v>
      </c>
      <c r="D1639" s="426" t="s">
        <v>605</v>
      </c>
      <c r="E1639" s="426" t="str">
        <f>CONCATENATE(SUM('Раздел 1'!Y50:Y50),"&lt;=",SUM('Раздел 1'!Q50:Q50))</f>
        <v>18&lt;=43</v>
      </c>
      <c r="F1639" s="407"/>
    </row>
    <row r="1640" spans="1:6" s="242" customFormat="1" x14ac:dyDescent="0.2">
      <c r="A1640" s="433" t="str">
        <f>IF((SUM('Раздел 1'!Y51:Y51)&lt;=SUM('Раздел 1'!Q51:Q51)),"","Неверно!")</f>
        <v/>
      </c>
      <c r="B1640" s="428" t="s">
        <v>2420</v>
      </c>
      <c r="C1640" s="426" t="s">
        <v>2457</v>
      </c>
      <c r="D1640" s="426" t="s">
        <v>605</v>
      </c>
      <c r="E1640" s="426" t="str">
        <f>CONCATENATE(SUM('Раздел 1'!Y51:Y51),"&lt;=",SUM('Раздел 1'!Q51:Q51))</f>
        <v>133&lt;=133</v>
      </c>
      <c r="F1640" s="407"/>
    </row>
    <row r="1641" spans="1:6" s="242" customFormat="1" x14ac:dyDescent="0.2">
      <c r="A1641" s="433" t="str">
        <f>IF((SUM('Раздел 1'!Y52:Y52)&lt;=SUM('Раздел 1'!Q52:Q52)),"","Неверно!")</f>
        <v/>
      </c>
      <c r="B1641" s="428" t="s">
        <v>2420</v>
      </c>
      <c r="C1641" s="426" t="s">
        <v>2458</v>
      </c>
      <c r="D1641" s="426" t="s">
        <v>605</v>
      </c>
      <c r="E1641" s="426" t="str">
        <f>CONCATENATE(SUM('Раздел 1'!Y52:Y52),"&lt;=",SUM('Раздел 1'!Q52:Q52))</f>
        <v>133&lt;=201</v>
      </c>
      <c r="F1641" s="407"/>
    </row>
    <row r="1642" spans="1:6" s="242" customFormat="1" x14ac:dyDescent="0.2">
      <c r="A1642" s="433" t="str">
        <f>IF((SUM('Раздел 1'!Y53:Y53)&lt;=SUM('Раздел 1'!Q53:Q53)),"","Неверно!")</f>
        <v/>
      </c>
      <c r="B1642" s="428" t="s">
        <v>2420</v>
      </c>
      <c r="C1642" s="426" t="s">
        <v>2459</v>
      </c>
      <c r="D1642" s="426" t="s">
        <v>605</v>
      </c>
      <c r="E1642" s="426" t="str">
        <f>CONCATENATE(SUM('Раздел 1'!Y53:Y53),"&lt;=",SUM('Раздел 1'!Q53:Q53))</f>
        <v>0&lt;=1</v>
      </c>
      <c r="F1642" s="407"/>
    </row>
    <row r="1643" spans="1:6" s="242" customFormat="1" x14ac:dyDescent="0.2">
      <c r="A1643" s="433" t="str">
        <f>IF((SUM('Раздел 1'!Y54:Y54)&lt;=SUM('Раздел 1'!Q54:Q54)),"","Неверно!")</f>
        <v/>
      </c>
      <c r="B1643" s="428" t="s">
        <v>2420</v>
      </c>
      <c r="C1643" s="426" t="s">
        <v>2460</v>
      </c>
      <c r="D1643" s="426" t="s">
        <v>605</v>
      </c>
      <c r="E1643" s="426" t="str">
        <f>CONCATENATE(SUM('Раздел 1'!Y54:Y54),"&lt;=",SUM('Раздел 1'!Q54:Q54))</f>
        <v>0&lt;=0</v>
      </c>
      <c r="F1643" s="407"/>
    </row>
    <row r="1644" spans="1:6" s="242" customFormat="1" x14ac:dyDescent="0.2">
      <c r="A1644" s="433" t="str">
        <f>IF((SUM('Раздел 1'!Y55:Y55)&lt;=SUM('Раздел 1'!Q55:Q55)),"","Неверно!")</f>
        <v/>
      </c>
      <c r="B1644" s="428" t="s">
        <v>2420</v>
      </c>
      <c r="C1644" s="426" t="s">
        <v>2461</v>
      </c>
      <c r="D1644" s="426" t="s">
        <v>605</v>
      </c>
      <c r="E1644" s="426" t="str">
        <f>CONCATENATE(SUM('Раздел 1'!Y55:Y55),"&lt;=",SUM('Раздел 1'!Q55:Q55))</f>
        <v>0&lt;=13</v>
      </c>
      <c r="F1644" s="407"/>
    </row>
    <row r="1645" spans="1:6" s="242" customFormat="1" x14ac:dyDescent="0.2">
      <c r="A1645" s="433" t="str">
        <f>IF((SUM('Раздел 1'!Y56:Y56)&lt;=SUM('Раздел 1'!Q56:Q56)),"","Неверно!")</f>
        <v/>
      </c>
      <c r="B1645" s="428" t="s">
        <v>2420</v>
      </c>
      <c r="C1645" s="426" t="s">
        <v>2462</v>
      </c>
      <c r="D1645" s="426" t="s">
        <v>605</v>
      </c>
      <c r="E1645" s="426" t="str">
        <f>CONCATENATE(SUM('Раздел 1'!Y56:Y56),"&lt;=",SUM('Раздел 1'!Q56:Q56))</f>
        <v>42&lt;=75</v>
      </c>
      <c r="F1645" s="407"/>
    </row>
    <row r="1646" spans="1:6" s="242" customFormat="1" x14ac:dyDescent="0.2">
      <c r="A1646" s="433" t="str">
        <f>IF((SUM('Раздел 1'!Y57:Y57)&lt;=SUM('Раздел 1'!Q57:Q57)),"","Неверно!")</f>
        <v/>
      </c>
      <c r="B1646" s="428" t="s">
        <v>2420</v>
      </c>
      <c r="C1646" s="426" t="s">
        <v>2463</v>
      </c>
      <c r="D1646" s="426" t="s">
        <v>605</v>
      </c>
      <c r="E1646" s="426" t="str">
        <f>CONCATENATE(SUM('Раздел 1'!Y57:Y57),"&lt;=",SUM('Раздел 1'!Q57:Q57))</f>
        <v>23&lt;=38</v>
      </c>
      <c r="F1646" s="407"/>
    </row>
    <row r="1647" spans="1:6" s="242" customFormat="1" x14ac:dyDescent="0.2">
      <c r="A1647" s="433" t="str">
        <f>IF((SUM('Раздел 1'!Y58:Y58)&lt;=SUM('Раздел 1'!Q58:Q58)),"","Неверно!")</f>
        <v/>
      </c>
      <c r="B1647" s="428" t="s">
        <v>2420</v>
      </c>
      <c r="C1647" s="426" t="s">
        <v>2464</v>
      </c>
      <c r="D1647" s="426" t="s">
        <v>605</v>
      </c>
      <c r="E1647" s="426" t="str">
        <f>CONCATENATE(SUM('Раздел 1'!Y58:Y58),"&lt;=",SUM('Раздел 1'!Q58:Q58))</f>
        <v>68&lt;=76</v>
      </c>
      <c r="F1647" s="407"/>
    </row>
    <row r="1648" spans="1:6" s="242" customFormat="1" x14ac:dyDescent="0.2">
      <c r="A1648" s="433" t="str">
        <f>IF((SUM('Раздел 1'!Y14:Y14)&lt;=SUM('Раздел 1'!Q14:Q14)),"","Неверно!")</f>
        <v/>
      </c>
      <c r="B1648" s="428" t="s">
        <v>2420</v>
      </c>
      <c r="C1648" s="426" t="s">
        <v>2465</v>
      </c>
      <c r="D1648" s="426" t="s">
        <v>605</v>
      </c>
      <c r="E1648" s="426" t="str">
        <f>CONCATENATE(SUM('Раздел 1'!Y14:Y14),"&lt;=",SUM('Раздел 1'!Q14:Q14))</f>
        <v>0&lt;=0</v>
      </c>
      <c r="F1648" s="407"/>
    </row>
    <row r="1649" spans="1:6" s="242" customFormat="1" x14ac:dyDescent="0.2">
      <c r="A1649" s="433" t="str">
        <f>IF((SUM('Раздел 1'!Y59:Y59)&lt;=SUM('Раздел 1'!Q59:Q59)),"","Неверно!")</f>
        <v/>
      </c>
      <c r="B1649" s="428" t="s">
        <v>2420</v>
      </c>
      <c r="C1649" s="426" t="s">
        <v>2466</v>
      </c>
      <c r="D1649" s="426" t="s">
        <v>605</v>
      </c>
      <c r="E1649" s="426" t="str">
        <f>CONCATENATE(SUM('Раздел 1'!Y59:Y59),"&lt;=",SUM('Раздел 1'!Q59:Q59))</f>
        <v>1&lt;=1</v>
      </c>
      <c r="F1649" s="407"/>
    </row>
    <row r="1650" spans="1:6" s="242" customFormat="1" x14ac:dyDescent="0.2">
      <c r="A1650" s="433" t="str">
        <f>IF((SUM('Раздел 1'!Y60:Y60)&lt;=SUM('Раздел 1'!Q60:Q60)),"","Неверно!")</f>
        <v/>
      </c>
      <c r="B1650" s="428" t="s">
        <v>2420</v>
      </c>
      <c r="C1650" s="426" t="s">
        <v>2467</v>
      </c>
      <c r="D1650" s="426" t="s">
        <v>605</v>
      </c>
      <c r="E1650" s="426" t="str">
        <f>CONCATENATE(SUM('Раздел 1'!Y60:Y60),"&lt;=",SUM('Раздел 1'!Q60:Q60))</f>
        <v>0&lt;=0</v>
      </c>
      <c r="F1650" s="407"/>
    </row>
    <row r="1651" spans="1:6" s="242" customFormat="1" x14ac:dyDescent="0.2">
      <c r="A1651" s="433" t="str">
        <f>IF((SUM('Раздел 1'!Y61:Y61)&lt;=SUM('Раздел 1'!Q61:Q61)),"","Неверно!")</f>
        <v/>
      </c>
      <c r="B1651" s="428" t="s">
        <v>2420</v>
      </c>
      <c r="C1651" s="426" t="s">
        <v>2468</v>
      </c>
      <c r="D1651" s="426" t="s">
        <v>605</v>
      </c>
      <c r="E1651" s="426" t="str">
        <f>CONCATENATE(SUM('Раздел 1'!Y61:Y61),"&lt;=",SUM('Раздел 1'!Q61:Q61))</f>
        <v>0&lt;=0</v>
      </c>
      <c r="F1651" s="407"/>
    </row>
    <row r="1652" spans="1:6" s="242" customFormat="1" x14ac:dyDescent="0.2">
      <c r="A1652" s="433" t="str">
        <f>IF((SUM('Раздел 1'!Y62:Y62)&lt;=SUM('Раздел 1'!Q62:Q62)),"","Неверно!")</f>
        <v/>
      </c>
      <c r="B1652" s="428" t="s">
        <v>2420</v>
      </c>
      <c r="C1652" s="426" t="s">
        <v>2469</v>
      </c>
      <c r="D1652" s="426" t="s">
        <v>605</v>
      </c>
      <c r="E1652" s="426" t="str">
        <f>CONCATENATE(SUM('Раздел 1'!Y62:Y62),"&lt;=",SUM('Раздел 1'!Q62:Q62))</f>
        <v>0&lt;=0</v>
      </c>
      <c r="F1652" s="407"/>
    </row>
    <row r="1653" spans="1:6" s="242" customFormat="1" x14ac:dyDescent="0.2">
      <c r="A1653" s="433" t="str">
        <f>IF((SUM('Раздел 1'!Y63:Y63)&lt;=SUM('Раздел 1'!Q63:Q63)),"","Неверно!")</f>
        <v/>
      </c>
      <c r="B1653" s="428" t="s">
        <v>2420</v>
      </c>
      <c r="C1653" s="426" t="s">
        <v>2470</v>
      </c>
      <c r="D1653" s="426" t="s">
        <v>605</v>
      </c>
      <c r="E1653" s="426" t="str">
        <f>CONCATENATE(SUM('Раздел 1'!Y63:Y63),"&lt;=",SUM('Раздел 1'!Q63:Q63))</f>
        <v>0&lt;=0</v>
      </c>
      <c r="F1653" s="407"/>
    </row>
    <row r="1654" spans="1:6" s="242" customFormat="1" x14ac:dyDescent="0.2">
      <c r="A1654" s="433" t="str">
        <f>IF((SUM('Раздел 1'!Y15:Y15)&lt;=SUM('Раздел 1'!Q15:Q15)),"","Неверно!")</f>
        <v/>
      </c>
      <c r="B1654" s="428" t="s">
        <v>2420</v>
      </c>
      <c r="C1654" s="426" t="s">
        <v>2471</v>
      </c>
      <c r="D1654" s="426" t="s">
        <v>605</v>
      </c>
      <c r="E1654" s="426" t="str">
        <f>CONCATENATE(SUM('Раздел 1'!Y15:Y15),"&lt;=",SUM('Раздел 1'!Q15:Q15))</f>
        <v>2&lt;=4</v>
      </c>
      <c r="F1654" s="407"/>
    </row>
    <row r="1655" spans="1:6" s="242" customFormat="1" x14ac:dyDescent="0.2">
      <c r="A1655" s="433" t="str">
        <f>IF((SUM('Раздел 1'!Y16:Y16)&lt;=SUM('Раздел 1'!Q16:Q16)),"","Неверно!")</f>
        <v/>
      </c>
      <c r="B1655" s="428" t="s">
        <v>2420</v>
      </c>
      <c r="C1655" s="426" t="s">
        <v>2472</v>
      </c>
      <c r="D1655" s="426" t="s">
        <v>605</v>
      </c>
      <c r="E1655" s="426" t="str">
        <f>CONCATENATE(SUM('Раздел 1'!Y16:Y16),"&lt;=",SUM('Раздел 1'!Q16:Q16))</f>
        <v>1&lt;=3</v>
      </c>
      <c r="F1655" s="407"/>
    </row>
    <row r="1656" spans="1:6" s="242" customFormat="1" x14ac:dyDescent="0.2">
      <c r="A1656" s="433" t="str">
        <f>IF((SUM('Раздел 1'!Y17:Y17)&lt;=SUM('Раздел 1'!Q17:Q17)),"","Неверно!")</f>
        <v/>
      </c>
      <c r="B1656" s="428" t="s">
        <v>2420</v>
      </c>
      <c r="C1656" s="426" t="s">
        <v>2473</v>
      </c>
      <c r="D1656" s="426" t="s">
        <v>605</v>
      </c>
      <c r="E1656" s="426" t="str">
        <f>CONCATENATE(SUM('Раздел 1'!Y17:Y17),"&lt;=",SUM('Раздел 1'!Q17:Q17))</f>
        <v>18&lt;=34</v>
      </c>
      <c r="F1656" s="407"/>
    </row>
    <row r="1657" spans="1:6" s="242" customFormat="1" x14ac:dyDescent="0.2">
      <c r="A1657" s="433" t="str">
        <f>IF((SUM('Раздел 1'!Y18:Y18)&lt;=SUM('Раздел 1'!Q18:Q18)),"","Неверно!")</f>
        <v/>
      </c>
      <c r="B1657" s="428" t="s">
        <v>2420</v>
      </c>
      <c r="C1657" s="426" t="s">
        <v>2474</v>
      </c>
      <c r="D1657" s="426" t="s">
        <v>605</v>
      </c>
      <c r="E1657" s="426" t="str">
        <f>CONCATENATE(SUM('Раздел 1'!Y18:Y18),"&lt;=",SUM('Раздел 1'!Q18:Q18))</f>
        <v>0&lt;=0</v>
      </c>
      <c r="F1657" s="407"/>
    </row>
    <row r="1658" spans="1:6" s="242" customFormat="1" x14ac:dyDescent="0.2">
      <c r="A1658" s="433" t="str">
        <f>IF((SUM('Раздел 1'!Z10:Z10)&lt;=SUM('Раздел 1'!S10:T10)),"","Неверно!")</f>
        <v/>
      </c>
      <c r="B1658" s="428" t="s">
        <v>2475</v>
      </c>
      <c r="C1658" s="426" t="s">
        <v>2476</v>
      </c>
      <c r="D1658" s="426" t="s">
        <v>606</v>
      </c>
      <c r="E1658" s="426" t="str">
        <f>CONCATENATE(SUM('Раздел 1'!Z10:Z10),"&lt;=",SUM('Раздел 1'!S10:T10))</f>
        <v>4&lt;=33</v>
      </c>
      <c r="F1658" s="407"/>
    </row>
    <row r="1659" spans="1:6" s="242" customFormat="1" x14ac:dyDescent="0.2">
      <c r="A1659" s="433" t="str">
        <f>IF((SUM('Раздел 1'!Z19:Z19)&lt;=SUM('Раздел 1'!S19:T19)),"","Неверно!")</f>
        <v/>
      </c>
      <c r="B1659" s="428" t="s">
        <v>2475</v>
      </c>
      <c r="C1659" s="426" t="s">
        <v>2477</v>
      </c>
      <c r="D1659" s="426" t="s">
        <v>606</v>
      </c>
      <c r="E1659" s="426" t="str">
        <f>CONCATENATE(SUM('Раздел 1'!Z19:Z19),"&lt;=",SUM('Раздел 1'!S19:T19))</f>
        <v>0&lt;=0</v>
      </c>
      <c r="F1659" s="407"/>
    </row>
    <row r="1660" spans="1:6" s="242" customFormat="1" x14ac:dyDescent="0.2">
      <c r="A1660" s="433" t="str">
        <f>IF((SUM('Раздел 1'!Z20:Z20)&lt;=SUM('Раздел 1'!S20:T20)),"","Неверно!")</f>
        <v/>
      </c>
      <c r="B1660" s="428" t="s">
        <v>2475</v>
      </c>
      <c r="C1660" s="426" t="s">
        <v>2478</v>
      </c>
      <c r="D1660" s="426" t="s">
        <v>606</v>
      </c>
      <c r="E1660" s="426" t="str">
        <f>CONCATENATE(SUM('Раздел 1'!Z20:Z20),"&lt;=",SUM('Раздел 1'!S20:T20))</f>
        <v>0&lt;=0</v>
      </c>
      <c r="F1660" s="407"/>
    </row>
    <row r="1661" spans="1:6" s="242" customFormat="1" x14ac:dyDescent="0.2">
      <c r="A1661" s="433" t="str">
        <f>IF((SUM('Раздел 1'!Z21:Z21)&lt;=SUM('Раздел 1'!S21:T21)),"","Неверно!")</f>
        <v/>
      </c>
      <c r="B1661" s="428" t="s">
        <v>2475</v>
      </c>
      <c r="C1661" s="426" t="s">
        <v>2479</v>
      </c>
      <c r="D1661" s="426" t="s">
        <v>606</v>
      </c>
      <c r="E1661" s="426" t="str">
        <f>CONCATENATE(SUM('Раздел 1'!Z21:Z21),"&lt;=",SUM('Раздел 1'!S21:T21))</f>
        <v>0&lt;=1</v>
      </c>
      <c r="F1661" s="407"/>
    </row>
    <row r="1662" spans="1:6" s="242" customFormat="1" x14ac:dyDescent="0.2">
      <c r="A1662" s="433" t="str">
        <f>IF((SUM('Раздел 1'!Z22:Z22)&lt;=SUM('Раздел 1'!S22:T22)),"","Неверно!")</f>
        <v/>
      </c>
      <c r="B1662" s="428" t="s">
        <v>2475</v>
      </c>
      <c r="C1662" s="426" t="s">
        <v>2480</v>
      </c>
      <c r="D1662" s="426" t="s">
        <v>606</v>
      </c>
      <c r="E1662" s="426" t="str">
        <f>CONCATENATE(SUM('Раздел 1'!Z22:Z22),"&lt;=",SUM('Раздел 1'!S22:T22))</f>
        <v>0&lt;=0</v>
      </c>
      <c r="F1662" s="407"/>
    </row>
    <row r="1663" spans="1:6" s="242" customFormat="1" x14ac:dyDescent="0.2">
      <c r="A1663" s="433" t="str">
        <f>IF((SUM('Раздел 1'!Z23:Z23)&lt;=SUM('Раздел 1'!S23:T23)),"","Неверно!")</f>
        <v/>
      </c>
      <c r="B1663" s="428" t="s">
        <v>2475</v>
      </c>
      <c r="C1663" s="426" t="s">
        <v>2481</v>
      </c>
      <c r="D1663" s="426" t="s">
        <v>606</v>
      </c>
      <c r="E1663" s="426" t="str">
        <f>CONCATENATE(SUM('Раздел 1'!Z23:Z23),"&lt;=",SUM('Раздел 1'!S23:T23))</f>
        <v>0&lt;=0</v>
      </c>
      <c r="F1663" s="407"/>
    </row>
    <row r="1664" spans="1:6" s="242" customFormat="1" x14ac:dyDescent="0.2">
      <c r="A1664" s="433" t="str">
        <f>IF((SUM('Раздел 1'!Z24:Z24)&lt;=SUM('Раздел 1'!S24:T24)),"","Неверно!")</f>
        <v/>
      </c>
      <c r="B1664" s="428" t="s">
        <v>2475</v>
      </c>
      <c r="C1664" s="426" t="s">
        <v>2482</v>
      </c>
      <c r="D1664" s="426" t="s">
        <v>606</v>
      </c>
      <c r="E1664" s="426" t="str">
        <f>CONCATENATE(SUM('Раздел 1'!Z24:Z24),"&lt;=",SUM('Раздел 1'!S24:T24))</f>
        <v>0&lt;=1</v>
      </c>
      <c r="F1664" s="407"/>
    </row>
    <row r="1665" spans="1:6" s="242" customFormat="1" x14ac:dyDescent="0.2">
      <c r="A1665" s="433" t="str">
        <f>IF((SUM('Раздел 1'!Z25:Z25)&lt;=SUM('Раздел 1'!S25:T25)),"","Неверно!")</f>
        <v/>
      </c>
      <c r="B1665" s="428" t="s">
        <v>2475</v>
      </c>
      <c r="C1665" s="426" t="s">
        <v>2483</v>
      </c>
      <c r="D1665" s="426" t="s">
        <v>606</v>
      </c>
      <c r="E1665" s="426" t="str">
        <f>CONCATENATE(SUM('Раздел 1'!Z25:Z25),"&lt;=",SUM('Раздел 1'!S25:T25))</f>
        <v>0&lt;=0</v>
      </c>
      <c r="F1665" s="407"/>
    </row>
    <row r="1666" spans="1:6" s="242" customFormat="1" x14ac:dyDescent="0.2">
      <c r="A1666" s="433" t="str">
        <f>IF((SUM('Раздел 1'!Z26:Z26)&lt;=SUM('Раздел 1'!S26:T26)),"","Неверно!")</f>
        <v/>
      </c>
      <c r="B1666" s="428" t="s">
        <v>2475</v>
      </c>
      <c r="C1666" s="426" t="s">
        <v>2484</v>
      </c>
      <c r="D1666" s="426" t="s">
        <v>606</v>
      </c>
      <c r="E1666" s="426" t="str">
        <f>CONCATENATE(SUM('Раздел 1'!Z26:Z26),"&lt;=",SUM('Раздел 1'!S26:T26))</f>
        <v>0&lt;=0</v>
      </c>
      <c r="F1666" s="407"/>
    </row>
    <row r="1667" spans="1:6" s="242" customFormat="1" x14ac:dyDescent="0.2">
      <c r="A1667" s="433" t="str">
        <f>IF((SUM('Раздел 1'!Z27:Z27)&lt;=SUM('Раздел 1'!S27:T27)),"","Неверно!")</f>
        <v/>
      </c>
      <c r="B1667" s="428" t="s">
        <v>2475</v>
      </c>
      <c r="C1667" s="426" t="s">
        <v>2485</v>
      </c>
      <c r="D1667" s="426" t="s">
        <v>606</v>
      </c>
      <c r="E1667" s="426" t="str">
        <f>CONCATENATE(SUM('Раздел 1'!Z27:Z27),"&lt;=",SUM('Раздел 1'!S27:T27))</f>
        <v>0&lt;=0</v>
      </c>
      <c r="F1667" s="407"/>
    </row>
    <row r="1668" spans="1:6" s="242" customFormat="1" x14ac:dyDescent="0.2">
      <c r="A1668" s="433" t="str">
        <f>IF((SUM('Раздел 1'!Z28:Z28)&lt;=SUM('Раздел 1'!S28:T28)),"","Неверно!")</f>
        <v/>
      </c>
      <c r="B1668" s="428" t="s">
        <v>2475</v>
      </c>
      <c r="C1668" s="426" t="s">
        <v>2486</v>
      </c>
      <c r="D1668" s="426" t="s">
        <v>606</v>
      </c>
      <c r="E1668" s="426" t="str">
        <f>CONCATENATE(SUM('Раздел 1'!Z28:Z28),"&lt;=",SUM('Раздел 1'!S28:T28))</f>
        <v>0&lt;=0</v>
      </c>
      <c r="F1668" s="407"/>
    </row>
    <row r="1669" spans="1:6" s="242" customFormat="1" x14ac:dyDescent="0.2">
      <c r="A1669" s="433" t="str">
        <f>IF((SUM('Раздел 1'!Z11:Z11)&lt;=SUM('Раздел 1'!S11:T11)),"","Неверно!")</f>
        <v/>
      </c>
      <c r="B1669" s="428" t="s">
        <v>2475</v>
      </c>
      <c r="C1669" s="426" t="s">
        <v>2487</v>
      </c>
      <c r="D1669" s="426" t="s">
        <v>606</v>
      </c>
      <c r="E1669" s="426" t="str">
        <f>CONCATENATE(SUM('Раздел 1'!Z11:Z11),"&lt;=",SUM('Раздел 1'!S11:T11))</f>
        <v>0&lt;=0</v>
      </c>
      <c r="F1669" s="407"/>
    </row>
    <row r="1670" spans="1:6" s="242" customFormat="1" x14ac:dyDescent="0.2">
      <c r="A1670" s="433" t="str">
        <f>IF((SUM('Раздел 1'!Z29:Z29)&lt;=SUM('Раздел 1'!S29:T29)),"","Неверно!")</f>
        <v/>
      </c>
      <c r="B1670" s="428" t="s">
        <v>2475</v>
      </c>
      <c r="C1670" s="426" t="s">
        <v>2488</v>
      </c>
      <c r="D1670" s="426" t="s">
        <v>606</v>
      </c>
      <c r="E1670" s="426" t="str">
        <f>CONCATENATE(SUM('Раздел 1'!Z29:Z29),"&lt;=",SUM('Раздел 1'!S29:T29))</f>
        <v>0&lt;=0</v>
      </c>
      <c r="F1670" s="407"/>
    </row>
    <row r="1671" spans="1:6" s="242" customFormat="1" x14ac:dyDescent="0.2">
      <c r="A1671" s="433" t="str">
        <f>IF((SUM('Раздел 1'!Z30:Z30)&lt;=SUM('Раздел 1'!S30:T30)),"","Неверно!")</f>
        <v/>
      </c>
      <c r="B1671" s="428" t="s">
        <v>2475</v>
      </c>
      <c r="C1671" s="426" t="s">
        <v>2489</v>
      </c>
      <c r="D1671" s="426" t="s">
        <v>606</v>
      </c>
      <c r="E1671" s="426" t="str">
        <f>CONCATENATE(SUM('Раздел 1'!Z30:Z30),"&lt;=",SUM('Раздел 1'!S30:T30))</f>
        <v>0&lt;=0</v>
      </c>
      <c r="F1671" s="407"/>
    </row>
    <row r="1672" spans="1:6" s="242" customFormat="1" x14ac:dyDescent="0.2">
      <c r="A1672" s="433" t="str">
        <f>IF((SUM('Раздел 1'!Z31:Z31)&lt;=SUM('Раздел 1'!S31:T31)),"","Неверно!")</f>
        <v/>
      </c>
      <c r="B1672" s="428" t="s">
        <v>2475</v>
      </c>
      <c r="C1672" s="426" t="s">
        <v>2490</v>
      </c>
      <c r="D1672" s="426" t="s">
        <v>606</v>
      </c>
      <c r="E1672" s="426" t="str">
        <f>CONCATENATE(SUM('Раздел 1'!Z31:Z31),"&lt;=",SUM('Раздел 1'!S31:T31))</f>
        <v>0&lt;=0</v>
      </c>
      <c r="F1672" s="407"/>
    </row>
    <row r="1673" spans="1:6" s="242" customFormat="1" x14ac:dyDescent="0.2">
      <c r="A1673" s="433" t="str">
        <f>IF((SUM('Раздел 1'!Z32:Z32)&lt;=SUM('Раздел 1'!S32:T32)),"","Неверно!")</f>
        <v/>
      </c>
      <c r="B1673" s="428" t="s">
        <v>2475</v>
      </c>
      <c r="C1673" s="426" t="s">
        <v>2491</v>
      </c>
      <c r="D1673" s="426" t="s">
        <v>606</v>
      </c>
      <c r="E1673" s="426" t="str">
        <f>CONCATENATE(SUM('Раздел 1'!Z32:Z32),"&lt;=",SUM('Раздел 1'!S32:T32))</f>
        <v>0&lt;=0</v>
      </c>
      <c r="F1673" s="407"/>
    </row>
    <row r="1674" spans="1:6" s="242" customFormat="1" x14ac:dyDescent="0.2">
      <c r="A1674" s="433" t="str">
        <f>IF((SUM('Раздел 1'!Z33:Z33)&lt;=SUM('Раздел 1'!S33:T33)),"","Неверно!")</f>
        <v/>
      </c>
      <c r="B1674" s="428" t="s">
        <v>2475</v>
      </c>
      <c r="C1674" s="426" t="s">
        <v>2492</v>
      </c>
      <c r="D1674" s="426" t="s">
        <v>606</v>
      </c>
      <c r="E1674" s="426" t="str">
        <f>CONCATENATE(SUM('Раздел 1'!Z33:Z33),"&lt;=",SUM('Раздел 1'!S33:T33))</f>
        <v>0&lt;=0</v>
      </c>
      <c r="F1674" s="407"/>
    </row>
    <row r="1675" spans="1:6" s="242" customFormat="1" x14ac:dyDescent="0.2">
      <c r="A1675" s="433" t="str">
        <f>IF((SUM('Раздел 1'!Z34:Z34)&lt;=SUM('Раздел 1'!S34:T34)),"","Неверно!")</f>
        <v/>
      </c>
      <c r="B1675" s="428" t="s">
        <v>2475</v>
      </c>
      <c r="C1675" s="426" t="s">
        <v>2493</v>
      </c>
      <c r="D1675" s="426" t="s">
        <v>606</v>
      </c>
      <c r="E1675" s="426" t="str">
        <f>CONCATENATE(SUM('Раздел 1'!Z34:Z34),"&lt;=",SUM('Раздел 1'!S34:T34))</f>
        <v>0&lt;=1</v>
      </c>
      <c r="F1675" s="407"/>
    </row>
    <row r="1676" spans="1:6" s="242" customFormat="1" x14ac:dyDescent="0.2">
      <c r="A1676" s="433" t="str">
        <f>IF((SUM('Раздел 1'!Z35:Z35)&lt;=SUM('Раздел 1'!S35:T35)),"","Неверно!")</f>
        <v/>
      </c>
      <c r="B1676" s="428" t="s">
        <v>2475</v>
      </c>
      <c r="C1676" s="426" t="s">
        <v>2494</v>
      </c>
      <c r="D1676" s="426" t="s">
        <v>606</v>
      </c>
      <c r="E1676" s="426" t="str">
        <f>CONCATENATE(SUM('Раздел 1'!Z35:Z35),"&lt;=",SUM('Раздел 1'!S35:T35))</f>
        <v>0&lt;=0</v>
      </c>
      <c r="F1676" s="407"/>
    </row>
    <row r="1677" spans="1:6" s="242" customFormat="1" x14ac:dyDescent="0.2">
      <c r="A1677" s="433" t="str">
        <f>IF((SUM('Раздел 1'!Z36:Z36)&lt;=SUM('Раздел 1'!S36:T36)),"","Неверно!")</f>
        <v/>
      </c>
      <c r="B1677" s="428" t="s">
        <v>2475</v>
      </c>
      <c r="C1677" s="426" t="s">
        <v>2495</v>
      </c>
      <c r="D1677" s="426" t="s">
        <v>606</v>
      </c>
      <c r="E1677" s="426" t="str">
        <f>CONCATENATE(SUM('Раздел 1'!Z36:Z36),"&lt;=",SUM('Раздел 1'!S36:T36))</f>
        <v>1&lt;=2</v>
      </c>
      <c r="F1677" s="407"/>
    </row>
    <row r="1678" spans="1:6" s="242" customFormat="1" x14ac:dyDescent="0.2">
      <c r="A1678" s="433" t="str">
        <f>IF((SUM('Раздел 1'!Z37:Z37)&lt;=SUM('Раздел 1'!S37:T37)),"","Неверно!")</f>
        <v/>
      </c>
      <c r="B1678" s="428" t="s">
        <v>2475</v>
      </c>
      <c r="C1678" s="426" t="s">
        <v>2496</v>
      </c>
      <c r="D1678" s="426" t="s">
        <v>606</v>
      </c>
      <c r="E1678" s="426" t="str">
        <f>CONCATENATE(SUM('Раздел 1'!Z37:Z37),"&lt;=",SUM('Раздел 1'!S37:T37))</f>
        <v>0&lt;=0</v>
      </c>
      <c r="F1678" s="407"/>
    </row>
    <row r="1679" spans="1:6" s="242" customFormat="1" x14ac:dyDescent="0.2">
      <c r="A1679" s="433" t="str">
        <f>IF((SUM('Раздел 1'!Z38:Z38)&lt;=SUM('Раздел 1'!S38:T38)),"","Неверно!")</f>
        <v/>
      </c>
      <c r="B1679" s="428" t="s">
        <v>2475</v>
      </c>
      <c r="C1679" s="426" t="s">
        <v>2497</v>
      </c>
      <c r="D1679" s="426" t="s">
        <v>606</v>
      </c>
      <c r="E1679" s="426" t="str">
        <f>CONCATENATE(SUM('Раздел 1'!Z38:Z38),"&lt;=",SUM('Раздел 1'!S38:T38))</f>
        <v>0&lt;=0</v>
      </c>
      <c r="F1679" s="407"/>
    </row>
    <row r="1680" spans="1:6" s="242" customFormat="1" x14ac:dyDescent="0.2">
      <c r="A1680" s="433" t="str">
        <f>IF((SUM('Раздел 1'!Z12:Z12)&lt;=SUM('Раздел 1'!S12:T12)),"","Неверно!")</f>
        <v/>
      </c>
      <c r="B1680" s="428" t="s">
        <v>2475</v>
      </c>
      <c r="C1680" s="426" t="s">
        <v>2498</v>
      </c>
      <c r="D1680" s="426" t="s">
        <v>606</v>
      </c>
      <c r="E1680" s="426" t="str">
        <f>CONCATENATE(SUM('Раздел 1'!Z12:Z12),"&lt;=",SUM('Раздел 1'!S12:T12))</f>
        <v>1&lt;=1</v>
      </c>
      <c r="F1680" s="407"/>
    </row>
    <row r="1681" spans="1:6" s="242" customFormat="1" x14ac:dyDescent="0.2">
      <c r="A1681" s="433" t="str">
        <f>IF((SUM('Раздел 1'!Z39:Z39)&lt;=SUM('Раздел 1'!S39:T39)),"","Неверно!")</f>
        <v/>
      </c>
      <c r="B1681" s="428" t="s">
        <v>2475</v>
      </c>
      <c r="C1681" s="426" t="s">
        <v>2499</v>
      </c>
      <c r="D1681" s="426" t="s">
        <v>606</v>
      </c>
      <c r="E1681" s="426" t="str">
        <f>CONCATENATE(SUM('Раздел 1'!Z39:Z39),"&lt;=",SUM('Раздел 1'!S39:T39))</f>
        <v>0&lt;=0</v>
      </c>
      <c r="F1681" s="407"/>
    </row>
    <row r="1682" spans="1:6" s="242" customFormat="1" x14ac:dyDescent="0.2">
      <c r="A1682" s="433" t="str">
        <f>IF((SUM('Раздел 1'!Z40:Z40)&lt;=SUM('Раздел 1'!S40:T40)),"","Неверно!")</f>
        <v/>
      </c>
      <c r="B1682" s="428" t="s">
        <v>2475</v>
      </c>
      <c r="C1682" s="426" t="s">
        <v>2500</v>
      </c>
      <c r="D1682" s="426" t="s">
        <v>606</v>
      </c>
      <c r="E1682" s="426" t="str">
        <f>CONCATENATE(SUM('Раздел 1'!Z40:Z40),"&lt;=",SUM('Раздел 1'!S40:T40))</f>
        <v>0&lt;=0</v>
      </c>
      <c r="F1682" s="407"/>
    </row>
    <row r="1683" spans="1:6" s="242" customFormat="1" x14ac:dyDescent="0.2">
      <c r="A1683" s="433" t="str">
        <f>IF((SUM('Раздел 1'!Z41:Z41)&lt;=SUM('Раздел 1'!S41:T41)),"","Неверно!")</f>
        <v/>
      </c>
      <c r="B1683" s="428" t="s">
        <v>2475</v>
      </c>
      <c r="C1683" s="426" t="s">
        <v>2501</v>
      </c>
      <c r="D1683" s="426" t="s">
        <v>606</v>
      </c>
      <c r="E1683" s="426" t="str">
        <f>CONCATENATE(SUM('Раздел 1'!Z41:Z41),"&lt;=",SUM('Раздел 1'!S41:T41))</f>
        <v>0&lt;=0</v>
      </c>
      <c r="F1683" s="407"/>
    </row>
    <row r="1684" spans="1:6" s="242" customFormat="1" x14ac:dyDescent="0.2">
      <c r="A1684" s="433" t="str">
        <f>IF((SUM('Раздел 1'!Z42:Z42)&lt;=SUM('Раздел 1'!S42:T42)),"","Неверно!")</f>
        <v/>
      </c>
      <c r="B1684" s="428" t="s">
        <v>2475</v>
      </c>
      <c r="C1684" s="426" t="s">
        <v>2502</v>
      </c>
      <c r="D1684" s="426" t="s">
        <v>606</v>
      </c>
      <c r="E1684" s="426" t="str">
        <f>CONCATENATE(SUM('Раздел 1'!Z42:Z42),"&lt;=",SUM('Раздел 1'!S42:T42))</f>
        <v>0&lt;=0</v>
      </c>
      <c r="F1684" s="407"/>
    </row>
    <row r="1685" spans="1:6" s="242" customFormat="1" x14ac:dyDescent="0.2">
      <c r="A1685" s="433" t="str">
        <f>IF((SUM('Раздел 1'!Z43:Z43)&lt;=SUM('Раздел 1'!S43:T43)),"","Неверно!")</f>
        <v/>
      </c>
      <c r="B1685" s="428" t="s">
        <v>2475</v>
      </c>
      <c r="C1685" s="426" t="s">
        <v>2503</v>
      </c>
      <c r="D1685" s="426" t="s">
        <v>606</v>
      </c>
      <c r="E1685" s="426" t="str">
        <f>CONCATENATE(SUM('Раздел 1'!Z43:Z43),"&lt;=",SUM('Раздел 1'!S43:T43))</f>
        <v>0&lt;=0</v>
      </c>
      <c r="F1685" s="407"/>
    </row>
    <row r="1686" spans="1:6" s="242" customFormat="1" x14ac:dyDescent="0.2">
      <c r="A1686" s="433" t="str">
        <f>IF((SUM('Раздел 1'!Z44:Z44)&lt;=SUM('Раздел 1'!S44:T44)),"","Неверно!")</f>
        <v/>
      </c>
      <c r="B1686" s="428" t="s">
        <v>2475</v>
      </c>
      <c r="C1686" s="426" t="s">
        <v>2504</v>
      </c>
      <c r="D1686" s="426" t="s">
        <v>606</v>
      </c>
      <c r="E1686" s="426" t="str">
        <f>CONCATENATE(SUM('Раздел 1'!Z44:Z44),"&lt;=",SUM('Раздел 1'!S44:T44))</f>
        <v>0&lt;=0</v>
      </c>
      <c r="F1686" s="407"/>
    </row>
    <row r="1687" spans="1:6" s="242" customFormat="1" x14ac:dyDescent="0.2">
      <c r="A1687" s="433" t="str">
        <f>IF((SUM('Раздел 1'!Z45:Z45)&lt;=SUM('Раздел 1'!S45:T45)),"","Неверно!")</f>
        <v/>
      </c>
      <c r="B1687" s="428" t="s">
        <v>2475</v>
      </c>
      <c r="C1687" s="426" t="s">
        <v>2505</v>
      </c>
      <c r="D1687" s="426" t="s">
        <v>606</v>
      </c>
      <c r="E1687" s="426" t="str">
        <f>CONCATENATE(SUM('Раздел 1'!Z45:Z45),"&lt;=",SUM('Раздел 1'!S45:T45))</f>
        <v>0&lt;=0</v>
      </c>
      <c r="F1687" s="407"/>
    </row>
    <row r="1688" spans="1:6" s="242" customFormat="1" x14ac:dyDescent="0.2">
      <c r="A1688" s="433" t="str">
        <f>IF((SUM('Раздел 1'!Z46:Z46)&lt;=SUM('Раздел 1'!S46:T46)),"","Неверно!")</f>
        <v/>
      </c>
      <c r="B1688" s="428" t="s">
        <v>2475</v>
      </c>
      <c r="C1688" s="426" t="s">
        <v>2506</v>
      </c>
      <c r="D1688" s="426" t="s">
        <v>606</v>
      </c>
      <c r="E1688" s="426" t="str">
        <f>CONCATENATE(SUM('Раздел 1'!Z46:Z46),"&lt;=",SUM('Раздел 1'!S46:T46))</f>
        <v>0&lt;=0</v>
      </c>
      <c r="F1688" s="407"/>
    </row>
    <row r="1689" spans="1:6" s="242" customFormat="1" x14ac:dyDescent="0.2">
      <c r="A1689" s="433" t="str">
        <f>IF((SUM('Раздел 1'!Z47:Z47)&lt;=SUM('Раздел 1'!S47:T47)),"","Неверно!")</f>
        <v/>
      </c>
      <c r="B1689" s="428" t="s">
        <v>2475</v>
      </c>
      <c r="C1689" s="426" t="s">
        <v>2507</v>
      </c>
      <c r="D1689" s="426" t="s">
        <v>606</v>
      </c>
      <c r="E1689" s="426" t="str">
        <f>CONCATENATE(SUM('Раздел 1'!Z47:Z47),"&lt;=",SUM('Раздел 1'!S47:T47))</f>
        <v>0&lt;=10</v>
      </c>
      <c r="F1689" s="407"/>
    </row>
    <row r="1690" spans="1:6" s="242" customFormat="1" x14ac:dyDescent="0.2">
      <c r="A1690" s="433" t="str">
        <f>IF((SUM('Раздел 1'!Z48:Z48)&lt;=SUM('Раздел 1'!S48:T48)),"","Неверно!")</f>
        <v/>
      </c>
      <c r="B1690" s="428" t="s">
        <v>2475</v>
      </c>
      <c r="C1690" s="426" t="s">
        <v>2508</v>
      </c>
      <c r="D1690" s="426" t="s">
        <v>606</v>
      </c>
      <c r="E1690" s="426" t="str">
        <f>CONCATENATE(SUM('Раздел 1'!Z48:Z48),"&lt;=",SUM('Раздел 1'!S48:T48))</f>
        <v>0&lt;=0</v>
      </c>
      <c r="F1690" s="407"/>
    </row>
    <row r="1691" spans="1:6" s="242" customFormat="1" x14ac:dyDescent="0.2">
      <c r="A1691" s="433" t="str">
        <f>IF((SUM('Раздел 1'!Z13:Z13)&lt;=SUM('Раздел 1'!S13:T13)),"","Неверно!")</f>
        <v/>
      </c>
      <c r="B1691" s="428" t="s">
        <v>2475</v>
      </c>
      <c r="C1691" s="426" t="s">
        <v>2509</v>
      </c>
      <c r="D1691" s="426" t="s">
        <v>606</v>
      </c>
      <c r="E1691" s="426" t="str">
        <f>CONCATENATE(SUM('Раздел 1'!Z13:Z13),"&lt;=",SUM('Раздел 1'!S13:T13))</f>
        <v>0&lt;=2</v>
      </c>
      <c r="F1691" s="407"/>
    </row>
    <row r="1692" spans="1:6" s="242" customFormat="1" x14ac:dyDescent="0.2">
      <c r="A1692" s="433" t="str">
        <f>IF((SUM('Раздел 1'!Z49:Z49)&lt;=SUM('Раздел 1'!S49:T49)),"","Неверно!")</f>
        <v/>
      </c>
      <c r="B1692" s="428" t="s">
        <v>2475</v>
      </c>
      <c r="C1692" s="426" t="s">
        <v>2510</v>
      </c>
      <c r="D1692" s="426" t="s">
        <v>606</v>
      </c>
      <c r="E1692" s="426" t="str">
        <f>CONCATENATE(SUM('Раздел 1'!Z49:Z49),"&lt;=",SUM('Раздел 1'!S49:T49))</f>
        <v>0&lt;=1</v>
      </c>
      <c r="F1692" s="407"/>
    </row>
    <row r="1693" spans="1:6" s="242" customFormat="1" x14ac:dyDescent="0.2">
      <c r="A1693" s="433" t="str">
        <f>IF((SUM('Раздел 1'!Z50:Z50)&lt;=SUM('Раздел 1'!S50:T50)),"","Неверно!")</f>
        <v/>
      </c>
      <c r="B1693" s="428" t="s">
        <v>2475</v>
      </c>
      <c r="C1693" s="426" t="s">
        <v>2511</v>
      </c>
      <c r="D1693" s="426" t="s">
        <v>606</v>
      </c>
      <c r="E1693" s="426" t="str">
        <f>CONCATENATE(SUM('Раздел 1'!Z50:Z50),"&lt;=",SUM('Раздел 1'!S50:T50))</f>
        <v>0&lt;=0</v>
      </c>
      <c r="F1693" s="407"/>
    </row>
    <row r="1694" spans="1:6" s="242" customFormat="1" x14ac:dyDescent="0.2">
      <c r="A1694" s="433" t="str">
        <f>IF((SUM('Раздел 1'!Z51:Z51)&lt;=SUM('Раздел 1'!S51:T51)),"","Неверно!")</f>
        <v/>
      </c>
      <c r="B1694" s="428" t="s">
        <v>2475</v>
      </c>
      <c r="C1694" s="426" t="s">
        <v>2512</v>
      </c>
      <c r="D1694" s="426" t="s">
        <v>606</v>
      </c>
      <c r="E1694" s="426" t="str">
        <f>CONCATENATE(SUM('Раздел 1'!Z51:Z51),"&lt;=",SUM('Раздел 1'!S51:T51))</f>
        <v>4&lt;=4</v>
      </c>
      <c r="F1694" s="407"/>
    </row>
    <row r="1695" spans="1:6" s="242" customFormat="1" x14ac:dyDescent="0.2">
      <c r="A1695" s="433" t="str">
        <f>IF((SUM('Раздел 1'!Z52:Z52)&lt;=SUM('Раздел 1'!S52:T52)),"","Неверно!")</f>
        <v/>
      </c>
      <c r="B1695" s="428" t="s">
        <v>2475</v>
      </c>
      <c r="C1695" s="426" t="s">
        <v>2513</v>
      </c>
      <c r="D1695" s="426" t="s">
        <v>606</v>
      </c>
      <c r="E1695" s="426" t="str">
        <f>CONCATENATE(SUM('Раздел 1'!Z52:Z52),"&lt;=",SUM('Раздел 1'!S52:T52))</f>
        <v>4&lt;=33</v>
      </c>
      <c r="F1695" s="407"/>
    </row>
    <row r="1696" spans="1:6" s="242" customFormat="1" x14ac:dyDescent="0.2">
      <c r="A1696" s="433" t="str">
        <f>IF((SUM('Раздел 1'!Z53:Z53)&lt;=SUM('Раздел 1'!S53:T53)),"","Неверно!")</f>
        <v/>
      </c>
      <c r="B1696" s="428" t="s">
        <v>2475</v>
      </c>
      <c r="C1696" s="426" t="s">
        <v>2514</v>
      </c>
      <c r="D1696" s="426" t="s">
        <v>606</v>
      </c>
      <c r="E1696" s="426" t="str">
        <f>CONCATENATE(SUM('Раздел 1'!Z53:Z53),"&lt;=",SUM('Раздел 1'!S53:T53))</f>
        <v>0&lt;=0</v>
      </c>
      <c r="F1696" s="407"/>
    </row>
    <row r="1697" spans="1:6" s="242" customFormat="1" x14ac:dyDescent="0.2">
      <c r="A1697" s="433" t="str">
        <f>IF((SUM('Раздел 1'!Z54:Z54)&lt;=SUM('Раздел 1'!S54:T54)),"","Неверно!")</f>
        <v/>
      </c>
      <c r="B1697" s="428" t="s">
        <v>2475</v>
      </c>
      <c r="C1697" s="426" t="s">
        <v>2515</v>
      </c>
      <c r="D1697" s="426" t="s">
        <v>606</v>
      </c>
      <c r="E1697" s="426" t="str">
        <f>CONCATENATE(SUM('Раздел 1'!Z54:Z54),"&lt;=",SUM('Раздел 1'!S54:T54))</f>
        <v>0&lt;=0</v>
      </c>
      <c r="F1697" s="407"/>
    </row>
    <row r="1698" spans="1:6" s="242" customFormat="1" x14ac:dyDescent="0.2">
      <c r="A1698" s="433" t="str">
        <f>IF((SUM('Раздел 1'!Z55:Z55)&lt;=SUM('Раздел 1'!S55:T55)),"","Неверно!")</f>
        <v/>
      </c>
      <c r="B1698" s="428" t="s">
        <v>2475</v>
      </c>
      <c r="C1698" s="426" t="s">
        <v>2516</v>
      </c>
      <c r="D1698" s="426" t="s">
        <v>606</v>
      </c>
      <c r="E1698" s="426" t="str">
        <f>CONCATENATE(SUM('Раздел 1'!Z55:Z55),"&lt;=",SUM('Раздел 1'!S55:T55))</f>
        <v>0&lt;=0</v>
      </c>
      <c r="F1698" s="407"/>
    </row>
    <row r="1699" spans="1:6" s="242" customFormat="1" x14ac:dyDescent="0.2">
      <c r="A1699" s="433" t="str">
        <f>IF((SUM('Раздел 1'!Z56:Z56)&lt;=SUM('Раздел 1'!S56:T56)),"","Неверно!")</f>
        <v/>
      </c>
      <c r="B1699" s="428" t="s">
        <v>2475</v>
      </c>
      <c r="C1699" s="426" t="s">
        <v>2517</v>
      </c>
      <c r="D1699" s="426" t="s">
        <v>606</v>
      </c>
      <c r="E1699" s="426" t="str">
        <f>CONCATENATE(SUM('Раздел 1'!Z56:Z56),"&lt;=",SUM('Раздел 1'!S56:T56))</f>
        <v>0&lt;=0</v>
      </c>
      <c r="F1699" s="407"/>
    </row>
    <row r="1700" spans="1:6" s="242" customFormat="1" x14ac:dyDescent="0.2">
      <c r="A1700" s="433" t="str">
        <f>IF((SUM('Раздел 1'!Z57:Z57)&lt;=SUM('Раздел 1'!S57:T57)),"","Неверно!")</f>
        <v/>
      </c>
      <c r="B1700" s="428" t="s">
        <v>2475</v>
      </c>
      <c r="C1700" s="426" t="s">
        <v>2518</v>
      </c>
      <c r="D1700" s="426" t="s">
        <v>606</v>
      </c>
      <c r="E1700" s="426" t="str">
        <f>CONCATENATE(SUM('Раздел 1'!Z57:Z57),"&lt;=",SUM('Раздел 1'!S57:T57))</f>
        <v>2&lt;=29</v>
      </c>
      <c r="F1700" s="407"/>
    </row>
    <row r="1701" spans="1:6" s="242" customFormat="1" x14ac:dyDescent="0.2">
      <c r="A1701" s="433" t="str">
        <f>IF((SUM('Раздел 1'!Z58:Z58)&lt;=SUM('Раздел 1'!S58:T58)),"","Неверно!")</f>
        <v/>
      </c>
      <c r="B1701" s="428" t="s">
        <v>2475</v>
      </c>
      <c r="C1701" s="426" t="s">
        <v>2519</v>
      </c>
      <c r="D1701" s="426" t="s">
        <v>606</v>
      </c>
      <c r="E1701" s="426" t="str">
        <f>CONCATENATE(SUM('Раздел 1'!Z58:Z58),"&lt;=",SUM('Раздел 1'!S58:T58))</f>
        <v>2&lt;=4</v>
      </c>
      <c r="F1701" s="407"/>
    </row>
    <row r="1702" spans="1:6" s="242" customFormat="1" x14ac:dyDescent="0.2">
      <c r="A1702" s="433" t="str">
        <f>IF((SUM('Раздел 1'!Z14:Z14)&lt;=SUM('Раздел 1'!S14:T14)),"","Неверно!")</f>
        <v/>
      </c>
      <c r="B1702" s="428" t="s">
        <v>2475</v>
      </c>
      <c r="C1702" s="426" t="s">
        <v>2520</v>
      </c>
      <c r="D1702" s="426" t="s">
        <v>606</v>
      </c>
      <c r="E1702" s="426" t="str">
        <f>CONCATENATE(SUM('Раздел 1'!Z14:Z14),"&lt;=",SUM('Раздел 1'!S14:T14))</f>
        <v>0&lt;=0</v>
      </c>
      <c r="F1702" s="407"/>
    </row>
    <row r="1703" spans="1:6" s="242" customFormat="1" x14ac:dyDescent="0.2">
      <c r="A1703" s="433" t="str">
        <f>IF((SUM('Раздел 1'!Z59:Z59)&lt;=SUM('Раздел 1'!S59:T59)),"","Неверно!")</f>
        <v/>
      </c>
      <c r="B1703" s="428" t="s">
        <v>2475</v>
      </c>
      <c r="C1703" s="426" t="s">
        <v>2521</v>
      </c>
      <c r="D1703" s="426" t="s">
        <v>606</v>
      </c>
      <c r="E1703" s="426" t="str">
        <f>CONCATENATE(SUM('Раздел 1'!Z59:Z59),"&lt;=",SUM('Раздел 1'!S59:T59))</f>
        <v>0&lt;=0</v>
      </c>
      <c r="F1703" s="407"/>
    </row>
    <row r="1704" spans="1:6" s="242" customFormat="1" x14ac:dyDescent="0.2">
      <c r="A1704" s="433" t="str">
        <f>IF((SUM('Раздел 1'!Z60:Z60)&lt;=SUM('Раздел 1'!S60:T60)),"","Неверно!")</f>
        <v/>
      </c>
      <c r="B1704" s="428" t="s">
        <v>2475</v>
      </c>
      <c r="C1704" s="426" t="s">
        <v>2522</v>
      </c>
      <c r="D1704" s="426" t="s">
        <v>606</v>
      </c>
      <c r="E1704" s="426" t="str">
        <f>CONCATENATE(SUM('Раздел 1'!Z60:Z60),"&lt;=",SUM('Раздел 1'!S60:T60))</f>
        <v>0&lt;=0</v>
      </c>
      <c r="F1704" s="407"/>
    </row>
    <row r="1705" spans="1:6" s="242" customFormat="1" x14ac:dyDescent="0.2">
      <c r="A1705" s="433" t="str">
        <f>IF((SUM('Раздел 1'!Z61:Z61)&lt;=SUM('Раздел 1'!S61:T61)),"","Неверно!")</f>
        <v/>
      </c>
      <c r="B1705" s="428" t="s">
        <v>2475</v>
      </c>
      <c r="C1705" s="426" t="s">
        <v>2523</v>
      </c>
      <c r="D1705" s="426" t="s">
        <v>606</v>
      </c>
      <c r="E1705" s="426" t="str">
        <f>CONCATENATE(SUM('Раздел 1'!Z61:Z61),"&lt;=",SUM('Раздел 1'!S61:T61))</f>
        <v>0&lt;=18</v>
      </c>
      <c r="F1705" s="407"/>
    </row>
    <row r="1706" spans="1:6" s="242" customFormat="1" x14ac:dyDescent="0.2">
      <c r="A1706" s="433" t="str">
        <f>IF((SUM('Раздел 1'!Z62:Z62)&lt;=SUM('Раздел 1'!S62:T62)),"","Неверно!")</f>
        <v/>
      </c>
      <c r="B1706" s="428" t="s">
        <v>2475</v>
      </c>
      <c r="C1706" s="426" t="s">
        <v>2524</v>
      </c>
      <c r="D1706" s="426" t="s">
        <v>606</v>
      </c>
      <c r="E1706" s="426" t="str">
        <f>CONCATENATE(SUM('Раздел 1'!Z62:Z62),"&lt;=",SUM('Раздел 1'!S62:T62))</f>
        <v>0&lt;=0</v>
      </c>
      <c r="F1706" s="407"/>
    </row>
    <row r="1707" spans="1:6" s="242" customFormat="1" x14ac:dyDescent="0.2">
      <c r="A1707" s="433" t="str">
        <f>IF((SUM('Раздел 1'!Z63:Z63)&lt;=SUM('Раздел 1'!S63:T63)),"","Неверно!")</f>
        <v/>
      </c>
      <c r="B1707" s="428" t="s">
        <v>2475</v>
      </c>
      <c r="C1707" s="426" t="s">
        <v>2525</v>
      </c>
      <c r="D1707" s="426" t="s">
        <v>606</v>
      </c>
      <c r="E1707" s="426" t="str">
        <f>CONCATENATE(SUM('Раздел 1'!Z63:Z63),"&lt;=",SUM('Раздел 1'!S63:T63))</f>
        <v>0&lt;=0</v>
      </c>
      <c r="F1707" s="407"/>
    </row>
    <row r="1708" spans="1:6" s="242" customFormat="1" x14ac:dyDescent="0.2">
      <c r="A1708" s="433" t="str">
        <f>IF((SUM('Раздел 1'!Z15:Z15)&lt;=SUM('Раздел 1'!S15:T15)),"","Неверно!")</f>
        <v/>
      </c>
      <c r="B1708" s="428" t="s">
        <v>2475</v>
      </c>
      <c r="C1708" s="426" t="s">
        <v>2526</v>
      </c>
      <c r="D1708" s="426" t="s">
        <v>606</v>
      </c>
      <c r="E1708" s="426" t="str">
        <f>CONCATENATE(SUM('Раздел 1'!Z15:Z15),"&lt;=",SUM('Раздел 1'!S15:T15))</f>
        <v>0&lt;=0</v>
      </c>
      <c r="F1708" s="407"/>
    </row>
    <row r="1709" spans="1:6" s="242" customFormat="1" x14ac:dyDescent="0.2">
      <c r="A1709" s="433" t="str">
        <f>IF((SUM('Раздел 1'!Z16:Z16)&lt;=SUM('Раздел 1'!S16:T16)),"","Неверно!")</f>
        <v/>
      </c>
      <c r="B1709" s="428" t="s">
        <v>2475</v>
      </c>
      <c r="C1709" s="426" t="s">
        <v>2527</v>
      </c>
      <c r="D1709" s="426" t="s">
        <v>606</v>
      </c>
      <c r="E1709" s="426" t="str">
        <f>CONCATENATE(SUM('Раздел 1'!Z16:Z16),"&lt;=",SUM('Раздел 1'!S16:T16))</f>
        <v>0&lt;=0</v>
      </c>
      <c r="F1709" s="407"/>
    </row>
    <row r="1710" spans="1:6" s="242" customFormat="1" x14ac:dyDescent="0.2">
      <c r="A1710" s="433" t="str">
        <f>IF((SUM('Раздел 1'!Z17:Z17)&lt;=SUM('Раздел 1'!S17:T17)),"","Неверно!")</f>
        <v/>
      </c>
      <c r="B1710" s="428" t="s">
        <v>2475</v>
      </c>
      <c r="C1710" s="426" t="s">
        <v>2528</v>
      </c>
      <c r="D1710" s="426" t="s">
        <v>606</v>
      </c>
      <c r="E1710" s="426" t="str">
        <f>CONCATENATE(SUM('Раздел 1'!Z17:Z17),"&lt;=",SUM('Раздел 1'!S17:T17))</f>
        <v>2&lt;=25</v>
      </c>
      <c r="F1710" s="407"/>
    </row>
    <row r="1711" spans="1:6" s="242" customFormat="1" x14ac:dyDescent="0.2">
      <c r="A1711" s="433" t="str">
        <f>IF((SUM('Раздел 1'!Z18:Z18)&lt;=SUM('Раздел 1'!S18:T18)),"","Неверно!")</f>
        <v/>
      </c>
      <c r="B1711" s="428" t="s">
        <v>2475</v>
      </c>
      <c r="C1711" s="426" t="s">
        <v>2529</v>
      </c>
      <c r="D1711" s="426" t="s">
        <v>606</v>
      </c>
      <c r="E1711" s="426" t="str">
        <f>CONCATENATE(SUM('Раздел 1'!Z18:Z18),"&lt;=",SUM('Раздел 1'!S18:T18))</f>
        <v>0&lt;=0</v>
      </c>
      <c r="F1711" s="407"/>
    </row>
    <row r="1712" spans="1:6" s="242" customFormat="1" x14ac:dyDescent="0.2">
      <c r="A1712" s="433" t="str">
        <f>IF((SUM('Раздел 1'!AB10:AB10)&lt;=SUM('Раздел 1'!Q10:Q10)),"","Неверно!")</f>
        <v/>
      </c>
      <c r="B1712" s="428" t="s">
        <v>2530</v>
      </c>
      <c r="C1712" s="426" t="s">
        <v>2531</v>
      </c>
      <c r="D1712" s="426" t="s">
        <v>607</v>
      </c>
      <c r="E1712" s="426" t="str">
        <f>CONCATENATE(SUM('Раздел 1'!AB10:AB10),"&lt;=",SUM('Раздел 1'!Q10:Q10))</f>
        <v>0&lt;=202</v>
      </c>
      <c r="F1712" s="407"/>
    </row>
    <row r="1713" spans="1:6" s="242" customFormat="1" x14ac:dyDescent="0.2">
      <c r="A1713" s="433" t="str">
        <f>IF((SUM('Раздел 1'!AB19:AB19)&lt;=SUM('Раздел 1'!Q19:Q19)),"","Неверно!")</f>
        <v/>
      </c>
      <c r="B1713" s="428" t="s">
        <v>2530</v>
      </c>
      <c r="C1713" s="426" t="s">
        <v>2532</v>
      </c>
      <c r="D1713" s="426" t="s">
        <v>607</v>
      </c>
      <c r="E1713" s="426" t="str">
        <f>CONCATENATE(SUM('Раздел 1'!AB19:AB19),"&lt;=",SUM('Раздел 1'!Q19:Q19))</f>
        <v>0&lt;=3</v>
      </c>
      <c r="F1713" s="407"/>
    </row>
    <row r="1714" spans="1:6" s="242" customFormat="1" x14ac:dyDescent="0.2">
      <c r="A1714" s="433" t="str">
        <f>IF((SUM('Раздел 1'!AB20:AB20)&lt;=SUM('Раздел 1'!Q20:Q20)),"","Неверно!")</f>
        <v/>
      </c>
      <c r="B1714" s="428" t="s">
        <v>2530</v>
      </c>
      <c r="C1714" s="426" t="s">
        <v>2533</v>
      </c>
      <c r="D1714" s="426" t="s">
        <v>607</v>
      </c>
      <c r="E1714" s="426" t="str">
        <f>CONCATENATE(SUM('Раздел 1'!AB20:AB20),"&lt;=",SUM('Раздел 1'!Q20:Q20))</f>
        <v>0&lt;=1</v>
      </c>
      <c r="F1714" s="407"/>
    </row>
    <row r="1715" spans="1:6" s="242" customFormat="1" x14ac:dyDescent="0.2">
      <c r="A1715" s="433" t="str">
        <f>IF((SUM('Раздел 1'!AB21:AB21)&lt;=SUM('Раздел 1'!Q21:Q21)),"","Неверно!")</f>
        <v/>
      </c>
      <c r="B1715" s="428" t="s">
        <v>2530</v>
      </c>
      <c r="C1715" s="426" t="s">
        <v>2534</v>
      </c>
      <c r="D1715" s="426" t="s">
        <v>607</v>
      </c>
      <c r="E1715" s="426" t="str">
        <f>CONCATENATE(SUM('Раздел 1'!AB21:AB21),"&lt;=",SUM('Раздел 1'!Q21:Q21))</f>
        <v>0&lt;=3</v>
      </c>
      <c r="F1715" s="407"/>
    </row>
    <row r="1716" spans="1:6" s="242" customFormat="1" x14ac:dyDescent="0.2">
      <c r="A1716" s="433" t="str">
        <f>IF((SUM('Раздел 1'!AB22:AB22)&lt;=SUM('Раздел 1'!Q22:Q22)),"","Неверно!")</f>
        <v/>
      </c>
      <c r="B1716" s="428" t="s">
        <v>2530</v>
      </c>
      <c r="C1716" s="426" t="s">
        <v>2535</v>
      </c>
      <c r="D1716" s="426" t="s">
        <v>607</v>
      </c>
      <c r="E1716" s="426" t="str">
        <f>CONCATENATE(SUM('Раздел 1'!AB22:AB22),"&lt;=",SUM('Раздел 1'!Q22:Q22))</f>
        <v>0&lt;=2</v>
      </c>
      <c r="F1716" s="407"/>
    </row>
    <row r="1717" spans="1:6" s="242" customFormat="1" x14ac:dyDescent="0.2">
      <c r="A1717" s="433" t="str">
        <f>IF((SUM('Раздел 1'!AB23:AB23)&lt;=SUM('Раздел 1'!Q23:Q23)),"","Неверно!")</f>
        <v/>
      </c>
      <c r="B1717" s="428" t="s">
        <v>2530</v>
      </c>
      <c r="C1717" s="426" t="s">
        <v>2536</v>
      </c>
      <c r="D1717" s="426" t="s">
        <v>607</v>
      </c>
      <c r="E1717" s="426" t="str">
        <f>CONCATENATE(SUM('Раздел 1'!AB23:AB23),"&lt;=",SUM('Раздел 1'!Q23:Q23))</f>
        <v>0&lt;=0</v>
      </c>
      <c r="F1717" s="407"/>
    </row>
    <row r="1718" spans="1:6" s="242" customFormat="1" x14ac:dyDescent="0.2">
      <c r="A1718" s="433" t="str">
        <f>IF((SUM('Раздел 1'!AB24:AB24)&lt;=SUM('Раздел 1'!Q24:Q24)),"","Неверно!")</f>
        <v/>
      </c>
      <c r="B1718" s="428" t="s">
        <v>2530</v>
      </c>
      <c r="C1718" s="426" t="s">
        <v>2537</v>
      </c>
      <c r="D1718" s="426" t="s">
        <v>607</v>
      </c>
      <c r="E1718" s="426" t="str">
        <f>CONCATENATE(SUM('Раздел 1'!AB24:AB24),"&lt;=",SUM('Раздел 1'!Q24:Q24))</f>
        <v>0&lt;=4</v>
      </c>
      <c r="F1718" s="407"/>
    </row>
    <row r="1719" spans="1:6" s="242" customFormat="1" x14ac:dyDescent="0.2">
      <c r="A1719" s="433" t="str">
        <f>IF((SUM('Раздел 1'!AB25:AB25)&lt;=SUM('Раздел 1'!Q25:Q25)),"","Неверно!")</f>
        <v/>
      </c>
      <c r="B1719" s="428" t="s">
        <v>2530</v>
      </c>
      <c r="C1719" s="426" t="s">
        <v>2538</v>
      </c>
      <c r="D1719" s="426" t="s">
        <v>607</v>
      </c>
      <c r="E1719" s="426" t="str">
        <f>CONCATENATE(SUM('Раздел 1'!AB25:AB25),"&lt;=",SUM('Раздел 1'!Q25:Q25))</f>
        <v>0&lt;=0</v>
      </c>
      <c r="F1719" s="407"/>
    </row>
    <row r="1720" spans="1:6" s="242" customFormat="1" x14ac:dyDescent="0.2">
      <c r="A1720" s="433" t="str">
        <f>IF((SUM('Раздел 1'!AB26:AB26)&lt;=SUM('Раздел 1'!Q26:Q26)),"","Неверно!")</f>
        <v/>
      </c>
      <c r="B1720" s="428" t="s">
        <v>2530</v>
      </c>
      <c r="C1720" s="426" t="s">
        <v>2539</v>
      </c>
      <c r="D1720" s="426" t="s">
        <v>607</v>
      </c>
      <c r="E1720" s="426" t="str">
        <f>CONCATENATE(SUM('Раздел 1'!AB26:AB26),"&lt;=",SUM('Раздел 1'!Q26:Q26))</f>
        <v>0&lt;=0</v>
      </c>
      <c r="F1720" s="407"/>
    </row>
    <row r="1721" spans="1:6" s="242" customFormat="1" x14ac:dyDescent="0.2">
      <c r="A1721" s="433" t="str">
        <f>IF((SUM('Раздел 1'!AB27:AB27)&lt;=SUM('Раздел 1'!Q27:Q27)),"","Неверно!")</f>
        <v/>
      </c>
      <c r="B1721" s="428" t="s">
        <v>2530</v>
      </c>
      <c r="C1721" s="426" t="s">
        <v>2540</v>
      </c>
      <c r="D1721" s="426" t="s">
        <v>607</v>
      </c>
      <c r="E1721" s="426" t="str">
        <f>CONCATENATE(SUM('Раздел 1'!AB27:AB27),"&lt;=",SUM('Раздел 1'!Q27:Q27))</f>
        <v>0&lt;=0</v>
      </c>
      <c r="F1721" s="407"/>
    </row>
    <row r="1722" spans="1:6" s="242" customFormat="1" x14ac:dyDescent="0.2">
      <c r="A1722" s="433" t="str">
        <f>IF((SUM('Раздел 1'!AB28:AB28)&lt;=SUM('Раздел 1'!Q28:Q28)),"","Неверно!")</f>
        <v/>
      </c>
      <c r="B1722" s="428" t="s">
        <v>2530</v>
      </c>
      <c r="C1722" s="426" t="s">
        <v>2541</v>
      </c>
      <c r="D1722" s="426" t="s">
        <v>607</v>
      </c>
      <c r="E1722" s="426" t="str">
        <f>CONCATENATE(SUM('Раздел 1'!AB28:AB28),"&lt;=",SUM('Раздел 1'!Q28:Q28))</f>
        <v>0&lt;=0</v>
      </c>
      <c r="F1722" s="407"/>
    </row>
    <row r="1723" spans="1:6" s="242" customFormat="1" x14ac:dyDescent="0.2">
      <c r="A1723" s="433" t="str">
        <f>IF((SUM('Раздел 1'!AB11:AB11)&lt;=SUM('Раздел 1'!Q11:Q11)),"","Неверно!")</f>
        <v/>
      </c>
      <c r="B1723" s="428" t="s">
        <v>2530</v>
      </c>
      <c r="C1723" s="426" t="s">
        <v>2542</v>
      </c>
      <c r="D1723" s="426" t="s">
        <v>607</v>
      </c>
      <c r="E1723" s="426" t="str">
        <f>CONCATENATE(SUM('Раздел 1'!AB11:AB11),"&lt;=",SUM('Раздел 1'!Q11:Q11))</f>
        <v>0&lt;=8</v>
      </c>
      <c r="F1723" s="407"/>
    </row>
    <row r="1724" spans="1:6" s="242" customFormat="1" x14ac:dyDescent="0.2">
      <c r="A1724" s="433" t="str">
        <f>IF((SUM('Раздел 1'!AB29:AB29)&lt;=SUM('Раздел 1'!Q29:Q29)),"","Неверно!")</f>
        <v/>
      </c>
      <c r="B1724" s="428" t="s">
        <v>2530</v>
      </c>
      <c r="C1724" s="426" t="s">
        <v>2543</v>
      </c>
      <c r="D1724" s="426" t="s">
        <v>607</v>
      </c>
      <c r="E1724" s="426" t="str">
        <f>CONCATENATE(SUM('Раздел 1'!AB29:AB29),"&lt;=",SUM('Раздел 1'!Q29:Q29))</f>
        <v>0&lt;=1</v>
      </c>
      <c r="F1724" s="407"/>
    </row>
    <row r="1725" spans="1:6" s="242" customFormat="1" x14ac:dyDescent="0.2">
      <c r="A1725" s="433" t="str">
        <f>IF((SUM('Раздел 1'!AB30:AB30)&lt;=SUM('Раздел 1'!Q30:Q30)),"","Неверно!")</f>
        <v/>
      </c>
      <c r="B1725" s="428" t="s">
        <v>2530</v>
      </c>
      <c r="C1725" s="426" t="s">
        <v>2544</v>
      </c>
      <c r="D1725" s="426" t="s">
        <v>607</v>
      </c>
      <c r="E1725" s="426" t="str">
        <f>CONCATENATE(SUM('Раздел 1'!AB30:AB30),"&lt;=",SUM('Раздел 1'!Q30:Q30))</f>
        <v>0&lt;=0</v>
      </c>
      <c r="F1725" s="407"/>
    </row>
    <row r="1726" spans="1:6" s="242" customFormat="1" x14ac:dyDescent="0.2">
      <c r="A1726" s="433" t="str">
        <f>IF((SUM('Раздел 1'!AB31:AB31)&lt;=SUM('Раздел 1'!Q31:Q31)),"","Неверно!")</f>
        <v/>
      </c>
      <c r="B1726" s="428" t="s">
        <v>2530</v>
      </c>
      <c r="C1726" s="426" t="s">
        <v>2545</v>
      </c>
      <c r="D1726" s="426" t="s">
        <v>607</v>
      </c>
      <c r="E1726" s="426" t="str">
        <f>CONCATENATE(SUM('Раздел 1'!AB31:AB31),"&lt;=",SUM('Раздел 1'!Q31:Q31))</f>
        <v>0&lt;=0</v>
      </c>
      <c r="F1726" s="407"/>
    </row>
    <row r="1727" spans="1:6" s="242" customFormat="1" x14ac:dyDescent="0.2">
      <c r="A1727" s="433" t="str">
        <f>IF((SUM('Раздел 1'!AB32:AB32)&lt;=SUM('Раздел 1'!Q32:Q32)),"","Неверно!")</f>
        <v/>
      </c>
      <c r="B1727" s="428" t="s">
        <v>2530</v>
      </c>
      <c r="C1727" s="426" t="s">
        <v>2546</v>
      </c>
      <c r="D1727" s="426" t="s">
        <v>607</v>
      </c>
      <c r="E1727" s="426" t="str">
        <f>CONCATENATE(SUM('Раздел 1'!AB32:AB32),"&lt;=",SUM('Раздел 1'!Q32:Q32))</f>
        <v>0&lt;=3</v>
      </c>
      <c r="F1727" s="407"/>
    </row>
    <row r="1728" spans="1:6" s="242" customFormat="1" x14ac:dyDescent="0.2">
      <c r="A1728" s="433" t="str">
        <f>IF((SUM('Раздел 1'!AB33:AB33)&lt;=SUM('Раздел 1'!Q33:Q33)),"","Неверно!")</f>
        <v/>
      </c>
      <c r="B1728" s="428" t="s">
        <v>2530</v>
      </c>
      <c r="C1728" s="426" t="s">
        <v>2547</v>
      </c>
      <c r="D1728" s="426" t="s">
        <v>607</v>
      </c>
      <c r="E1728" s="426" t="str">
        <f>CONCATENATE(SUM('Раздел 1'!AB33:AB33),"&lt;=",SUM('Раздел 1'!Q33:Q33))</f>
        <v>0&lt;=0</v>
      </c>
      <c r="F1728" s="407"/>
    </row>
    <row r="1729" spans="1:6" s="242" customFormat="1" x14ac:dyDescent="0.2">
      <c r="A1729" s="433" t="str">
        <f>IF((SUM('Раздел 1'!AB34:AB34)&lt;=SUM('Раздел 1'!Q34:Q34)),"","Неверно!")</f>
        <v/>
      </c>
      <c r="B1729" s="428" t="s">
        <v>2530</v>
      </c>
      <c r="C1729" s="426" t="s">
        <v>2548</v>
      </c>
      <c r="D1729" s="426" t="s">
        <v>607</v>
      </c>
      <c r="E1729" s="426" t="str">
        <f>CONCATENATE(SUM('Раздел 1'!AB34:AB34),"&lt;=",SUM('Раздел 1'!Q34:Q34))</f>
        <v>0&lt;=49</v>
      </c>
      <c r="F1729" s="407"/>
    </row>
    <row r="1730" spans="1:6" s="242" customFormat="1" x14ac:dyDescent="0.2">
      <c r="A1730" s="433" t="str">
        <f>IF((SUM('Раздел 1'!AB35:AB35)&lt;=SUM('Раздел 1'!Q35:Q35)),"","Неверно!")</f>
        <v/>
      </c>
      <c r="B1730" s="428" t="s">
        <v>2530</v>
      </c>
      <c r="C1730" s="426" t="s">
        <v>2549</v>
      </c>
      <c r="D1730" s="426" t="s">
        <v>607</v>
      </c>
      <c r="E1730" s="426" t="str">
        <f>CONCATENATE(SUM('Раздел 1'!AB35:AB35),"&lt;=",SUM('Раздел 1'!Q35:Q35))</f>
        <v>0&lt;=0</v>
      </c>
      <c r="F1730" s="407"/>
    </row>
    <row r="1731" spans="1:6" s="242" customFormat="1" x14ac:dyDescent="0.2">
      <c r="A1731" s="433" t="str">
        <f>IF((SUM('Раздел 1'!AB36:AB36)&lt;=SUM('Раздел 1'!Q36:Q36)),"","Неверно!")</f>
        <v/>
      </c>
      <c r="B1731" s="428" t="s">
        <v>2530</v>
      </c>
      <c r="C1731" s="426" t="s">
        <v>2550</v>
      </c>
      <c r="D1731" s="426" t="s">
        <v>607</v>
      </c>
      <c r="E1731" s="426" t="str">
        <f>CONCATENATE(SUM('Раздел 1'!AB36:AB36),"&lt;=",SUM('Раздел 1'!Q36:Q36))</f>
        <v>0&lt;=34</v>
      </c>
      <c r="F1731" s="407"/>
    </row>
    <row r="1732" spans="1:6" s="242" customFormat="1" x14ac:dyDescent="0.2">
      <c r="A1732" s="433" t="str">
        <f>IF((SUM('Раздел 1'!AB37:AB37)&lt;=SUM('Раздел 1'!Q37:Q37)),"","Неверно!")</f>
        <v/>
      </c>
      <c r="B1732" s="428" t="s">
        <v>2530</v>
      </c>
      <c r="C1732" s="426" t="s">
        <v>2551</v>
      </c>
      <c r="D1732" s="426" t="s">
        <v>607</v>
      </c>
      <c r="E1732" s="426" t="str">
        <f>CONCATENATE(SUM('Раздел 1'!AB37:AB37),"&lt;=",SUM('Раздел 1'!Q37:Q37))</f>
        <v>0&lt;=0</v>
      </c>
      <c r="F1732" s="407"/>
    </row>
    <row r="1733" spans="1:6" s="242" customFormat="1" x14ac:dyDescent="0.2">
      <c r="A1733" s="433" t="str">
        <f>IF((SUM('Раздел 1'!AB38:AB38)&lt;=SUM('Раздел 1'!Q38:Q38)),"","Неверно!")</f>
        <v/>
      </c>
      <c r="B1733" s="428" t="s">
        <v>2530</v>
      </c>
      <c r="C1733" s="426" t="s">
        <v>2552</v>
      </c>
      <c r="D1733" s="426" t="s">
        <v>607</v>
      </c>
      <c r="E1733" s="426" t="str">
        <f>CONCATENATE(SUM('Раздел 1'!AB38:AB38),"&lt;=",SUM('Раздел 1'!Q38:Q38))</f>
        <v>0&lt;=0</v>
      </c>
      <c r="F1733" s="407"/>
    </row>
    <row r="1734" spans="1:6" s="242" customFormat="1" x14ac:dyDescent="0.2">
      <c r="A1734" s="433" t="str">
        <f>IF((SUM('Раздел 1'!AB12:AB12)&lt;=SUM('Раздел 1'!Q12:Q12)),"","Неверно!")</f>
        <v/>
      </c>
      <c r="B1734" s="428" t="s">
        <v>2530</v>
      </c>
      <c r="C1734" s="426" t="s">
        <v>2553</v>
      </c>
      <c r="D1734" s="426" t="s">
        <v>607</v>
      </c>
      <c r="E1734" s="426" t="str">
        <f>CONCATENATE(SUM('Раздел 1'!AB12:AB12),"&lt;=",SUM('Раздел 1'!Q12:Q12))</f>
        <v>0&lt;=1</v>
      </c>
      <c r="F1734" s="407"/>
    </row>
    <row r="1735" spans="1:6" s="242" customFormat="1" x14ac:dyDescent="0.2">
      <c r="A1735" s="433" t="str">
        <f>IF((SUM('Раздел 1'!AB39:AB39)&lt;=SUM('Раздел 1'!Q39:Q39)),"","Неверно!")</f>
        <v/>
      </c>
      <c r="B1735" s="428" t="s">
        <v>2530</v>
      </c>
      <c r="C1735" s="426" t="s">
        <v>2554</v>
      </c>
      <c r="D1735" s="426" t="s">
        <v>607</v>
      </c>
      <c r="E1735" s="426" t="str">
        <f>CONCATENATE(SUM('Раздел 1'!AB39:AB39),"&lt;=",SUM('Раздел 1'!Q39:Q39))</f>
        <v>0&lt;=0</v>
      </c>
      <c r="F1735" s="407"/>
    </row>
    <row r="1736" spans="1:6" s="242" customFormat="1" x14ac:dyDescent="0.2">
      <c r="A1736" s="433" t="str">
        <f>IF((SUM('Раздел 1'!AB40:AB40)&lt;=SUM('Раздел 1'!Q40:Q40)),"","Неверно!")</f>
        <v/>
      </c>
      <c r="B1736" s="428" t="s">
        <v>2530</v>
      </c>
      <c r="C1736" s="426" t="s">
        <v>2555</v>
      </c>
      <c r="D1736" s="426" t="s">
        <v>607</v>
      </c>
      <c r="E1736" s="426" t="str">
        <f>CONCATENATE(SUM('Раздел 1'!AB40:AB40),"&lt;=",SUM('Раздел 1'!Q40:Q40))</f>
        <v>0&lt;=0</v>
      </c>
      <c r="F1736" s="407"/>
    </row>
    <row r="1737" spans="1:6" s="242" customFormat="1" x14ac:dyDescent="0.2">
      <c r="A1737" s="433" t="str">
        <f>IF((SUM('Раздел 1'!AB41:AB41)&lt;=SUM('Раздел 1'!Q41:Q41)),"","Неверно!")</f>
        <v/>
      </c>
      <c r="B1737" s="428" t="s">
        <v>2530</v>
      </c>
      <c r="C1737" s="426" t="s">
        <v>2556</v>
      </c>
      <c r="D1737" s="426" t="s">
        <v>607</v>
      </c>
      <c r="E1737" s="426" t="str">
        <f>CONCATENATE(SUM('Раздел 1'!AB41:AB41),"&lt;=",SUM('Раздел 1'!Q41:Q41))</f>
        <v>0&lt;=0</v>
      </c>
      <c r="F1737" s="407"/>
    </row>
    <row r="1738" spans="1:6" s="242" customFormat="1" x14ac:dyDescent="0.2">
      <c r="A1738" s="433" t="str">
        <f>IF((SUM('Раздел 1'!AB42:AB42)&lt;=SUM('Раздел 1'!Q42:Q42)),"","Неверно!")</f>
        <v/>
      </c>
      <c r="B1738" s="428" t="s">
        <v>2530</v>
      </c>
      <c r="C1738" s="426" t="s">
        <v>2557</v>
      </c>
      <c r="D1738" s="426" t="s">
        <v>607</v>
      </c>
      <c r="E1738" s="426" t="str">
        <f>CONCATENATE(SUM('Раздел 1'!AB42:AB42),"&lt;=",SUM('Раздел 1'!Q42:Q42))</f>
        <v>0&lt;=0</v>
      </c>
      <c r="F1738" s="407"/>
    </row>
    <row r="1739" spans="1:6" s="242" customFormat="1" x14ac:dyDescent="0.2">
      <c r="A1739" s="433" t="str">
        <f>IF((SUM('Раздел 1'!AB43:AB43)&lt;=SUM('Раздел 1'!Q43:Q43)),"","Неверно!")</f>
        <v/>
      </c>
      <c r="B1739" s="428" t="s">
        <v>2530</v>
      </c>
      <c r="C1739" s="426" t="s">
        <v>2558</v>
      </c>
      <c r="D1739" s="426" t="s">
        <v>607</v>
      </c>
      <c r="E1739" s="426" t="str">
        <f>CONCATENATE(SUM('Раздел 1'!AB43:AB43),"&lt;=",SUM('Раздел 1'!Q43:Q43))</f>
        <v>0&lt;=3</v>
      </c>
      <c r="F1739" s="407"/>
    </row>
    <row r="1740" spans="1:6" s="242" customFormat="1" x14ac:dyDescent="0.2">
      <c r="A1740" s="433" t="str">
        <f>IF((SUM('Раздел 1'!AB44:AB44)&lt;=SUM('Раздел 1'!Q44:Q44)),"","Неверно!")</f>
        <v/>
      </c>
      <c r="B1740" s="428" t="s">
        <v>2530</v>
      </c>
      <c r="C1740" s="426" t="s">
        <v>2559</v>
      </c>
      <c r="D1740" s="426" t="s">
        <v>607</v>
      </c>
      <c r="E1740" s="426" t="str">
        <f>CONCATENATE(SUM('Раздел 1'!AB44:AB44),"&lt;=",SUM('Раздел 1'!Q44:Q44))</f>
        <v>0&lt;=0</v>
      </c>
      <c r="F1740" s="407"/>
    </row>
    <row r="1741" spans="1:6" s="242" customFormat="1" x14ac:dyDescent="0.2">
      <c r="A1741" s="433" t="str">
        <f>IF((SUM('Раздел 1'!AB45:AB45)&lt;=SUM('Раздел 1'!Q45:Q45)),"","Неверно!")</f>
        <v/>
      </c>
      <c r="B1741" s="428" t="s">
        <v>2530</v>
      </c>
      <c r="C1741" s="426" t="s">
        <v>2560</v>
      </c>
      <c r="D1741" s="426" t="s">
        <v>607</v>
      </c>
      <c r="E1741" s="426" t="str">
        <f>CONCATENATE(SUM('Раздел 1'!AB45:AB45),"&lt;=",SUM('Раздел 1'!Q45:Q45))</f>
        <v>0&lt;=1</v>
      </c>
      <c r="F1741" s="407"/>
    </row>
    <row r="1742" spans="1:6" s="242" customFormat="1" x14ac:dyDescent="0.2">
      <c r="A1742" s="433" t="str">
        <f>IF((SUM('Раздел 1'!AB46:AB46)&lt;=SUM('Раздел 1'!Q46:Q46)),"","Неверно!")</f>
        <v/>
      </c>
      <c r="B1742" s="428" t="s">
        <v>2530</v>
      </c>
      <c r="C1742" s="426" t="s">
        <v>2561</v>
      </c>
      <c r="D1742" s="426" t="s">
        <v>607</v>
      </c>
      <c r="E1742" s="426" t="str">
        <f>CONCATENATE(SUM('Раздел 1'!AB46:AB46),"&lt;=",SUM('Раздел 1'!Q46:Q46))</f>
        <v>0&lt;=18</v>
      </c>
      <c r="F1742" s="407"/>
    </row>
    <row r="1743" spans="1:6" s="242" customFormat="1" x14ac:dyDescent="0.2">
      <c r="A1743" s="433" t="str">
        <f>IF((SUM('Раздел 1'!AB47:AB47)&lt;=SUM('Раздел 1'!Q47:Q47)),"","Неверно!")</f>
        <v/>
      </c>
      <c r="B1743" s="428" t="s">
        <v>2530</v>
      </c>
      <c r="C1743" s="426" t="s">
        <v>2562</v>
      </c>
      <c r="D1743" s="426" t="s">
        <v>607</v>
      </c>
      <c r="E1743" s="426" t="str">
        <f>CONCATENATE(SUM('Раздел 1'!AB47:AB47),"&lt;=",SUM('Раздел 1'!Q47:Q47))</f>
        <v>0&lt;=15</v>
      </c>
      <c r="F1743" s="407"/>
    </row>
    <row r="1744" spans="1:6" s="242" customFormat="1" x14ac:dyDescent="0.2">
      <c r="A1744" s="433" t="str">
        <f>IF((SUM('Раздел 1'!AB48:AB48)&lt;=SUM('Раздел 1'!Q48:Q48)),"","Неверно!")</f>
        <v/>
      </c>
      <c r="B1744" s="428" t="s">
        <v>2530</v>
      </c>
      <c r="C1744" s="426" t="s">
        <v>2563</v>
      </c>
      <c r="D1744" s="426" t="s">
        <v>607</v>
      </c>
      <c r="E1744" s="426" t="str">
        <f>CONCATENATE(SUM('Раздел 1'!AB48:AB48),"&lt;=",SUM('Раздел 1'!Q48:Q48))</f>
        <v>0&lt;=0</v>
      </c>
      <c r="F1744" s="407"/>
    </row>
    <row r="1745" spans="1:6" s="242" customFormat="1" x14ac:dyDescent="0.2">
      <c r="A1745" s="433" t="str">
        <f>IF((SUM('Раздел 1'!AB13:AB13)&lt;=SUM('Раздел 1'!Q13:Q13)),"","Неверно!")</f>
        <v/>
      </c>
      <c r="B1745" s="428" t="s">
        <v>2530</v>
      </c>
      <c r="C1745" s="426" t="s">
        <v>2564</v>
      </c>
      <c r="D1745" s="426" t="s">
        <v>607</v>
      </c>
      <c r="E1745" s="426" t="str">
        <f>CONCATENATE(SUM('Раздел 1'!AB13:AB13),"&lt;=",SUM('Раздел 1'!Q13:Q13))</f>
        <v>0&lt;=30</v>
      </c>
      <c r="F1745" s="407"/>
    </row>
    <row r="1746" spans="1:6" s="242" customFormat="1" x14ac:dyDescent="0.2">
      <c r="A1746" s="433" t="str">
        <f>IF((SUM('Раздел 1'!AB49:AB49)&lt;=SUM('Раздел 1'!Q49:Q49)),"","Неверно!")</f>
        <v/>
      </c>
      <c r="B1746" s="428" t="s">
        <v>2530</v>
      </c>
      <c r="C1746" s="426" t="s">
        <v>2565</v>
      </c>
      <c r="D1746" s="426" t="s">
        <v>607</v>
      </c>
      <c r="E1746" s="426" t="str">
        <f>CONCATENATE(SUM('Раздел 1'!AB49:AB49),"&lt;=",SUM('Раздел 1'!Q49:Q49))</f>
        <v>0&lt;=70</v>
      </c>
      <c r="F1746" s="407"/>
    </row>
    <row r="1747" spans="1:6" s="242" customFormat="1" x14ac:dyDescent="0.2">
      <c r="A1747" s="433" t="str">
        <f>IF((SUM('Раздел 1'!AB50:AB50)&lt;=SUM('Раздел 1'!Q50:Q50)),"","Неверно!")</f>
        <v/>
      </c>
      <c r="B1747" s="428" t="s">
        <v>2530</v>
      </c>
      <c r="C1747" s="426" t="s">
        <v>2566</v>
      </c>
      <c r="D1747" s="426" t="s">
        <v>607</v>
      </c>
      <c r="E1747" s="426" t="str">
        <f>CONCATENATE(SUM('Раздел 1'!AB50:AB50),"&lt;=",SUM('Раздел 1'!Q50:Q50))</f>
        <v>0&lt;=43</v>
      </c>
      <c r="F1747" s="407"/>
    </row>
    <row r="1748" spans="1:6" s="242" customFormat="1" x14ac:dyDescent="0.2">
      <c r="A1748" s="433" t="str">
        <f>IF((SUM('Раздел 1'!AB51:AB51)&lt;=SUM('Раздел 1'!Q51:Q51)),"","Неверно!")</f>
        <v/>
      </c>
      <c r="B1748" s="428" t="s">
        <v>2530</v>
      </c>
      <c r="C1748" s="426" t="s">
        <v>2567</v>
      </c>
      <c r="D1748" s="426" t="s">
        <v>607</v>
      </c>
      <c r="E1748" s="426" t="str">
        <f>CONCATENATE(SUM('Раздел 1'!AB51:AB51),"&lt;=",SUM('Раздел 1'!Q51:Q51))</f>
        <v>0&lt;=133</v>
      </c>
      <c r="F1748" s="407"/>
    </row>
    <row r="1749" spans="1:6" s="242" customFormat="1" x14ac:dyDescent="0.2">
      <c r="A1749" s="433" t="str">
        <f>IF((SUM('Раздел 1'!AB52:AB52)&lt;=SUM('Раздел 1'!Q52:Q52)),"","Неверно!")</f>
        <v/>
      </c>
      <c r="B1749" s="428" t="s">
        <v>2530</v>
      </c>
      <c r="C1749" s="426" t="s">
        <v>2568</v>
      </c>
      <c r="D1749" s="426" t="s">
        <v>607</v>
      </c>
      <c r="E1749" s="426" t="str">
        <f>CONCATENATE(SUM('Раздел 1'!AB52:AB52),"&lt;=",SUM('Раздел 1'!Q52:Q52))</f>
        <v>0&lt;=201</v>
      </c>
      <c r="F1749" s="407"/>
    </row>
    <row r="1750" spans="1:6" s="242" customFormat="1" x14ac:dyDescent="0.2">
      <c r="A1750" s="433" t="str">
        <f>IF((SUM('Раздел 1'!AB53:AB53)&lt;=SUM('Раздел 1'!Q53:Q53)),"","Неверно!")</f>
        <v/>
      </c>
      <c r="B1750" s="428" t="s">
        <v>2530</v>
      </c>
      <c r="C1750" s="426" t="s">
        <v>2569</v>
      </c>
      <c r="D1750" s="426" t="s">
        <v>607</v>
      </c>
      <c r="E1750" s="426" t="str">
        <f>CONCATENATE(SUM('Раздел 1'!AB53:AB53),"&lt;=",SUM('Раздел 1'!Q53:Q53))</f>
        <v>0&lt;=1</v>
      </c>
      <c r="F1750" s="407"/>
    </row>
    <row r="1751" spans="1:6" s="242" customFormat="1" x14ac:dyDescent="0.2">
      <c r="A1751" s="433" t="str">
        <f>IF((SUM('Раздел 1'!AB54:AB54)&lt;=SUM('Раздел 1'!Q54:Q54)),"","Неверно!")</f>
        <v/>
      </c>
      <c r="B1751" s="428" t="s">
        <v>2530</v>
      </c>
      <c r="C1751" s="426" t="s">
        <v>2570</v>
      </c>
      <c r="D1751" s="426" t="s">
        <v>607</v>
      </c>
      <c r="E1751" s="426" t="str">
        <f>CONCATENATE(SUM('Раздел 1'!AB54:AB54),"&lt;=",SUM('Раздел 1'!Q54:Q54))</f>
        <v>0&lt;=0</v>
      </c>
      <c r="F1751" s="407"/>
    </row>
    <row r="1752" spans="1:6" s="242" customFormat="1" x14ac:dyDescent="0.2">
      <c r="A1752" s="433" t="str">
        <f>IF((SUM('Раздел 1'!AB55:AB55)&lt;=SUM('Раздел 1'!Q55:Q55)),"","Неверно!")</f>
        <v/>
      </c>
      <c r="B1752" s="428" t="s">
        <v>2530</v>
      </c>
      <c r="C1752" s="426" t="s">
        <v>2571</v>
      </c>
      <c r="D1752" s="426" t="s">
        <v>607</v>
      </c>
      <c r="E1752" s="426" t="str">
        <f>CONCATENATE(SUM('Раздел 1'!AB55:AB55),"&lt;=",SUM('Раздел 1'!Q55:Q55))</f>
        <v>0&lt;=13</v>
      </c>
      <c r="F1752" s="407"/>
    </row>
    <row r="1753" spans="1:6" s="242" customFormat="1" x14ac:dyDescent="0.2">
      <c r="A1753" s="433" t="str">
        <f>IF((SUM('Раздел 1'!AB56:AB56)&lt;=SUM('Раздел 1'!Q56:Q56)),"","Неверно!")</f>
        <v/>
      </c>
      <c r="B1753" s="428" t="s">
        <v>2530</v>
      </c>
      <c r="C1753" s="426" t="s">
        <v>2572</v>
      </c>
      <c r="D1753" s="426" t="s">
        <v>607</v>
      </c>
      <c r="E1753" s="426" t="str">
        <f>CONCATENATE(SUM('Раздел 1'!AB56:AB56),"&lt;=",SUM('Раздел 1'!Q56:Q56))</f>
        <v>0&lt;=75</v>
      </c>
      <c r="F1753" s="407"/>
    </row>
    <row r="1754" spans="1:6" s="242" customFormat="1" x14ac:dyDescent="0.2">
      <c r="A1754" s="433" t="str">
        <f>IF((SUM('Раздел 1'!AB57:AB57)&lt;=SUM('Раздел 1'!Q57:Q57)),"","Неверно!")</f>
        <v/>
      </c>
      <c r="B1754" s="428" t="s">
        <v>2530</v>
      </c>
      <c r="C1754" s="426" t="s">
        <v>2573</v>
      </c>
      <c r="D1754" s="426" t="s">
        <v>607</v>
      </c>
      <c r="E1754" s="426" t="str">
        <f>CONCATENATE(SUM('Раздел 1'!AB57:AB57),"&lt;=",SUM('Раздел 1'!Q57:Q57))</f>
        <v>0&lt;=38</v>
      </c>
      <c r="F1754" s="407"/>
    </row>
    <row r="1755" spans="1:6" s="242" customFormat="1" x14ac:dyDescent="0.2">
      <c r="A1755" s="433" t="str">
        <f>IF((SUM('Раздел 1'!AB58:AB58)&lt;=SUM('Раздел 1'!Q58:Q58)),"","Неверно!")</f>
        <v/>
      </c>
      <c r="B1755" s="428" t="s">
        <v>2530</v>
      </c>
      <c r="C1755" s="426" t="s">
        <v>2574</v>
      </c>
      <c r="D1755" s="426" t="s">
        <v>607</v>
      </c>
      <c r="E1755" s="426" t="str">
        <f>CONCATENATE(SUM('Раздел 1'!AB58:AB58),"&lt;=",SUM('Раздел 1'!Q58:Q58))</f>
        <v>0&lt;=76</v>
      </c>
      <c r="F1755" s="407"/>
    </row>
    <row r="1756" spans="1:6" s="242" customFormat="1" x14ac:dyDescent="0.2">
      <c r="A1756" s="433" t="str">
        <f>IF((SUM('Раздел 1'!AB14:AB14)&lt;=SUM('Раздел 1'!Q14:Q14)),"","Неверно!")</f>
        <v/>
      </c>
      <c r="B1756" s="428" t="s">
        <v>2530</v>
      </c>
      <c r="C1756" s="426" t="s">
        <v>2575</v>
      </c>
      <c r="D1756" s="426" t="s">
        <v>607</v>
      </c>
      <c r="E1756" s="426" t="str">
        <f>CONCATENATE(SUM('Раздел 1'!AB14:AB14),"&lt;=",SUM('Раздел 1'!Q14:Q14))</f>
        <v>0&lt;=0</v>
      </c>
      <c r="F1756" s="407"/>
    </row>
    <row r="1757" spans="1:6" s="242" customFormat="1" x14ac:dyDescent="0.2">
      <c r="A1757" s="433" t="str">
        <f>IF((SUM('Раздел 1'!AB59:AB59)&lt;=SUM('Раздел 1'!Q59:Q59)),"","Неверно!")</f>
        <v/>
      </c>
      <c r="B1757" s="428" t="s">
        <v>2530</v>
      </c>
      <c r="C1757" s="426" t="s">
        <v>2576</v>
      </c>
      <c r="D1757" s="426" t="s">
        <v>607</v>
      </c>
      <c r="E1757" s="426" t="str">
        <f>CONCATENATE(SUM('Раздел 1'!AB59:AB59),"&lt;=",SUM('Раздел 1'!Q59:Q59))</f>
        <v>0&lt;=1</v>
      </c>
      <c r="F1757" s="407"/>
    </row>
    <row r="1758" spans="1:6" s="242" customFormat="1" x14ac:dyDescent="0.2">
      <c r="A1758" s="433" t="str">
        <f>IF((SUM('Раздел 1'!AB60:AB60)&lt;=SUM('Раздел 1'!Q60:Q60)),"","Неверно!")</f>
        <v/>
      </c>
      <c r="B1758" s="428" t="s">
        <v>2530</v>
      </c>
      <c r="C1758" s="426" t="s">
        <v>2577</v>
      </c>
      <c r="D1758" s="426" t="s">
        <v>607</v>
      </c>
      <c r="E1758" s="426" t="str">
        <f>CONCATENATE(SUM('Раздел 1'!AB60:AB60),"&lt;=",SUM('Раздел 1'!Q60:Q60))</f>
        <v>0&lt;=0</v>
      </c>
      <c r="F1758" s="407"/>
    </row>
    <row r="1759" spans="1:6" s="242" customFormat="1" x14ac:dyDescent="0.2">
      <c r="A1759" s="433" t="str">
        <f>IF((SUM('Раздел 1'!AB61:AB61)&lt;=SUM('Раздел 1'!Q61:Q61)),"","Неверно!")</f>
        <v/>
      </c>
      <c r="B1759" s="428" t="s">
        <v>2530</v>
      </c>
      <c r="C1759" s="426" t="s">
        <v>2578</v>
      </c>
      <c r="D1759" s="426" t="s">
        <v>607</v>
      </c>
      <c r="E1759" s="426" t="str">
        <f>CONCATENATE(SUM('Раздел 1'!AB61:AB61),"&lt;=",SUM('Раздел 1'!Q61:Q61))</f>
        <v>0&lt;=0</v>
      </c>
      <c r="F1759" s="407"/>
    </row>
    <row r="1760" spans="1:6" s="242" customFormat="1" x14ac:dyDescent="0.2">
      <c r="A1760" s="433" t="str">
        <f>IF((SUM('Раздел 1'!AB62:AB62)&lt;=SUM('Раздел 1'!Q62:Q62)),"","Неверно!")</f>
        <v/>
      </c>
      <c r="B1760" s="428" t="s">
        <v>2530</v>
      </c>
      <c r="C1760" s="426" t="s">
        <v>2579</v>
      </c>
      <c r="D1760" s="426" t="s">
        <v>607</v>
      </c>
      <c r="E1760" s="426" t="str">
        <f>CONCATENATE(SUM('Раздел 1'!AB62:AB62),"&lt;=",SUM('Раздел 1'!Q62:Q62))</f>
        <v>0&lt;=0</v>
      </c>
      <c r="F1760" s="407"/>
    </row>
    <row r="1761" spans="1:6" s="242" customFormat="1" x14ac:dyDescent="0.2">
      <c r="A1761" s="433" t="str">
        <f>IF((SUM('Раздел 1'!AB63:AB63)&lt;=SUM('Раздел 1'!Q63:Q63)),"","Неверно!")</f>
        <v/>
      </c>
      <c r="B1761" s="428" t="s">
        <v>2530</v>
      </c>
      <c r="C1761" s="426" t="s">
        <v>2580</v>
      </c>
      <c r="D1761" s="426" t="s">
        <v>607</v>
      </c>
      <c r="E1761" s="426" t="str">
        <f>CONCATENATE(SUM('Раздел 1'!AB63:AB63),"&lt;=",SUM('Раздел 1'!Q63:Q63))</f>
        <v>0&lt;=0</v>
      </c>
      <c r="F1761" s="407"/>
    </row>
    <row r="1762" spans="1:6" s="242" customFormat="1" x14ac:dyDescent="0.2">
      <c r="A1762" s="433" t="str">
        <f>IF((SUM('Раздел 1'!AB15:AB15)&lt;=SUM('Раздел 1'!Q15:Q15)),"","Неверно!")</f>
        <v/>
      </c>
      <c r="B1762" s="428" t="s">
        <v>2530</v>
      </c>
      <c r="C1762" s="426" t="s">
        <v>2581</v>
      </c>
      <c r="D1762" s="426" t="s">
        <v>607</v>
      </c>
      <c r="E1762" s="426" t="str">
        <f>CONCATENATE(SUM('Раздел 1'!AB15:AB15),"&lt;=",SUM('Раздел 1'!Q15:Q15))</f>
        <v>0&lt;=4</v>
      </c>
      <c r="F1762" s="407"/>
    </row>
    <row r="1763" spans="1:6" s="242" customFormat="1" x14ac:dyDescent="0.2">
      <c r="A1763" s="433" t="str">
        <f>IF((SUM('Раздел 1'!AB16:AB16)&lt;=SUM('Раздел 1'!Q16:Q16)),"","Неверно!")</f>
        <v/>
      </c>
      <c r="B1763" s="428" t="s">
        <v>2530</v>
      </c>
      <c r="C1763" s="426" t="s">
        <v>2582</v>
      </c>
      <c r="D1763" s="426" t="s">
        <v>607</v>
      </c>
      <c r="E1763" s="426" t="str">
        <f>CONCATENATE(SUM('Раздел 1'!AB16:AB16),"&lt;=",SUM('Раздел 1'!Q16:Q16))</f>
        <v>0&lt;=3</v>
      </c>
      <c r="F1763" s="407"/>
    </row>
    <row r="1764" spans="1:6" s="242" customFormat="1" x14ac:dyDescent="0.2">
      <c r="A1764" s="433" t="str">
        <f>IF((SUM('Раздел 1'!AB17:AB17)&lt;=SUM('Раздел 1'!Q17:Q17)),"","Неверно!")</f>
        <v/>
      </c>
      <c r="B1764" s="428" t="s">
        <v>2530</v>
      </c>
      <c r="C1764" s="426" t="s">
        <v>2583</v>
      </c>
      <c r="D1764" s="426" t="s">
        <v>607</v>
      </c>
      <c r="E1764" s="426" t="str">
        <f>CONCATENATE(SUM('Раздел 1'!AB17:AB17),"&lt;=",SUM('Раздел 1'!Q17:Q17))</f>
        <v>0&lt;=34</v>
      </c>
      <c r="F1764" s="407"/>
    </row>
    <row r="1765" spans="1:6" s="242" customFormat="1" x14ac:dyDescent="0.2">
      <c r="A1765" s="433" t="str">
        <f>IF((SUM('Раздел 1'!AB18:AB18)&lt;=SUM('Раздел 1'!Q18:Q18)),"","Неверно!")</f>
        <v/>
      </c>
      <c r="B1765" s="428" t="s">
        <v>2530</v>
      </c>
      <c r="C1765" s="426" t="s">
        <v>2584</v>
      </c>
      <c r="D1765" s="426" t="s">
        <v>607</v>
      </c>
      <c r="E1765" s="426" t="str">
        <f>CONCATENATE(SUM('Раздел 1'!AB18:AB18),"&lt;=",SUM('Раздел 1'!Q18:Q18))</f>
        <v>0&lt;=0</v>
      </c>
      <c r="F1765" s="407"/>
    </row>
    <row r="1766" spans="1:6" s="242" customFormat="1" x14ac:dyDescent="0.2">
      <c r="A1766" s="433" t="str">
        <f>IF((SUM('Раздел 1'!AC10:AC10)&lt;=SUM('Раздел 1'!S10:T10)),"","Неверно!")</f>
        <v/>
      </c>
      <c r="B1766" s="428" t="s">
        <v>2585</v>
      </c>
      <c r="C1766" s="426" t="s">
        <v>2586</v>
      </c>
      <c r="D1766" s="426" t="s">
        <v>608</v>
      </c>
      <c r="E1766" s="426" t="str">
        <f>CONCATENATE(SUM('Раздел 1'!AC10:AC10),"&lt;=",SUM('Раздел 1'!S10:T10))</f>
        <v>0&lt;=33</v>
      </c>
      <c r="F1766" s="407"/>
    </row>
    <row r="1767" spans="1:6" s="242" customFormat="1" x14ac:dyDescent="0.2">
      <c r="A1767" s="433" t="str">
        <f>IF((SUM('Раздел 1'!AC19:AC19)&lt;=SUM('Раздел 1'!S19:T19)),"","Неверно!")</f>
        <v/>
      </c>
      <c r="B1767" s="428" t="s">
        <v>2585</v>
      </c>
      <c r="C1767" s="426" t="s">
        <v>2587</v>
      </c>
      <c r="D1767" s="426" t="s">
        <v>608</v>
      </c>
      <c r="E1767" s="426" t="str">
        <f>CONCATENATE(SUM('Раздел 1'!AC19:AC19),"&lt;=",SUM('Раздел 1'!S19:T19))</f>
        <v>0&lt;=0</v>
      </c>
      <c r="F1767" s="407"/>
    </row>
    <row r="1768" spans="1:6" s="242" customFormat="1" x14ac:dyDescent="0.2">
      <c r="A1768" s="433" t="str">
        <f>IF((SUM('Раздел 1'!AC20:AC20)&lt;=SUM('Раздел 1'!S20:T20)),"","Неверно!")</f>
        <v/>
      </c>
      <c r="B1768" s="428" t="s">
        <v>2585</v>
      </c>
      <c r="C1768" s="426" t="s">
        <v>2588</v>
      </c>
      <c r="D1768" s="426" t="s">
        <v>608</v>
      </c>
      <c r="E1768" s="426" t="str">
        <f>CONCATENATE(SUM('Раздел 1'!AC20:AC20),"&lt;=",SUM('Раздел 1'!S20:T20))</f>
        <v>0&lt;=0</v>
      </c>
      <c r="F1768" s="407"/>
    </row>
    <row r="1769" spans="1:6" s="242" customFormat="1" x14ac:dyDescent="0.2">
      <c r="A1769" s="433" t="str">
        <f>IF((SUM('Раздел 1'!AC21:AC21)&lt;=SUM('Раздел 1'!S21:T21)),"","Неверно!")</f>
        <v/>
      </c>
      <c r="B1769" s="428" t="s">
        <v>2585</v>
      </c>
      <c r="C1769" s="426" t="s">
        <v>2589</v>
      </c>
      <c r="D1769" s="426" t="s">
        <v>608</v>
      </c>
      <c r="E1769" s="426" t="str">
        <f>CONCATENATE(SUM('Раздел 1'!AC21:AC21),"&lt;=",SUM('Раздел 1'!S21:T21))</f>
        <v>0&lt;=1</v>
      </c>
      <c r="F1769" s="407"/>
    </row>
    <row r="1770" spans="1:6" s="242" customFormat="1" x14ac:dyDescent="0.2">
      <c r="A1770" s="433" t="str">
        <f>IF((SUM('Раздел 1'!AC22:AC22)&lt;=SUM('Раздел 1'!S22:T22)),"","Неверно!")</f>
        <v/>
      </c>
      <c r="B1770" s="428" t="s">
        <v>2585</v>
      </c>
      <c r="C1770" s="426" t="s">
        <v>2590</v>
      </c>
      <c r="D1770" s="426" t="s">
        <v>608</v>
      </c>
      <c r="E1770" s="426" t="str">
        <f>CONCATENATE(SUM('Раздел 1'!AC22:AC22),"&lt;=",SUM('Раздел 1'!S22:T22))</f>
        <v>0&lt;=0</v>
      </c>
      <c r="F1770" s="407"/>
    </row>
    <row r="1771" spans="1:6" s="242" customFormat="1" x14ac:dyDescent="0.2">
      <c r="A1771" s="433" t="str">
        <f>IF((SUM('Раздел 1'!AC23:AC23)&lt;=SUM('Раздел 1'!S23:T23)),"","Неверно!")</f>
        <v/>
      </c>
      <c r="B1771" s="428" t="s">
        <v>2585</v>
      </c>
      <c r="C1771" s="426" t="s">
        <v>2591</v>
      </c>
      <c r="D1771" s="426" t="s">
        <v>608</v>
      </c>
      <c r="E1771" s="426" t="str">
        <f>CONCATENATE(SUM('Раздел 1'!AC23:AC23),"&lt;=",SUM('Раздел 1'!S23:T23))</f>
        <v>0&lt;=0</v>
      </c>
      <c r="F1771" s="407"/>
    </row>
    <row r="1772" spans="1:6" s="242" customFormat="1" x14ac:dyDescent="0.2">
      <c r="A1772" s="433" t="str">
        <f>IF((SUM('Раздел 1'!AC24:AC24)&lt;=SUM('Раздел 1'!S24:T24)),"","Неверно!")</f>
        <v/>
      </c>
      <c r="B1772" s="428" t="s">
        <v>2585</v>
      </c>
      <c r="C1772" s="426" t="s">
        <v>2592</v>
      </c>
      <c r="D1772" s="426" t="s">
        <v>608</v>
      </c>
      <c r="E1772" s="426" t="str">
        <f>CONCATENATE(SUM('Раздел 1'!AC24:AC24),"&lt;=",SUM('Раздел 1'!S24:T24))</f>
        <v>0&lt;=1</v>
      </c>
      <c r="F1772" s="407"/>
    </row>
    <row r="1773" spans="1:6" s="242" customFormat="1" x14ac:dyDescent="0.2">
      <c r="A1773" s="433" t="str">
        <f>IF((SUM('Раздел 1'!AC25:AC25)&lt;=SUM('Раздел 1'!S25:T25)),"","Неверно!")</f>
        <v/>
      </c>
      <c r="B1773" s="428" t="s">
        <v>2585</v>
      </c>
      <c r="C1773" s="426" t="s">
        <v>2593</v>
      </c>
      <c r="D1773" s="426" t="s">
        <v>608</v>
      </c>
      <c r="E1773" s="426" t="str">
        <f>CONCATENATE(SUM('Раздел 1'!AC25:AC25),"&lt;=",SUM('Раздел 1'!S25:T25))</f>
        <v>0&lt;=0</v>
      </c>
      <c r="F1773" s="407"/>
    </row>
    <row r="1774" spans="1:6" s="242" customFormat="1" x14ac:dyDescent="0.2">
      <c r="A1774" s="433" t="str">
        <f>IF((SUM('Раздел 1'!AC26:AC26)&lt;=SUM('Раздел 1'!S26:T26)),"","Неверно!")</f>
        <v/>
      </c>
      <c r="B1774" s="428" t="s">
        <v>2585</v>
      </c>
      <c r="C1774" s="426" t="s">
        <v>2594</v>
      </c>
      <c r="D1774" s="426" t="s">
        <v>608</v>
      </c>
      <c r="E1774" s="426" t="str">
        <f>CONCATENATE(SUM('Раздел 1'!AC26:AC26),"&lt;=",SUM('Раздел 1'!S26:T26))</f>
        <v>0&lt;=0</v>
      </c>
      <c r="F1774" s="407"/>
    </row>
    <row r="1775" spans="1:6" s="242" customFormat="1" x14ac:dyDescent="0.2">
      <c r="A1775" s="433" t="str">
        <f>IF((SUM('Раздел 1'!AC27:AC27)&lt;=SUM('Раздел 1'!S27:T27)),"","Неверно!")</f>
        <v/>
      </c>
      <c r="B1775" s="428" t="s">
        <v>2585</v>
      </c>
      <c r="C1775" s="426" t="s">
        <v>2595</v>
      </c>
      <c r="D1775" s="426" t="s">
        <v>608</v>
      </c>
      <c r="E1775" s="426" t="str">
        <f>CONCATENATE(SUM('Раздел 1'!AC27:AC27),"&lt;=",SUM('Раздел 1'!S27:T27))</f>
        <v>0&lt;=0</v>
      </c>
      <c r="F1775" s="407"/>
    </row>
    <row r="1776" spans="1:6" s="242" customFormat="1" x14ac:dyDescent="0.2">
      <c r="A1776" s="433" t="str">
        <f>IF((SUM('Раздел 1'!AC28:AC28)&lt;=SUM('Раздел 1'!S28:T28)),"","Неверно!")</f>
        <v/>
      </c>
      <c r="B1776" s="428" t="s">
        <v>2585</v>
      </c>
      <c r="C1776" s="426" t="s">
        <v>2596</v>
      </c>
      <c r="D1776" s="426" t="s">
        <v>608</v>
      </c>
      <c r="E1776" s="426" t="str">
        <f>CONCATENATE(SUM('Раздел 1'!AC28:AC28),"&lt;=",SUM('Раздел 1'!S28:T28))</f>
        <v>0&lt;=0</v>
      </c>
      <c r="F1776" s="407"/>
    </row>
    <row r="1777" spans="1:6" s="242" customFormat="1" x14ac:dyDescent="0.2">
      <c r="A1777" s="433" t="str">
        <f>IF((SUM('Раздел 1'!AC11:AC11)&lt;=SUM('Раздел 1'!S11:T11)),"","Неверно!")</f>
        <v/>
      </c>
      <c r="B1777" s="428" t="s">
        <v>2585</v>
      </c>
      <c r="C1777" s="426" t="s">
        <v>2597</v>
      </c>
      <c r="D1777" s="426" t="s">
        <v>608</v>
      </c>
      <c r="E1777" s="426" t="str">
        <f>CONCATENATE(SUM('Раздел 1'!AC11:AC11),"&lt;=",SUM('Раздел 1'!S11:T11))</f>
        <v>0&lt;=0</v>
      </c>
      <c r="F1777" s="407"/>
    </row>
    <row r="1778" spans="1:6" s="242" customFormat="1" x14ac:dyDescent="0.2">
      <c r="A1778" s="433" t="str">
        <f>IF((SUM('Раздел 1'!AC29:AC29)&lt;=SUM('Раздел 1'!S29:T29)),"","Неверно!")</f>
        <v/>
      </c>
      <c r="B1778" s="428" t="s">
        <v>2585</v>
      </c>
      <c r="C1778" s="426" t="s">
        <v>2598</v>
      </c>
      <c r="D1778" s="426" t="s">
        <v>608</v>
      </c>
      <c r="E1778" s="426" t="str">
        <f>CONCATENATE(SUM('Раздел 1'!AC29:AC29),"&lt;=",SUM('Раздел 1'!S29:T29))</f>
        <v>0&lt;=0</v>
      </c>
      <c r="F1778" s="407"/>
    </row>
    <row r="1779" spans="1:6" s="242" customFormat="1" x14ac:dyDescent="0.2">
      <c r="A1779" s="433" t="str">
        <f>IF((SUM('Раздел 1'!AC30:AC30)&lt;=SUM('Раздел 1'!S30:T30)),"","Неверно!")</f>
        <v/>
      </c>
      <c r="B1779" s="428" t="s">
        <v>2585</v>
      </c>
      <c r="C1779" s="426" t="s">
        <v>2599</v>
      </c>
      <c r="D1779" s="426" t="s">
        <v>608</v>
      </c>
      <c r="E1779" s="426" t="str">
        <f>CONCATENATE(SUM('Раздел 1'!AC30:AC30),"&lt;=",SUM('Раздел 1'!S30:T30))</f>
        <v>0&lt;=0</v>
      </c>
      <c r="F1779" s="407"/>
    </row>
    <row r="1780" spans="1:6" s="242" customFormat="1" x14ac:dyDescent="0.2">
      <c r="A1780" s="433" t="str">
        <f>IF((SUM('Раздел 1'!AC31:AC31)&lt;=SUM('Раздел 1'!S31:T31)),"","Неверно!")</f>
        <v/>
      </c>
      <c r="B1780" s="428" t="s">
        <v>2585</v>
      </c>
      <c r="C1780" s="426" t="s">
        <v>2600</v>
      </c>
      <c r="D1780" s="426" t="s">
        <v>608</v>
      </c>
      <c r="E1780" s="426" t="str">
        <f>CONCATENATE(SUM('Раздел 1'!AC31:AC31),"&lt;=",SUM('Раздел 1'!S31:T31))</f>
        <v>0&lt;=0</v>
      </c>
      <c r="F1780" s="407"/>
    </row>
    <row r="1781" spans="1:6" s="242" customFormat="1" x14ac:dyDescent="0.2">
      <c r="A1781" s="433" t="str">
        <f>IF((SUM('Раздел 1'!AC32:AC32)&lt;=SUM('Раздел 1'!S32:T32)),"","Неверно!")</f>
        <v/>
      </c>
      <c r="B1781" s="428" t="s">
        <v>2585</v>
      </c>
      <c r="C1781" s="426" t="s">
        <v>2601</v>
      </c>
      <c r="D1781" s="426" t="s">
        <v>608</v>
      </c>
      <c r="E1781" s="426" t="str">
        <f>CONCATENATE(SUM('Раздел 1'!AC32:AC32),"&lt;=",SUM('Раздел 1'!S32:T32))</f>
        <v>0&lt;=0</v>
      </c>
      <c r="F1781" s="407"/>
    </row>
    <row r="1782" spans="1:6" s="242" customFormat="1" x14ac:dyDescent="0.2">
      <c r="A1782" s="433" t="str">
        <f>IF((SUM('Раздел 1'!AC33:AC33)&lt;=SUM('Раздел 1'!S33:T33)),"","Неверно!")</f>
        <v/>
      </c>
      <c r="B1782" s="428" t="s">
        <v>2585</v>
      </c>
      <c r="C1782" s="426" t="s">
        <v>2602</v>
      </c>
      <c r="D1782" s="426" t="s">
        <v>608</v>
      </c>
      <c r="E1782" s="426" t="str">
        <f>CONCATENATE(SUM('Раздел 1'!AC33:AC33),"&lt;=",SUM('Раздел 1'!S33:T33))</f>
        <v>0&lt;=0</v>
      </c>
      <c r="F1782" s="407"/>
    </row>
    <row r="1783" spans="1:6" s="242" customFormat="1" x14ac:dyDescent="0.2">
      <c r="A1783" s="433" t="str">
        <f>IF((SUM('Раздел 1'!AC34:AC34)&lt;=SUM('Раздел 1'!S34:T34)),"","Неверно!")</f>
        <v/>
      </c>
      <c r="B1783" s="428" t="s">
        <v>2585</v>
      </c>
      <c r="C1783" s="426" t="s">
        <v>2603</v>
      </c>
      <c r="D1783" s="426" t="s">
        <v>608</v>
      </c>
      <c r="E1783" s="426" t="str">
        <f>CONCATENATE(SUM('Раздел 1'!AC34:AC34),"&lt;=",SUM('Раздел 1'!S34:T34))</f>
        <v>0&lt;=1</v>
      </c>
      <c r="F1783" s="407"/>
    </row>
    <row r="1784" spans="1:6" s="242" customFormat="1" x14ac:dyDescent="0.2">
      <c r="A1784" s="433" t="str">
        <f>IF((SUM('Раздел 1'!AC35:AC35)&lt;=SUM('Раздел 1'!S35:T35)),"","Неверно!")</f>
        <v/>
      </c>
      <c r="B1784" s="428" t="s">
        <v>2585</v>
      </c>
      <c r="C1784" s="426" t="s">
        <v>2604</v>
      </c>
      <c r="D1784" s="426" t="s">
        <v>608</v>
      </c>
      <c r="E1784" s="426" t="str">
        <f>CONCATENATE(SUM('Раздел 1'!AC35:AC35),"&lt;=",SUM('Раздел 1'!S35:T35))</f>
        <v>0&lt;=0</v>
      </c>
      <c r="F1784" s="407"/>
    </row>
    <row r="1785" spans="1:6" s="242" customFormat="1" x14ac:dyDescent="0.2">
      <c r="A1785" s="433" t="str">
        <f>IF((SUM('Раздел 1'!AC36:AC36)&lt;=SUM('Раздел 1'!S36:T36)),"","Неверно!")</f>
        <v/>
      </c>
      <c r="B1785" s="428" t="s">
        <v>2585</v>
      </c>
      <c r="C1785" s="426" t="s">
        <v>2605</v>
      </c>
      <c r="D1785" s="426" t="s">
        <v>608</v>
      </c>
      <c r="E1785" s="426" t="str">
        <f>CONCATENATE(SUM('Раздел 1'!AC36:AC36),"&lt;=",SUM('Раздел 1'!S36:T36))</f>
        <v>0&lt;=2</v>
      </c>
      <c r="F1785" s="407"/>
    </row>
    <row r="1786" spans="1:6" s="242" customFormat="1" x14ac:dyDescent="0.2">
      <c r="A1786" s="433" t="str">
        <f>IF((SUM('Раздел 1'!AC37:AC37)&lt;=SUM('Раздел 1'!S37:T37)),"","Неверно!")</f>
        <v/>
      </c>
      <c r="B1786" s="428" t="s">
        <v>2585</v>
      </c>
      <c r="C1786" s="426" t="s">
        <v>2606</v>
      </c>
      <c r="D1786" s="426" t="s">
        <v>608</v>
      </c>
      <c r="E1786" s="426" t="str">
        <f>CONCATENATE(SUM('Раздел 1'!AC37:AC37),"&lt;=",SUM('Раздел 1'!S37:T37))</f>
        <v>0&lt;=0</v>
      </c>
      <c r="F1786" s="407"/>
    </row>
    <row r="1787" spans="1:6" s="242" customFormat="1" x14ac:dyDescent="0.2">
      <c r="A1787" s="433" t="str">
        <f>IF((SUM('Раздел 1'!AC38:AC38)&lt;=SUM('Раздел 1'!S38:T38)),"","Неверно!")</f>
        <v/>
      </c>
      <c r="B1787" s="428" t="s">
        <v>2585</v>
      </c>
      <c r="C1787" s="426" t="s">
        <v>2607</v>
      </c>
      <c r="D1787" s="426" t="s">
        <v>608</v>
      </c>
      <c r="E1787" s="426" t="str">
        <f>CONCATENATE(SUM('Раздел 1'!AC38:AC38),"&lt;=",SUM('Раздел 1'!S38:T38))</f>
        <v>0&lt;=0</v>
      </c>
      <c r="F1787" s="407"/>
    </row>
    <row r="1788" spans="1:6" s="242" customFormat="1" x14ac:dyDescent="0.2">
      <c r="A1788" s="433" t="str">
        <f>IF((SUM('Раздел 1'!AC12:AC12)&lt;=SUM('Раздел 1'!S12:T12)),"","Неверно!")</f>
        <v/>
      </c>
      <c r="B1788" s="428" t="s">
        <v>2585</v>
      </c>
      <c r="C1788" s="426" t="s">
        <v>2608</v>
      </c>
      <c r="D1788" s="426" t="s">
        <v>608</v>
      </c>
      <c r="E1788" s="426" t="str">
        <f>CONCATENATE(SUM('Раздел 1'!AC12:AC12),"&lt;=",SUM('Раздел 1'!S12:T12))</f>
        <v>0&lt;=1</v>
      </c>
      <c r="F1788" s="407"/>
    </row>
    <row r="1789" spans="1:6" s="242" customFormat="1" x14ac:dyDescent="0.2">
      <c r="A1789" s="433" t="str">
        <f>IF((SUM('Раздел 1'!AC39:AC39)&lt;=SUM('Раздел 1'!S39:T39)),"","Неверно!")</f>
        <v/>
      </c>
      <c r="B1789" s="428" t="s">
        <v>2585</v>
      </c>
      <c r="C1789" s="426" t="s">
        <v>2609</v>
      </c>
      <c r="D1789" s="426" t="s">
        <v>608</v>
      </c>
      <c r="E1789" s="426" t="str">
        <f>CONCATENATE(SUM('Раздел 1'!AC39:AC39),"&lt;=",SUM('Раздел 1'!S39:T39))</f>
        <v>0&lt;=0</v>
      </c>
      <c r="F1789" s="407"/>
    </row>
    <row r="1790" spans="1:6" s="242" customFormat="1" x14ac:dyDescent="0.2">
      <c r="A1790" s="433" t="str">
        <f>IF((SUM('Раздел 1'!AC40:AC40)&lt;=SUM('Раздел 1'!S40:T40)),"","Неверно!")</f>
        <v/>
      </c>
      <c r="B1790" s="428" t="s">
        <v>2585</v>
      </c>
      <c r="C1790" s="426" t="s">
        <v>2610</v>
      </c>
      <c r="D1790" s="426" t="s">
        <v>608</v>
      </c>
      <c r="E1790" s="426" t="str">
        <f>CONCATENATE(SUM('Раздел 1'!AC40:AC40),"&lt;=",SUM('Раздел 1'!S40:T40))</f>
        <v>0&lt;=0</v>
      </c>
      <c r="F1790" s="407"/>
    </row>
    <row r="1791" spans="1:6" s="242" customFormat="1" x14ac:dyDescent="0.2">
      <c r="A1791" s="433" t="str">
        <f>IF((SUM('Раздел 1'!AC41:AC41)&lt;=SUM('Раздел 1'!S41:T41)),"","Неверно!")</f>
        <v/>
      </c>
      <c r="B1791" s="428" t="s">
        <v>2585</v>
      </c>
      <c r="C1791" s="426" t="s">
        <v>2611</v>
      </c>
      <c r="D1791" s="426" t="s">
        <v>608</v>
      </c>
      <c r="E1791" s="426" t="str">
        <f>CONCATENATE(SUM('Раздел 1'!AC41:AC41),"&lt;=",SUM('Раздел 1'!S41:T41))</f>
        <v>0&lt;=0</v>
      </c>
      <c r="F1791" s="407"/>
    </row>
    <row r="1792" spans="1:6" s="242" customFormat="1" x14ac:dyDescent="0.2">
      <c r="A1792" s="433" t="str">
        <f>IF((SUM('Раздел 1'!AC42:AC42)&lt;=SUM('Раздел 1'!S42:T42)),"","Неверно!")</f>
        <v/>
      </c>
      <c r="B1792" s="428" t="s">
        <v>2585</v>
      </c>
      <c r="C1792" s="426" t="s">
        <v>2612</v>
      </c>
      <c r="D1792" s="426" t="s">
        <v>608</v>
      </c>
      <c r="E1792" s="426" t="str">
        <f>CONCATENATE(SUM('Раздел 1'!AC42:AC42),"&lt;=",SUM('Раздел 1'!S42:T42))</f>
        <v>0&lt;=0</v>
      </c>
      <c r="F1792" s="407"/>
    </row>
    <row r="1793" spans="1:6" s="242" customFormat="1" x14ac:dyDescent="0.2">
      <c r="A1793" s="433" t="str">
        <f>IF((SUM('Раздел 1'!AC43:AC43)&lt;=SUM('Раздел 1'!S43:T43)),"","Неверно!")</f>
        <v/>
      </c>
      <c r="B1793" s="428" t="s">
        <v>2585</v>
      </c>
      <c r="C1793" s="426" t="s">
        <v>2613</v>
      </c>
      <c r="D1793" s="426" t="s">
        <v>608</v>
      </c>
      <c r="E1793" s="426" t="str">
        <f>CONCATENATE(SUM('Раздел 1'!AC43:AC43),"&lt;=",SUM('Раздел 1'!S43:T43))</f>
        <v>0&lt;=0</v>
      </c>
      <c r="F1793" s="407"/>
    </row>
    <row r="1794" spans="1:6" s="242" customFormat="1" x14ac:dyDescent="0.2">
      <c r="A1794" s="433" t="str">
        <f>IF((SUM('Раздел 1'!AC44:AC44)&lt;=SUM('Раздел 1'!S44:T44)),"","Неверно!")</f>
        <v/>
      </c>
      <c r="B1794" s="428" t="s">
        <v>2585</v>
      </c>
      <c r="C1794" s="426" t="s">
        <v>2614</v>
      </c>
      <c r="D1794" s="426" t="s">
        <v>608</v>
      </c>
      <c r="E1794" s="426" t="str">
        <f>CONCATENATE(SUM('Раздел 1'!AC44:AC44),"&lt;=",SUM('Раздел 1'!S44:T44))</f>
        <v>0&lt;=0</v>
      </c>
      <c r="F1794" s="407"/>
    </row>
    <row r="1795" spans="1:6" s="242" customFormat="1" x14ac:dyDescent="0.2">
      <c r="A1795" s="433" t="str">
        <f>IF((SUM('Раздел 1'!AC45:AC45)&lt;=SUM('Раздел 1'!S45:T45)),"","Неверно!")</f>
        <v/>
      </c>
      <c r="B1795" s="428" t="s">
        <v>2585</v>
      </c>
      <c r="C1795" s="426" t="s">
        <v>2615</v>
      </c>
      <c r="D1795" s="426" t="s">
        <v>608</v>
      </c>
      <c r="E1795" s="426" t="str">
        <f>CONCATENATE(SUM('Раздел 1'!AC45:AC45),"&lt;=",SUM('Раздел 1'!S45:T45))</f>
        <v>0&lt;=0</v>
      </c>
      <c r="F1795" s="407"/>
    </row>
    <row r="1796" spans="1:6" s="242" customFormat="1" x14ac:dyDescent="0.2">
      <c r="A1796" s="433" t="str">
        <f>IF((SUM('Раздел 1'!AC46:AC46)&lt;=SUM('Раздел 1'!S46:T46)),"","Неверно!")</f>
        <v/>
      </c>
      <c r="B1796" s="428" t="s">
        <v>2585</v>
      </c>
      <c r="C1796" s="426" t="s">
        <v>2616</v>
      </c>
      <c r="D1796" s="426" t="s">
        <v>608</v>
      </c>
      <c r="E1796" s="426" t="str">
        <f>CONCATENATE(SUM('Раздел 1'!AC46:AC46),"&lt;=",SUM('Раздел 1'!S46:T46))</f>
        <v>0&lt;=0</v>
      </c>
      <c r="F1796" s="407"/>
    </row>
    <row r="1797" spans="1:6" s="242" customFormat="1" x14ac:dyDescent="0.2">
      <c r="A1797" s="433" t="str">
        <f>IF((SUM('Раздел 1'!AC47:AC47)&lt;=SUM('Раздел 1'!S47:T47)),"","Неверно!")</f>
        <v/>
      </c>
      <c r="B1797" s="428" t="s">
        <v>2585</v>
      </c>
      <c r="C1797" s="426" t="s">
        <v>2617</v>
      </c>
      <c r="D1797" s="426" t="s">
        <v>608</v>
      </c>
      <c r="E1797" s="426" t="str">
        <f>CONCATENATE(SUM('Раздел 1'!AC47:AC47),"&lt;=",SUM('Раздел 1'!S47:T47))</f>
        <v>0&lt;=10</v>
      </c>
      <c r="F1797" s="407"/>
    </row>
    <row r="1798" spans="1:6" s="242" customFormat="1" x14ac:dyDescent="0.2">
      <c r="A1798" s="433" t="str">
        <f>IF((SUM('Раздел 1'!AC48:AC48)&lt;=SUM('Раздел 1'!S48:T48)),"","Неверно!")</f>
        <v/>
      </c>
      <c r="B1798" s="428" t="s">
        <v>2585</v>
      </c>
      <c r="C1798" s="426" t="s">
        <v>2618</v>
      </c>
      <c r="D1798" s="426" t="s">
        <v>608</v>
      </c>
      <c r="E1798" s="426" t="str">
        <f>CONCATENATE(SUM('Раздел 1'!AC48:AC48),"&lt;=",SUM('Раздел 1'!S48:T48))</f>
        <v>0&lt;=0</v>
      </c>
      <c r="F1798" s="407"/>
    </row>
    <row r="1799" spans="1:6" s="242" customFormat="1" x14ac:dyDescent="0.2">
      <c r="A1799" s="433" t="str">
        <f>IF((SUM('Раздел 1'!AC13:AC13)&lt;=SUM('Раздел 1'!S13:T13)),"","Неверно!")</f>
        <v/>
      </c>
      <c r="B1799" s="428" t="s">
        <v>2585</v>
      </c>
      <c r="C1799" s="426" t="s">
        <v>2619</v>
      </c>
      <c r="D1799" s="426" t="s">
        <v>608</v>
      </c>
      <c r="E1799" s="426" t="str">
        <f>CONCATENATE(SUM('Раздел 1'!AC13:AC13),"&lt;=",SUM('Раздел 1'!S13:T13))</f>
        <v>0&lt;=2</v>
      </c>
      <c r="F1799" s="407"/>
    </row>
    <row r="1800" spans="1:6" s="242" customFormat="1" x14ac:dyDescent="0.2">
      <c r="A1800" s="433" t="str">
        <f>IF((SUM('Раздел 1'!AC49:AC49)&lt;=SUM('Раздел 1'!S49:T49)),"","Неверно!")</f>
        <v/>
      </c>
      <c r="B1800" s="428" t="s">
        <v>2585</v>
      </c>
      <c r="C1800" s="426" t="s">
        <v>2620</v>
      </c>
      <c r="D1800" s="426" t="s">
        <v>608</v>
      </c>
      <c r="E1800" s="426" t="str">
        <f>CONCATENATE(SUM('Раздел 1'!AC49:AC49),"&lt;=",SUM('Раздел 1'!S49:T49))</f>
        <v>0&lt;=1</v>
      </c>
      <c r="F1800" s="407"/>
    </row>
    <row r="1801" spans="1:6" s="242" customFormat="1" x14ac:dyDescent="0.2">
      <c r="A1801" s="433" t="str">
        <f>IF((SUM('Раздел 1'!AC50:AC50)&lt;=SUM('Раздел 1'!S50:T50)),"","Неверно!")</f>
        <v/>
      </c>
      <c r="B1801" s="428" t="s">
        <v>2585</v>
      </c>
      <c r="C1801" s="426" t="s">
        <v>2621</v>
      </c>
      <c r="D1801" s="426" t="s">
        <v>608</v>
      </c>
      <c r="E1801" s="426" t="str">
        <f>CONCATENATE(SUM('Раздел 1'!AC50:AC50),"&lt;=",SUM('Раздел 1'!S50:T50))</f>
        <v>0&lt;=0</v>
      </c>
      <c r="F1801" s="407"/>
    </row>
    <row r="1802" spans="1:6" s="242" customFormat="1" x14ac:dyDescent="0.2">
      <c r="A1802" s="433" t="str">
        <f>IF((SUM('Раздел 1'!AC51:AC51)&lt;=SUM('Раздел 1'!S51:T51)),"","Неверно!")</f>
        <v/>
      </c>
      <c r="B1802" s="428" t="s">
        <v>2585</v>
      </c>
      <c r="C1802" s="426" t="s">
        <v>2622</v>
      </c>
      <c r="D1802" s="426" t="s">
        <v>608</v>
      </c>
      <c r="E1802" s="426" t="str">
        <f>CONCATENATE(SUM('Раздел 1'!AC51:AC51),"&lt;=",SUM('Раздел 1'!S51:T51))</f>
        <v>0&lt;=4</v>
      </c>
      <c r="F1802" s="407"/>
    </row>
    <row r="1803" spans="1:6" s="242" customFormat="1" x14ac:dyDescent="0.2">
      <c r="A1803" s="433" t="str">
        <f>IF((SUM('Раздел 1'!AC52:AC52)&lt;=SUM('Раздел 1'!S52:T52)),"","Неверно!")</f>
        <v/>
      </c>
      <c r="B1803" s="428" t="s">
        <v>2585</v>
      </c>
      <c r="C1803" s="426" t="s">
        <v>2623</v>
      </c>
      <c r="D1803" s="426" t="s">
        <v>608</v>
      </c>
      <c r="E1803" s="426" t="str">
        <f>CONCATENATE(SUM('Раздел 1'!AC52:AC52),"&lt;=",SUM('Раздел 1'!S52:T52))</f>
        <v>0&lt;=33</v>
      </c>
      <c r="F1803" s="407"/>
    </row>
    <row r="1804" spans="1:6" s="242" customFormat="1" x14ac:dyDescent="0.2">
      <c r="A1804" s="433" t="str">
        <f>IF((SUM('Раздел 1'!AC53:AC53)&lt;=SUM('Раздел 1'!S53:T53)),"","Неверно!")</f>
        <v/>
      </c>
      <c r="B1804" s="428" t="s">
        <v>2585</v>
      </c>
      <c r="C1804" s="426" t="s">
        <v>2624</v>
      </c>
      <c r="D1804" s="426" t="s">
        <v>608</v>
      </c>
      <c r="E1804" s="426" t="str">
        <f>CONCATENATE(SUM('Раздел 1'!AC53:AC53),"&lt;=",SUM('Раздел 1'!S53:T53))</f>
        <v>0&lt;=0</v>
      </c>
      <c r="F1804" s="407"/>
    </row>
    <row r="1805" spans="1:6" s="242" customFormat="1" x14ac:dyDescent="0.2">
      <c r="A1805" s="433" t="str">
        <f>IF((SUM('Раздел 1'!AC54:AC54)&lt;=SUM('Раздел 1'!S54:T54)),"","Неверно!")</f>
        <v/>
      </c>
      <c r="B1805" s="428" t="s">
        <v>2585</v>
      </c>
      <c r="C1805" s="426" t="s">
        <v>2625</v>
      </c>
      <c r="D1805" s="426" t="s">
        <v>608</v>
      </c>
      <c r="E1805" s="426" t="str">
        <f>CONCATENATE(SUM('Раздел 1'!AC54:AC54),"&lt;=",SUM('Раздел 1'!S54:T54))</f>
        <v>0&lt;=0</v>
      </c>
      <c r="F1805" s="407"/>
    </row>
    <row r="1806" spans="1:6" s="242" customFormat="1" x14ac:dyDescent="0.2">
      <c r="A1806" s="433" t="str">
        <f>IF((SUM('Раздел 1'!AC55:AC55)&lt;=SUM('Раздел 1'!S55:T55)),"","Неверно!")</f>
        <v/>
      </c>
      <c r="B1806" s="428" t="s">
        <v>2585</v>
      </c>
      <c r="C1806" s="426" t="s">
        <v>2626</v>
      </c>
      <c r="D1806" s="426" t="s">
        <v>608</v>
      </c>
      <c r="E1806" s="426" t="str">
        <f>CONCATENATE(SUM('Раздел 1'!AC55:AC55),"&lt;=",SUM('Раздел 1'!S55:T55))</f>
        <v>0&lt;=0</v>
      </c>
      <c r="F1806" s="407"/>
    </row>
    <row r="1807" spans="1:6" s="242" customFormat="1" x14ac:dyDescent="0.2">
      <c r="A1807" s="433" t="str">
        <f>IF((SUM('Раздел 1'!AC56:AC56)&lt;=SUM('Раздел 1'!S56:T56)),"","Неверно!")</f>
        <v/>
      </c>
      <c r="B1807" s="428" t="s">
        <v>2585</v>
      </c>
      <c r="C1807" s="426" t="s">
        <v>2627</v>
      </c>
      <c r="D1807" s="426" t="s">
        <v>608</v>
      </c>
      <c r="E1807" s="426" t="str">
        <f>CONCATENATE(SUM('Раздел 1'!AC56:AC56),"&lt;=",SUM('Раздел 1'!S56:T56))</f>
        <v>0&lt;=0</v>
      </c>
      <c r="F1807" s="407"/>
    </row>
    <row r="1808" spans="1:6" s="242" customFormat="1" x14ac:dyDescent="0.2">
      <c r="A1808" s="433" t="str">
        <f>IF((SUM('Раздел 1'!AC57:AC57)&lt;=SUM('Раздел 1'!S57:T57)),"","Неверно!")</f>
        <v/>
      </c>
      <c r="B1808" s="428" t="s">
        <v>2585</v>
      </c>
      <c r="C1808" s="426" t="s">
        <v>2628</v>
      </c>
      <c r="D1808" s="426" t="s">
        <v>608</v>
      </c>
      <c r="E1808" s="426" t="str">
        <f>CONCATENATE(SUM('Раздел 1'!AC57:AC57),"&lt;=",SUM('Раздел 1'!S57:T57))</f>
        <v>0&lt;=29</v>
      </c>
      <c r="F1808" s="407"/>
    </row>
    <row r="1809" spans="1:6" s="242" customFormat="1" x14ac:dyDescent="0.2">
      <c r="A1809" s="433" t="str">
        <f>IF((SUM('Раздел 1'!AC58:AC58)&lt;=SUM('Раздел 1'!S58:T58)),"","Неверно!")</f>
        <v/>
      </c>
      <c r="B1809" s="428" t="s">
        <v>2585</v>
      </c>
      <c r="C1809" s="426" t="s">
        <v>2629</v>
      </c>
      <c r="D1809" s="426" t="s">
        <v>608</v>
      </c>
      <c r="E1809" s="426" t="str">
        <f>CONCATENATE(SUM('Раздел 1'!AC58:AC58),"&lt;=",SUM('Раздел 1'!S58:T58))</f>
        <v>0&lt;=4</v>
      </c>
      <c r="F1809" s="407"/>
    </row>
    <row r="1810" spans="1:6" s="242" customFormat="1" x14ac:dyDescent="0.2">
      <c r="A1810" s="433" t="str">
        <f>IF((SUM('Раздел 1'!AC14:AC14)&lt;=SUM('Раздел 1'!S14:T14)),"","Неверно!")</f>
        <v/>
      </c>
      <c r="B1810" s="428" t="s">
        <v>2585</v>
      </c>
      <c r="C1810" s="426" t="s">
        <v>2630</v>
      </c>
      <c r="D1810" s="426" t="s">
        <v>608</v>
      </c>
      <c r="E1810" s="426" t="str">
        <f>CONCATENATE(SUM('Раздел 1'!AC14:AC14),"&lt;=",SUM('Раздел 1'!S14:T14))</f>
        <v>0&lt;=0</v>
      </c>
      <c r="F1810" s="407"/>
    </row>
    <row r="1811" spans="1:6" s="242" customFormat="1" x14ac:dyDescent="0.2">
      <c r="A1811" s="433" t="str">
        <f>IF((SUM('Раздел 1'!AC59:AC59)&lt;=SUM('Раздел 1'!S59:T59)),"","Неверно!")</f>
        <v/>
      </c>
      <c r="B1811" s="428" t="s">
        <v>2585</v>
      </c>
      <c r="C1811" s="426" t="s">
        <v>2631</v>
      </c>
      <c r="D1811" s="426" t="s">
        <v>608</v>
      </c>
      <c r="E1811" s="426" t="str">
        <f>CONCATENATE(SUM('Раздел 1'!AC59:AC59),"&lt;=",SUM('Раздел 1'!S59:T59))</f>
        <v>0&lt;=0</v>
      </c>
      <c r="F1811" s="407"/>
    </row>
    <row r="1812" spans="1:6" s="242" customFormat="1" x14ac:dyDescent="0.2">
      <c r="A1812" s="433" t="str">
        <f>IF((SUM('Раздел 1'!AC60:AC60)&lt;=SUM('Раздел 1'!S60:T60)),"","Неверно!")</f>
        <v/>
      </c>
      <c r="B1812" s="428" t="s">
        <v>2585</v>
      </c>
      <c r="C1812" s="426" t="s">
        <v>2632</v>
      </c>
      <c r="D1812" s="426" t="s">
        <v>608</v>
      </c>
      <c r="E1812" s="426" t="str">
        <f>CONCATENATE(SUM('Раздел 1'!AC60:AC60),"&lt;=",SUM('Раздел 1'!S60:T60))</f>
        <v>0&lt;=0</v>
      </c>
      <c r="F1812" s="407"/>
    </row>
    <row r="1813" spans="1:6" s="242" customFormat="1" x14ac:dyDescent="0.2">
      <c r="A1813" s="433" t="str">
        <f>IF((SUM('Раздел 1'!AC61:AC61)&lt;=SUM('Раздел 1'!S61:T61)),"","Неверно!")</f>
        <v/>
      </c>
      <c r="B1813" s="428" t="s">
        <v>2585</v>
      </c>
      <c r="C1813" s="426" t="s">
        <v>2633</v>
      </c>
      <c r="D1813" s="426" t="s">
        <v>608</v>
      </c>
      <c r="E1813" s="426" t="str">
        <f>CONCATENATE(SUM('Раздел 1'!AC61:AC61),"&lt;=",SUM('Раздел 1'!S61:T61))</f>
        <v>0&lt;=18</v>
      </c>
      <c r="F1813" s="407"/>
    </row>
    <row r="1814" spans="1:6" s="242" customFormat="1" x14ac:dyDescent="0.2">
      <c r="A1814" s="433" t="str">
        <f>IF((SUM('Раздел 1'!AC62:AC62)&lt;=SUM('Раздел 1'!S62:T62)),"","Неверно!")</f>
        <v/>
      </c>
      <c r="B1814" s="428" t="s">
        <v>2585</v>
      </c>
      <c r="C1814" s="426" t="s">
        <v>2634</v>
      </c>
      <c r="D1814" s="426" t="s">
        <v>608</v>
      </c>
      <c r="E1814" s="426" t="str">
        <f>CONCATENATE(SUM('Раздел 1'!AC62:AC62),"&lt;=",SUM('Раздел 1'!S62:T62))</f>
        <v>0&lt;=0</v>
      </c>
      <c r="F1814" s="407"/>
    </row>
    <row r="1815" spans="1:6" s="242" customFormat="1" x14ac:dyDescent="0.2">
      <c r="A1815" s="433" t="str">
        <f>IF((SUM('Раздел 1'!AC63:AC63)&lt;=SUM('Раздел 1'!S63:T63)),"","Неверно!")</f>
        <v/>
      </c>
      <c r="B1815" s="428" t="s">
        <v>2585</v>
      </c>
      <c r="C1815" s="426" t="s">
        <v>2635</v>
      </c>
      <c r="D1815" s="426" t="s">
        <v>608</v>
      </c>
      <c r="E1815" s="426" t="str">
        <f>CONCATENATE(SUM('Раздел 1'!AC63:AC63),"&lt;=",SUM('Раздел 1'!S63:T63))</f>
        <v>0&lt;=0</v>
      </c>
      <c r="F1815" s="407"/>
    </row>
    <row r="1816" spans="1:6" s="242" customFormat="1" x14ac:dyDescent="0.2">
      <c r="A1816" s="433" t="str">
        <f>IF((SUM('Раздел 1'!AC15:AC15)&lt;=SUM('Раздел 1'!S15:T15)),"","Неверно!")</f>
        <v/>
      </c>
      <c r="B1816" s="428" t="s">
        <v>2585</v>
      </c>
      <c r="C1816" s="426" t="s">
        <v>2636</v>
      </c>
      <c r="D1816" s="426" t="s">
        <v>608</v>
      </c>
      <c r="E1816" s="426" t="str">
        <f>CONCATENATE(SUM('Раздел 1'!AC15:AC15),"&lt;=",SUM('Раздел 1'!S15:T15))</f>
        <v>0&lt;=0</v>
      </c>
      <c r="F1816" s="407"/>
    </row>
    <row r="1817" spans="1:6" s="242" customFormat="1" x14ac:dyDescent="0.2">
      <c r="A1817" s="433" t="str">
        <f>IF((SUM('Раздел 1'!AC16:AC16)&lt;=SUM('Раздел 1'!S16:T16)),"","Неверно!")</f>
        <v/>
      </c>
      <c r="B1817" s="428" t="s">
        <v>2585</v>
      </c>
      <c r="C1817" s="426" t="s">
        <v>2637</v>
      </c>
      <c r="D1817" s="426" t="s">
        <v>608</v>
      </c>
      <c r="E1817" s="426" t="str">
        <f>CONCATENATE(SUM('Раздел 1'!AC16:AC16),"&lt;=",SUM('Раздел 1'!S16:T16))</f>
        <v>0&lt;=0</v>
      </c>
      <c r="F1817" s="407"/>
    </row>
    <row r="1818" spans="1:6" s="242" customFormat="1" x14ac:dyDescent="0.2">
      <c r="A1818" s="433" t="str">
        <f>IF((SUM('Раздел 1'!AC17:AC17)&lt;=SUM('Раздел 1'!S17:T17)),"","Неверно!")</f>
        <v/>
      </c>
      <c r="B1818" s="428" t="s">
        <v>2585</v>
      </c>
      <c r="C1818" s="426" t="s">
        <v>2638</v>
      </c>
      <c r="D1818" s="426" t="s">
        <v>608</v>
      </c>
      <c r="E1818" s="426" t="str">
        <f>CONCATENATE(SUM('Раздел 1'!AC17:AC17),"&lt;=",SUM('Раздел 1'!S17:T17))</f>
        <v>0&lt;=25</v>
      </c>
      <c r="F1818" s="407"/>
    </row>
    <row r="1819" spans="1:6" s="242" customFormat="1" x14ac:dyDescent="0.2">
      <c r="A1819" s="433" t="str">
        <f>IF((SUM('Раздел 1'!AC18:AC18)&lt;=SUM('Раздел 1'!S18:T18)),"","Неверно!")</f>
        <v/>
      </c>
      <c r="B1819" s="428" t="s">
        <v>2585</v>
      </c>
      <c r="C1819" s="426" t="s">
        <v>2639</v>
      </c>
      <c r="D1819" s="426" t="s">
        <v>608</v>
      </c>
      <c r="E1819" s="426" t="str">
        <f>CONCATENATE(SUM('Раздел 1'!AC18:AC18),"&lt;=",SUM('Раздел 1'!S18:T18))</f>
        <v>0&lt;=0</v>
      </c>
      <c r="F1819" s="407"/>
    </row>
    <row r="1820" spans="1:6" s="242" customFormat="1" x14ac:dyDescent="0.2">
      <c r="A1820" s="433" t="str">
        <f>IF((SUM('Раздел 1'!AE10:AE10)&lt;=SUM('Раздел 1'!I10:I10)),"","Неверно!")</f>
        <v/>
      </c>
      <c r="B1820" s="428" t="s">
        <v>2640</v>
      </c>
      <c r="C1820" s="426" t="s">
        <v>2641</v>
      </c>
      <c r="D1820" s="426" t="s">
        <v>644</v>
      </c>
      <c r="E1820" s="426" t="str">
        <f>CONCATENATE(SUM('Раздел 1'!AE10:AE10),"&lt;=",SUM('Раздел 1'!I10:I10))</f>
        <v>18&lt;=28</v>
      </c>
      <c r="F1820" s="407"/>
    </row>
    <row r="1821" spans="1:6" s="242" customFormat="1" x14ac:dyDescent="0.2">
      <c r="A1821" s="433" t="str">
        <f>IF((SUM('Раздел 1'!AE19:AE19)&lt;=SUM('Раздел 1'!I19:I19)),"","Неверно!")</f>
        <v/>
      </c>
      <c r="B1821" s="428" t="s">
        <v>2640</v>
      </c>
      <c r="C1821" s="426" t="s">
        <v>2642</v>
      </c>
      <c r="D1821" s="426" t="s">
        <v>644</v>
      </c>
      <c r="E1821" s="426" t="str">
        <f>CONCATENATE(SUM('Раздел 1'!AE19:AE19),"&lt;=",SUM('Раздел 1'!I19:I19))</f>
        <v>0&lt;=0</v>
      </c>
      <c r="F1821" s="407"/>
    </row>
    <row r="1822" spans="1:6" s="242" customFormat="1" x14ac:dyDescent="0.2">
      <c r="A1822" s="433" t="str">
        <f>IF((SUM('Раздел 1'!AE20:AE20)&lt;=SUM('Раздел 1'!I20:I20)),"","Неверно!")</f>
        <v/>
      </c>
      <c r="B1822" s="428" t="s">
        <v>2640</v>
      </c>
      <c r="C1822" s="426" t="s">
        <v>2643</v>
      </c>
      <c r="D1822" s="426" t="s">
        <v>644</v>
      </c>
      <c r="E1822" s="426" t="str">
        <f>CONCATENATE(SUM('Раздел 1'!AE20:AE20),"&lt;=",SUM('Раздел 1'!I20:I20))</f>
        <v>0&lt;=0</v>
      </c>
      <c r="F1822" s="407"/>
    </row>
    <row r="1823" spans="1:6" s="242" customFormat="1" x14ac:dyDescent="0.2">
      <c r="A1823" s="433" t="str">
        <f>IF((SUM('Раздел 1'!AE21:AE21)&lt;=SUM('Раздел 1'!I21:I21)),"","Неверно!")</f>
        <v/>
      </c>
      <c r="B1823" s="428" t="s">
        <v>2640</v>
      </c>
      <c r="C1823" s="426" t="s">
        <v>2644</v>
      </c>
      <c r="D1823" s="426" t="s">
        <v>644</v>
      </c>
      <c r="E1823" s="426" t="str">
        <f>CONCATENATE(SUM('Раздел 1'!AE21:AE21),"&lt;=",SUM('Раздел 1'!I21:I21))</f>
        <v>0&lt;=1</v>
      </c>
      <c r="F1823" s="407"/>
    </row>
    <row r="1824" spans="1:6" s="242" customFormat="1" x14ac:dyDescent="0.2">
      <c r="A1824" s="433" t="str">
        <f>IF((SUM('Раздел 1'!AE22:AE22)&lt;=SUM('Раздел 1'!I22:I22)),"","Неверно!")</f>
        <v/>
      </c>
      <c r="B1824" s="428" t="s">
        <v>2640</v>
      </c>
      <c r="C1824" s="426" t="s">
        <v>2645</v>
      </c>
      <c r="D1824" s="426" t="s">
        <v>644</v>
      </c>
      <c r="E1824" s="426" t="str">
        <f>CONCATENATE(SUM('Раздел 1'!AE22:AE22),"&lt;=",SUM('Раздел 1'!I22:I22))</f>
        <v>0&lt;=0</v>
      </c>
      <c r="F1824" s="407"/>
    </row>
    <row r="1825" spans="1:6" s="242" customFormat="1" x14ac:dyDescent="0.2">
      <c r="A1825" s="433" t="str">
        <f>IF((SUM('Раздел 1'!AE23:AE23)&lt;=SUM('Раздел 1'!I23:I23)),"","Неверно!")</f>
        <v/>
      </c>
      <c r="B1825" s="428" t="s">
        <v>2640</v>
      </c>
      <c r="C1825" s="426" t="s">
        <v>2646</v>
      </c>
      <c r="D1825" s="426" t="s">
        <v>644</v>
      </c>
      <c r="E1825" s="426" t="str">
        <f>CONCATENATE(SUM('Раздел 1'!AE23:AE23),"&lt;=",SUM('Раздел 1'!I23:I23))</f>
        <v>0&lt;=0</v>
      </c>
      <c r="F1825" s="407"/>
    </row>
    <row r="1826" spans="1:6" s="242" customFormat="1" x14ac:dyDescent="0.2">
      <c r="A1826" s="433" t="str">
        <f>IF((SUM('Раздел 1'!AE24:AE24)&lt;=SUM('Раздел 1'!I24:I24)),"","Неверно!")</f>
        <v/>
      </c>
      <c r="B1826" s="428" t="s">
        <v>2640</v>
      </c>
      <c r="C1826" s="426" t="s">
        <v>2647</v>
      </c>
      <c r="D1826" s="426" t="s">
        <v>644</v>
      </c>
      <c r="E1826" s="426" t="str">
        <f>CONCATENATE(SUM('Раздел 1'!AE24:AE24),"&lt;=",SUM('Раздел 1'!I24:I24))</f>
        <v>1&lt;=1</v>
      </c>
      <c r="F1826" s="407"/>
    </row>
    <row r="1827" spans="1:6" s="242" customFormat="1" x14ac:dyDescent="0.2">
      <c r="A1827" s="433" t="str">
        <f>IF((SUM('Раздел 1'!AE25:AE25)&lt;=SUM('Раздел 1'!I25:I25)),"","Неверно!")</f>
        <v/>
      </c>
      <c r="B1827" s="428" t="s">
        <v>2640</v>
      </c>
      <c r="C1827" s="426" t="s">
        <v>2648</v>
      </c>
      <c r="D1827" s="426" t="s">
        <v>644</v>
      </c>
      <c r="E1827" s="426" t="str">
        <f>CONCATENATE(SUM('Раздел 1'!AE25:AE25),"&lt;=",SUM('Раздел 1'!I25:I25))</f>
        <v>0&lt;=0</v>
      </c>
      <c r="F1827" s="407"/>
    </row>
    <row r="1828" spans="1:6" s="242" customFormat="1" x14ac:dyDescent="0.2">
      <c r="A1828" s="433" t="str">
        <f>IF((SUM('Раздел 1'!AE26:AE26)&lt;=SUM('Раздел 1'!I26:I26)),"","Неверно!")</f>
        <v/>
      </c>
      <c r="B1828" s="428" t="s">
        <v>2640</v>
      </c>
      <c r="C1828" s="426" t="s">
        <v>2649</v>
      </c>
      <c r="D1828" s="426" t="s">
        <v>644</v>
      </c>
      <c r="E1828" s="426" t="str">
        <f>CONCATENATE(SUM('Раздел 1'!AE26:AE26),"&lt;=",SUM('Раздел 1'!I26:I26))</f>
        <v>0&lt;=0</v>
      </c>
      <c r="F1828" s="407"/>
    </row>
    <row r="1829" spans="1:6" s="242" customFormat="1" x14ac:dyDescent="0.2">
      <c r="A1829" s="433" t="str">
        <f>IF((SUM('Раздел 1'!AE27:AE27)&lt;=SUM('Раздел 1'!I27:I27)),"","Неверно!")</f>
        <v/>
      </c>
      <c r="B1829" s="428" t="s">
        <v>2640</v>
      </c>
      <c r="C1829" s="426" t="s">
        <v>2650</v>
      </c>
      <c r="D1829" s="426" t="s">
        <v>644</v>
      </c>
      <c r="E1829" s="426" t="str">
        <f>CONCATENATE(SUM('Раздел 1'!AE27:AE27),"&lt;=",SUM('Раздел 1'!I27:I27))</f>
        <v>0&lt;=0</v>
      </c>
      <c r="F1829" s="407"/>
    </row>
    <row r="1830" spans="1:6" s="242" customFormat="1" x14ac:dyDescent="0.2">
      <c r="A1830" s="433" t="str">
        <f>IF((SUM('Раздел 1'!AE28:AE28)&lt;=SUM('Раздел 1'!I28:I28)),"","Неверно!")</f>
        <v/>
      </c>
      <c r="B1830" s="428" t="s">
        <v>2640</v>
      </c>
      <c r="C1830" s="426" t="s">
        <v>2651</v>
      </c>
      <c r="D1830" s="426" t="s">
        <v>644</v>
      </c>
      <c r="E1830" s="426" t="str">
        <f>CONCATENATE(SUM('Раздел 1'!AE28:AE28),"&lt;=",SUM('Раздел 1'!I28:I28))</f>
        <v>0&lt;=0</v>
      </c>
      <c r="F1830" s="407"/>
    </row>
    <row r="1831" spans="1:6" s="242" customFormat="1" x14ac:dyDescent="0.2">
      <c r="A1831" s="433" t="str">
        <f>IF((SUM('Раздел 1'!AE11:AE11)&lt;=SUM('Раздел 1'!I11:I11)),"","Неверно!")</f>
        <v/>
      </c>
      <c r="B1831" s="428" t="s">
        <v>2640</v>
      </c>
      <c r="C1831" s="426" t="s">
        <v>2652</v>
      </c>
      <c r="D1831" s="426" t="s">
        <v>644</v>
      </c>
      <c r="E1831" s="426" t="str">
        <f>CONCATENATE(SUM('Раздел 1'!AE11:AE11),"&lt;=",SUM('Раздел 1'!I11:I11))</f>
        <v>0&lt;=0</v>
      </c>
      <c r="F1831" s="407"/>
    </row>
    <row r="1832" spans="1:6" s="242" customFormat="1" x14ac:dyDescent="0.2">
      <c r="A1832" s="433" t="str">
        <f>IF((SUM('Раздел 1'!AE29:AE29)&lt;=SUM('Раздел 1'!I29:I29)),"","Неверно!")</f>
        <v/>
      </c>
      <c r="B1832" s="428" t="s">
        <v>2640</v>
      </c>
      <c r="C1832" s="426" t="s">
        <v>2653</v>
      </c>
      <c r="D1832" s="426" t="s">
        <v>644</v>
      </c>
      <c r="E1832" s="426" t="str">
        <f>CONCATENATE(SUM('Раздел 1'!AE29:AE29),"&lt;=",SUM('Раздел 1'!I29:I29))</f>
        <v>0&lt;=0</v>
      </c>
      <c r="F1832" s="407"/>
    </row>
    <row r="1833" spans="1:6" s="242" customFormat="1" x14ac:dyDescent="0.2">
      <c r="A1833" s="433" t="str">
        <f>IF((SUM('Раздел 1'!AE30:AE30)&lt;=SUM('Раздел 1'!I30:I30)),"","Неверно!")</f>
        <v/>
      </c>
      <c r="B1833" s="428" t="s">
        <v>2640</v>
      </c>
      <c r="C1833" s="426" t="s">
        <v>2654</v>
      </c>
      <c r="D1833" s="426" t="s">
        <v>644</v>
      </c>
      <c r="E1833" s="426" t="str">
        <f>CONCATENATE(SUM('Раздел 1'!AE30:AE30),"&lt;=",SUM('Раздел 1'!I30:I30))</f>
        <v>0&lt;=0</v>
      </c>
      <c r="F1833" s="407"/>
    </row>
    <row r="1834" spans="1:6" s="242" customFormat="1" x14ac:dyDescent="0.2">
      <c r="A1834" s="433" t="str">
        <f>IF((SUM('Раздел 1'!AE31:AE31)&lt;=SUM('Раздел 1'!I31:I31)),"","Неверно!")</f>
        <v/>
      </c>
      <c r="B1834" s="428" t="s">
        <v>2640</v>
      </c>
      <c r="C1834" s="426" t="s">
        <v>2655</v>
      </c>
      <c r="D1834" s="426" t="s">
        <v>644</v>
      </c>
      <c r="E1834" s="426" t="str">
        <f>CONCATENATE(SUM('Раздел 1'!AE31:AE31),"&lt;=",SUM('Раздел 1'!I31:I31))</f>
        <v>0&lt;=0</v>
      </c>
      <c r="F1834" s="407"/>
    </row>
    <row r="1835" spans="1:6" s="242" customFormat="1" x14ac:dyDescent="0.2">
      <c r="A1835" s="433" t="str">
        <f>IF((SUM('Раздел 1'!AE32:AE32)&lt;=SUM('Раздел 1'!I32:I32)),"","Неверно!")</f>
        <v/>
      </c>
      <c r="B1835" s="428" t="s">
        <v>2640</v>
      </c>
      <c r="C1835" s="426" t="s">
        <v>2656</v>
      </c>
      <c r="D1835" s="426" t="s">
        <v>644</v>
      </c>
      <c r="E1835" s="426" t="str">
        <f>CONCATENATE(SUM('Раздел 1'!AE32:AE32),"&lt;=",SUM('Раздел 1'!I32:I32))</f>
        <v>0&lt;=0</v>
      </c>
      <c r="F1835" s="407"/>
    </row>
    <row r="1836" spans="1:6" s="242" customFormat="1" x14ac:dyDescent="0.2">
      <c r="A1836" s="433" t="str">
        <f>IF((SUM('Раздел 1'!AE33:AE33)&lt;=SUM('Раздел 1'!I33:I33)),"","Неверно!")</f>
        <v/>
      </c>
      <c r="B1836" s="428" t="s">
        <v>2640</v>
      </c>
      <c r="C1836" s="426" t="s">
        <v>2657</v>
      </c>
      <c r="D1836" s="426" t="s">
        <v>644</v>
      </c>
      <c r="E1836" s="426" t="str">
        <f>CONCATENATE(SUM('Раздел 1'!AE33:AE33),"&lt;=",SUM('Раздел 1'!I33:I33))</f>
        <v>0&lt;=0</v>
      </c>
      <c r="F1836" s="407"/>
    </row>
    <row r="1837" spans="1:6" s="242" customFormat="1" x14ac:dyDescent="0.2">
      <c r="A1837" s="433" t="str">
        <f>IF((SUM('Раздел 1'!AE34:AE34)&lt;=SUM('Раздел 1'!I34:I34)),"","Неверно!")</f>
        <v/>
      </c>
      <c r="B1837" s="428" t="s">
        <v>2640</v>
      </c>
      <c r="C1837" s="426" t="s">
        <v>2658</v>
      </c>
      <c r="D1837" s="426" t="s">
        <v>644</v>
      </c>
      <c r="E1837" s="426" t="str">
        <f>CONCATENATE(SUM('Раздел 1'!AE34:AE34),"&lt;=",SUM('Раздел 1'!I34:I34))</f>
        <v>1&lt;=1</v>
      </c>
      <c r="F1837" s="407"/>
    </row>
    <row r="1838" spans="1:6" s="242" customFormat="1" x14ac:dyDescent="0.2">
      <c r="A1838" s="433" t="str">
        <f>IF((SUM('Раздел 1'!AE35:AE35)&lt;=SUM('Раздел 1'!I35:I35)),"","Неверно!")</f>
        <v/>
      </c>
      <c r="B1838" s="428" t="s">
        <v>2640</v>
      </c>
      <c r="C1838" s="426" t="s">
        <v>2659</v>
      </c>
      <c r="D1838" s="426" t="s">
        <v>644</v>
      </c>
      <c r="E1838" s="426" t="str">
        <f>CONCATENATE(SUM('Раздел 1'!AE35:AE35),"&lt;=",SUM('Раздел 1'!I35:I35))</f>
        <v>0&lt;=0</v>
      </c>
      <c r="F1838" s="407"/>
    </row>
    <row r="1839" spans="1:6" s="242" customFormat="1" x14ac:dyDescent="0.2">
      <c r="A1839" s="433" t="str">
        <f>IF((SUM('Раздел 1'!AE36:AE36)&lt;=SUM('Раздел 1'!I36:I36)),"","Неверно!")</f>
        <v/>
      </c>
      <c r="B1839" s="428" t="s">
        <v>2640</v>
      </c>
      <c r="C1839" s="426" t="s">
        <v>2660</v>
      </c>
      <c r="D1839" s="426" t="s">
        <v>644</v>
      </c>
      <c r="E1839" s="426" t="str">
        <f>CONCATENATE(SUM('Раздел 1'!AE36:AE36),"&lt;=",SUM('Раздел 1'!I36:I36))</f>
        <v>1&lt;=2</v>
      </c>
      <c r="F1839" s="407"/>
    </row>
    <row r="1840" spans="1:6" s="242" customFormat="1" x14ac:dyDescent="0.2">
      <c r="A1840" s="433" t="str">
        <f>IF((SUM('Раздел 1'!AE37:AE37)&lt;=SUM('Раздел 1'!I37:I37)),"","Неверно!")</f>
        <v/>
      </c>
      <c r="B1840" s="428" t="s">
        <v>2640</v>
      </c>
      <c r="C1840" s="426" t="s">
        <v>2661</v>
      </c>
      <c r="D1840" s="426" t="s">
        <v>644</v>
      </c>
      <c r="E1840" s="426" t="str">
        <f>CONCATENATE(SUM('Раздел 1'!AE37:AE37),"&lt;=",SUM('Раздел 1'!I37:I37))</f>
        <v>0&lt;=0</v>
      </c>
      <c r="F1840" s="407"/>
    </row>
    <row r="1841" spans="1:6" s="242" customFormat="1" x14ac:dyDescent="0.2">
      <c r="A1841" s="433" t="str">
        <f>IF((SUM('Раздел 1'!AE38:AE38)&lt;=SUM('Раздел 1'!I38:I38)),"","Неверно!")</f>
        <v/>
      </c>
      <c r="B1841" s="428" t="s">
        <v>2640</v>
      </c>
      <c r="C1841" s="426" t="s">
        <v>2662</v>
      </c>
      <c r="D1841" s="426" t="s">
        <v>644</v>
      </c>
      <c r="E1841" s="426" t="str">
        <f>CONCATENATE(SUM('Раздел 1'!AE38:AE38),"&lt;=",SUM('Раздел 1'!I38:I38))</f>
        <v>0&lt;=0</v>
      </c>
      <c r="F1841" s="407"/>
    </row>
    <row r="1842" spans="1:6" s="242" customFormat="1" x14ac:dyDescent="0.2">
      <c r="A1842" s="433" t="str">
        <f>IF((SUM('Раздел 1'!AE12:AE12)&lt;=SUM('Раздел 1'!I12:I12)),"","Неверно!")</f>
        <v/>
      </c>
      <c r="B1842" s="428" t="s">
        <v>2640</v>
      </c>
      <c r="C1842" s="426" t="s">
        <v>2663</v>
      </c>
      <c r="D1842" s="426" t="s">
        <v>644</v>
      </c>
      <c r="E1842" s="426" t="str">
        <f>CONCATENATE(SUM('Раздел 1'!AE12:AE12),"&lt;=",SUM('Раздел 1'!I12:I12))</f>
        <v>0&lt;=1</v>
      </c>
      <c r="F1842" s="407"/>
    </row>
    <row r="1843" spans="1:6" s="242" customFormat="1" x14ac:dyDescent="0.2">
      <c r="A1843" s="433" t="str">
        <f>IF((SUM('Раздел 1'!AE39:AE39)&lt;=SUM('Раздел 1'!I39:I39)),"","Неверно!")</f>
        <v/>
      </c>
      <c r="B1843" s="428" t="s">
        <v>2640</v>
      </c>
      <c r="C1843" s="426" t="s">
        <v>2664</v>
      </c>
      <c r="D1843" s="426" t="s">
        <v>644</v>
      </c>
      <c r="E1843" s="426" t="str">
        <f>CONCATENATE(SUM('Раздел 1'!AE39:AE39),"&lt;=",SUM('Раздел 1'!I39:I39))</f>
        <v>0&lt;=0</v>
      </c>
      <c r="F1843" s="407"/>
    </row>
    <row r="1844" spans="1:6" s="242" customFormat="1" x14ac:dyDescent="0.2">
      <c r="A1844" s="433" t="str">
        <f>IF((SUM('Раздел 1'!AE40:AE40)&lt;=SUM('Раздел 1'!I40:I40)),"","Неверно!")</f>
        <v/>
      </c>
      <c r="B1844" s="428" t="s">
        <v>2640</v>
      </c>
      <c r="C1844" s="426" t="s">
        <v>2665</v>
      </c>
      <c r="D1844" s="426" t="s">
        <v>644</v>
      </c>
      <c r="E1844" s="426" t="str">
        <f>CONCATENATE(SUM('Раздел 1'!AE40:AE40),"&lt;=",SUM('Раздел 1'!I40:I40))</f>
        <v>0&lt;=0</v>
      </c>
      <c r="F1844" s="407"/>
    </row>
    <row r="1845" spans="1:6" s="242" customFormat="1" x14ac:dyDescent="0.2">
      <c r="A1845" s="433" t="str">
        <f>IF((SUM('Раздел 1'!AE41:AE41)&lt;=SUM('Раздел 1'!I41:I41)),"","Неверно!")</f>
        <v/>
      </c>
      <c r="B1845" s="428" t="s">
        <v>2640</v>
      </c>
      <c r="C1845" s="426" t="s">
        <v>2666</v>
      </c>
      <c r="D1845" s="426" t="s">
        <v>644</v>
      </c>
      <c r="E1845" s="426" t="str">
        <f>CONCATENATE(SUM('Раздел 1'!AE41:AE41),"&lt;=",SUM('Раздел 1'!I41:I41))</f>
        <v>0&lt;=0</v>
      </c>
      <c r="F1845" s="407"/>
    </row>
    <row r="1846" spans="1:6" s="242" customFormat="1" x14ac:dyDescent="0.2">
      <c r="A1846" s="433" t="str">
        <f>IF((SUM('Раздел 1'!AE42:AE42)&lt;=SUM('Раздел 1'!I42:I42)),"","Неверно!")</f>
        <v/>
      </c>
      <c r="B1846" s="428" t="s">
        <v>2640</v>
      </c>
      <c r="C1846" s="426" t="s">
        <v>2667</v>
      </c>
      <c r="D1846" s="426" t="s">
        <v>644</v>
      </c>
      <c r="E1846" s="426" t="str">
        <f>CONCATENATE(SUM('Раздел 1'!AE42:AE42),"&lt;=",SUM('Раздел 1'!I42:I42))</f>
        <v>0&lt;=0</v>
      </c>
      <c r="F1846" s="407"/>
    </row>
    <row r="1847" spans="1:6" s="242" customFormat="1" x14ac:dyDescent="0.2">
      <c r="A1847" s="433" t="str">
        <f>IF((SUM('Раздел 1'!AE43:AE43)&lt;=SUM('Раздел 1'!I43:I43)),"","Неверно!")</f>
        <v/>
      </c>
      <c r="B1847" s="428" t="s">
        <v>2640</v>
      </c>
      <c r="C1847" s="426" t="s">
        <v>2668</v>
      </c>
      <c r="D1847" s="426" t="s">
        <v>644</v>
      </c>
      <c r="E1847" s="426" t="str">
        <f>CONCATENATE(SUM('Раздел 1'!AE43:AE43),"&lt;=",SUM('Раздел 1'!I43:I43))</f>
        <v>0&lt;=0</v>
      </c>
      <c r="F1847" s="407"/>
    </row>
    <row r="1848" spans="1:6" s="242" customFormat="1" x14ac:dyDescent="0.2">
      <c r="A1848" s="433" t="str">
        <f>IF((SUM('Раздел 1'!AE44:AE44)&lt;=SUM('Раздел 1'!I44:I44)),"","Неверно!")</f>
        <v/>
      </c>
      <c r="B1848" s="428" t="s">
        <v>2640</v>
      </c>
      <c r="C1848" s="426" t="s">
        <v>2669</v>
      </c>
      <c r="D1848" s="426" t="s">
        <v>644</v>
      </c>
      <c r="E1848" s="426" t="str">
        <f>CONCATENATE(SUM('Раздел 1'!AE44:AE44),"&lt;=",SUM('Раздел 1'!I44:I44))</f>
        <v>0&lt;=0</v>
      </c>
      <c r="F1848" s="407"/>
    </row>
    <row r="1849" spans="1:6" s="242" customFormat="1" x14ac:dyDescent="0.2">
      <c r="A1849" s="433" t="str">
        <f>IF((SUM('Раздел 1'!AE45:AE45)&lt;=SUM('Раздел 1'!I45:I45)),"","Неверно!")</f>
        <v/>
      </c>
      <c r="B1849" s="428" t="s">
        <v>2640</v>
      </c>
      <c r="C1849" s="426" t="s">
        <v>2670</v>
      </c>
      <c r="D1849" s="426" t="s">
        <v>644</v>
      </c>
      <c r="E1849" s="426" t="str">
        <f>CONCATENATE(SUM('Раздел 1'!AE45:AE45),"&lt;=",SUM('Раздел 1'!I45:I45))</f>
        <v>0&lt;=0</v>
      </c>
      <c r="F1849" s="407"/>
    </row>
    <row r="1850" spans="1:6" s="242" customFormat="1" x14ac:dyDescent="0.2">
      <c r="A1850" s="433" t="str">
        <f>IF((SUM('Раздел 1'!AE46:AE46)&lt;=SUM('Раздел 1'!I46:I46)),"","Неверно!")</f>
        <v/>
      </c>
      <c r="B1850" s="428" t="s">
        <v>2640</v>
      </c>
      <c r="C1850" s="426" t="s">
        <v>2671</v>
      </c>
      <c r="D1850" s="426" t="s">
        <v>644</v>
      </c>
      <c r="E1850" s="426" t="str">
        <f>CONCATENATE(SUM('Раздел 1'!AE46:AE46),"&lt;=",SUM('Раздел 1'!I46:I46))</f>
        <v>0&lt;=0</v>
      </c>
      <c r="F1850" s="407"/>
    </row>
    <row r="1851" spans="1:6" s="242" customFormat="1" x14ac:dyDescent="0.2">
      <c r="A1851" s="433" t="str">
        <f>IF((SUM('Раздел 1'!AE47:AE47)&lt;=SUM('Раздел 1'!I47:I47)),"","Неверно!")</f>
        <v/>
      </c>
      <c r="B1851" s="428" t="s">
        <v>2640</v>
      </c>
      <c r="C1851" s="426" t="s">
        <v>2672</v>
      </c>
      <c r="D1851" s="426" t="s">
        <v>644</v>
      </c>
      <c r="E1851" s="426" t="str">
        <f>CONCATENATE(SUM('Раздел 1'!AE47:AE47),"&lt;=",SUM('Раздел 1'!I47:I47))</f>
        <v>0&lt;=5</v>
      </c>
      <c r="F1851" s="407"/>
    </row>
    <row r="1852" spans="1:6" s="242" customFormat="1" x14ac:dyDescent="0.2">
      <c r="A1852" s="433" t="str">
        <f>IF((SUM('Раздел 1'!AE48:AE48)&lt;=SUM('Раздел 1'!I48:I48)),"","Неверно!")</f>
        <v/>
      </c>
      <c r="B1852" s="428" t="s">
        <v>2640</v>
      </c>
      <c r="C1852" s="426" t="s">
        <v>2673</v>
      </c>
      <c r="D1852" s="426" t="s">
        <v>644</v>
      </c>
      <c r="E1852" s="426" t="str">
        <f>CONCATENATE(SUM('Раздел 1'!AE48:AE48),"&lt;=",SUM('Раздел 1'!I48:I48))</f>
        <v>0&lt;=0</v>
      </c>
      <c r="F1852" s="407"/>
    </row>
    <row r="1853" spans="1:6" s="242" customFormat="1" x14ac:dyDescent="0.2">
      <c r="A1853" s="433" t="str">
        <f>IF((SUM('Раздел 1'!AE13:AE13)&lt;=SUM('Раздел 1'!I13:I13)),"","Неверно!")</f>
        <v/>
      </c>
      <c r="B1853" s="428" t="s">
        <v>2640</v>
      </c>
      <c r="C1853" s="426" t="s">
        <v>2674</v>
      </c>
      <c r="D1853" s="426" t="s">
        <v>644</v>
      </c>
      <c r="E1853" s="426" t="str">
        <f>CONCATENATE(SUM('Раздел 1'!AE13:AE13),"&lt;=",SUM('Раздел 1'!I13:I13))</f>
        <v>2&lt;=2</v>
      </c>
      <c r="F1853" s="407"/>
    </row>
    <row r="1854" spans="1:6" s="242" customFormat="1" x14ac:dyDescent="0.2">
      <c r="A1854" s="433" t="str">
        <f>IF((SUM('Раздел 1'!AE49:AE49)&lt;=SUM('Раздел 1'!I49:I49)),"","Неверно!")</f>
        <v/>
      </c>
      <c r="B1854" s="428" t="s">
        <v>2640</v>
      </c>
      <c r="C1854" s="426" t="s">
        <v>2675</v>
      </c>
      <c r="D1854" s="426" t="s">
        <v>644</v>
      </c>
      <c r="E1854" s="426" t="str">
        <f>CONCATENATE(SUM('Раздел 1'!AE49:AE49),"&lt;=",SUM('Раздел 1'!I49:I49))</f>
        <v>0&lt;=1</v>
      </c>
      <c r="F1854" s="407"/>
    </row>
    <row r="1855" spans="1:6" s="242" customFormat="1" x14ac:dyDescent="0.2">
      <c r="A1855" s="433" t="str">
        <f>IF((SUM('Раздел 1'!AE50:AE50)&lt;=SUM('Раздел 1'!I50:I50)),"","Неверно!")</f>
        <v/>
      </c>
      <c r="B1855" s="428" t="s">
        <v>2640</v>
      </c>
      <c r="C1855" s="426" t="s">
        <v>2676</v>
      </c>
      <c r="D1855" s="426" t="s">
        <v>644</v>
      </c>
      <c r="E1855" s="426" t="str">
        <f>CONCATENATE(SUM('Раздел 1'!AE50:AE50),"&lt;=",SUM('Раздел 1'!I50:I50))</f>
        <v>0&lt;=0</v>
      </c>
      <c r="F1855" s="407"/>
    </row>
    <row r="1856" spans="1:6" s="242" customFormat="1" x14ac:dyDescent="0.2">
      <c r="A1856" s="433" t="str">
        <f>IF((SUM('Раздел 1'!AE51:AE51)&lt;=SUM('Раздел 1'!I51:I51)),"","Неверно!")</f>
        <v/>
      </c>
      <c r="B1856" s="428" t="s">
        <v>2640</v>
      </c>
      <c r="C1856" s="426" t="s">
        <v>2677</v>
      </c>
      <c r="D1856" s="426" t="s">
        <v>644</v>
      </c>
      <c r="E1856" s="426" t="str">
        <f>CONCATENATE(SUM('Раздел 1'!AE51:AE51),"&lt;=",SUM('Раздел 1'!I51:I51))</f>
        <v>0&lt;=4</v>
      </c>
      <c r="F1856" s="407"/>
    </row>
    <row r="1857" spans="1:6" s="242" customFormat="1" x14ac:dyDescent="0.2">
      <c r="A1857" s="433" t="str">
        <f>IF((SUM('Раздел 1'!AE52:AE52)&lt;=SUM('Раздел 1'!I52:I52)),"","Неверно!")</f>
        <v/>
      </c>
      <c r="B1857" s="428" t="s">
        <v>2640</v>
      </c>
      <c r="C1857" s="426" t="s">
        <v>2678</v>
      </c>
      <c r="D1857" s="426" t="s">
        <v>644</v>
      </c>
      <c r="E1857" s="426" t="str">
        <f>CONCATENATE(SUM('Раздел 1'!AE52:AE52),"&lt;=",SUM('Раздел 1'!I52:I52))</f>
        <v>18&lt;=28</v>
      </c>
      <c r="F1857" s="407"/>
    </row>
    <row r="1858" spans="1:6" s="242" customFormat="1" x14ac:dyDescent="0.2">
      <c r="A1858" s="433" t="str">
        <f>IF((SUM('Раздел 1'!AE53:AE53)&lt;=SUM('Раздел 1'!I53:I53)),"","Неверно!")</f>
        <v/>
      </c>
      <c r="B1858" s="428" t="s">
        <v>2640</v>
      </c>
      <c r="C1858" s="426" t="s">
        <v>2679</v>
      </c>
      <c r="D1858" s="426" t="s">
        <v>644</v>
      </c>
      <c r="E1858" s="426" t="str">
        <f>CONCATENATE(SUM('Раздел 1'!AE53:AE53),"&lt;=",SUM('Раздел 1'!I53:I53))</f>
        <v>0&lt;=0</v>
      </c>
      <c r="F1858" s="407"/>
    </row>
    <row r="1859" spans="1:6" s="242" customFormat="1" x14ac:dyDescent="0.2">
      <c r="A1859" s="433" t="str">
        <f>IF((SUM('Раздел 1'!AE54:AE54)&lt;=SUM('Раздел 1'!I54:I54)),"","Неверно!")</f>
        <v/>
      </c>
      <c r="B1859" s="428" t="s">
        <v>2640</v>
      </c>
      <c r="C1859" s="426" t="s">
        <v>2680</v>
      </c>
      <c r="D1859" s="426" t="s">
        <v>644</v>
      </c>
      <c r="E1859" s="426" t="str">
        <f>CONCATENATE(SUM('Раздел 1'!AE54:AE54),"&lt;=",SUM('Раздел 1'!I54:I54))</f>
        <v>0&lt;=0</v>
      </c>
      <c r="F1859" s="407"/>
    </row>
    <row r="1860" spans="1:6" s="242" customFormat="1" x14ac:dyDescent="0.2">
      <c r="A1860" s="433" t="str">
        <f>IF((SUM('Раздел 1'!AE55:AE55)&lt;=SUM('Раздел 1'!I55:I55)),"","Неверно!")</f>
        <v/>
      </c>
      <c r="B1860" s="428" t="s">
        <v>2640</v>
      </c>
      <c r="C1860" s="426" t="s">
        <v>2681</v>
      </c>
      <c r="D1860" s="426" t="s">
        <v>644</v>
      </c>
      <c r="E1860" s="426" t="str">
        <f>CONCATENATE(SUM('Раздел 1'!AE55:AE55),"&lt;=",SUM('Раздел 1'!I55:I55))</f>
        <v>0&lt;=0</v>
      </c>
      <c r="F1860" s="407"/>
    </row>
    <row r="1861" spans="1:6" s="242" customFormat="1" x14ac:dyDescent="0.2">
      <c r="A1861" s="433" t="str">
        <f>IF((SUM('Раздел 1'!AE56:AE56)&lt;=SUM('Раздел 1'!I56:I56)),"","Неверно!")</f>
        <v/>
      </c>
      <c r="B1861" s="428" t="s">
        <v>2640</v>
      </c>
      <c r="C1861" s="426" t="s">
        <v>2682</v>
      </c>
      <c r="D1861" s="426" t="s">
        <v>644</v>
      </c>
      <c r="E1861" s="426" t="str">
        <f>CONCATENATE(SUM('Раздел 1'!AE56:AE56),"&lt;=",SUM('Раздел 1'!I56:I56))</f>
        <v>0&lt;=0</v>
      </c>
      <c r="F1861" s="407"/>
    </row>
    <row r="1862" spans="1:6" s="242" customFormat="1" x14ac:dyDescent="0.2">
      <c r="A1862" s="433" t="str">
        <f>IF((SUM('Раздел 1'!AE57:AE57)&lt;=SUM('Раздел 1'!I57:I57)),"","Неверно!")</f>
        <v/>
      </c>
      <c r="B1862" s="428" t="s">
        <v>2640</v>
      </c>
      <c r="C1862" s="426" t="s">
        <v>2683</v>
      </c>
      <c r="D1862" s="426" t="s">
        <v>644</v>
      </c>
      <c r="E1862" s="426" t="str">
        <f>CONCATENATE(SUM('Раздел 1'!AE57:AE57),"&lt;=",SUM('Раздел 1'!I57:I57))</f>
        <v>16&lt;=24</v>
      </c>
      <c r="F1862" s="407"/>
    </row>
    <row r="1863" spans="1:6" s="242" customFormat="1" x14ac:dyDescent="0.2">
      <c r="A1863" s="433" t="str">
        <f>IF((SUM('Раздел 1'!AE58:AE58)&lt;=SUM('Раздел 1'!I58:I58)),"","Неверно!")</f>
        <v/>
      </c>
      <c r="B1863" s="428" t="s">
        <v>2640</v>
      </c>
      <c r="C1863" s="426" t="s">
        <v>2684</v>
      </c>
      <c r="D1863" s="426" t="s">
        <v>644</v>
      </c>
      <c r="E1863" s="426" t="str">
        <f>CONCATENATE(SUM('Раздел 1'!AE58:AE58),"&lt;=",SUM('Раздел 1'!I58:I58))</f>
        <v>2&lt;=4</v>
      </c>
      <c r="F1863" s="407"/>
    </row>
    <row r="1864" spans="1:6" s="242" customFormat="1" x14ac:dyDescent="0.2">
      <c r="A1864" s="433" t="str">
        <f>IF((SUM('Раздел 1'!AE14:AE14)&lt;=SUM('Раздел 1'!I14:I14)),"","Неверно!")</f>
        <v/>
      </c>
      <c r="B1864" s="428" t="s">
        <v>2640</v>
      </c>
      <c r="C1864" s="426" t="s">
        <v>2685</v>
      </c>
      <c r="D1864" s="426" t="s">
        <v>644</v>
      </c>
      <c r="E1864" s="426" t="str">
        <f>CONCATENATE(SUM('Раздел 1'!AE14:AE14),"&lt;=",SUM('Раздел 1'!I14:I14))</f>
        <v>0&lt;=0</v>
      </c>
      <c r="F1864" s="407"/>
    </row>
    <row r="1865" spans="1:6" s="242" customFormat="1" x14ac:dyDescent="0.2">
      <c r="A1865" s="433" t="str">
        <f>IF((SUM('Раздел 1'!AE59:AE59)&lt;=SUM('Раздел 1'!I59:I59)),"","Неверно!")</f>
        <v/>
      </c>
      <c r="B1865" s="428" t="s">
        <v>2640</v>
      </c>
      <c r="C1865" s="426" t="s">
        <v>2686</v>
      </c>
      <c r="D1865" s="426" t="s">
        <v>644</v>
      </c>
      <c r="E1865" s="426" t="str">
        <f>CONCATENATE(SUM('Раздел 1'!AE59:AE59),"&lt;=",SUM('Раздел 1'!I59:I59))</f>
        <v>0&lt;=0</v>
      </c>
      <c r="F1865" s="407"/>
    </row>
    <row r="1866" spans="1:6" s="242" customFormat="1" x14ac:dyDescent="0.2">
      <c r="A1866" s="433" t="str">
        <f>IF((SUM('Раздел 1'!AE60:AE60)&lt;=SUM('Раздел 1'!I60:I60)),"","Неверно!")</f>
        <v/>
      </c>
      <c r="B1866" s="428" t="s">
        <v>2640</v>
      </c>
      <c r="C1866" s="426" t="s">
        <v>2687</v>
      </c>
      <c r="D1866" s="426" t="s">
        <v>644</v>
      </c>
      <c r="E1866" s="426" t="str">
        <f>CONCATENATE(SUM('Раздел 1'!AE60:AE60),"&lt;=",SUM('Раздел 1'!I60:I60))</f>
        <v>0&lt;=0</v>
      </c>
      <c r="F1866" s="407"/>
    </row>
    <row r="1867" spans="1:6" s="242" customFormat="1" x14ac:dyDescent="0.2">
      <c r="A1867" s="433" t="str">
        <f>IF((SUM('Раздел 1'!AE61:AE61)&lt;=SUM('Раздел 1'!I61:I61)),"","Неверно!")</f>
        <v/>
      </c>
      <c r="B1867" s="428" t="s">
        <v>2640</v>
      </c>
      <c r="C1867" s="426" t="s">
        <v>2688</v>
      </c>
      <c r="D1867" s="426" t="s">
        <v>644</v>
      </c>
      <c r="E1867" s="426" t="str">
        <f>CONCATENATE(SUM('Раздел 1'!AE61:AE61),"&lt;=",SUM('Раздел 1'!I61:I61))</f>
        <v>18&lt;=18</v>
      </c>
      <c r="F1867" s="407"/>
    </row>
    <row r="1868" spans="1:6" s="242" customFormat="1" x14ac:dyDescent="0.2">
      <c r="A1868" s="433" t="str">
        <f>IF((SUM('Раздел 1'!AE62:AE62)&lt;=SUM('Раздел 1'!I62:I62)),"","Неверно!")</f>
        <v/>
      </c>
      <c r="B1868" s="428" t="s">
        <v>2640</v>
      </c>
      <c r="C1868" s="426" t="s">
        <v>2689</v>
      </c>
      <c r="D1868" s="426" t="s">
        <v>644</v>
      </c>
      <c r="E1868" s="426" t="str">
        <f>CONCATENATE(SUM('Раздел 1'!AE62:AE62),"&lt;=",SUM('Раздел 1'!I62:I62))</f>
        <v>0&lt;=0</v>
      </c>
      <c r="F1868" s="407"/>
    </row>
    <row r="1869" spans="1:6" s="242" customFormat="1" x14ac:dyDescent="0.2">
      <c r="A1869" s="433" t="str">
        <f>IF((SUM('Раздел 1'!AE63:AE63)&lt;=SUM('Раздел 1'!I63:I63)),"","Неверно!")</f>
        <v/>
      </c>
      <c r="B1869" s="428" t="s">
        <v>2640</v>
      </c>
      <c r="C1869" s="426" t="s">
        <v>2690</v>
      </c>
      <c r="D1869" s="426" t="s">
        <v>644</v>
      </c>
      <c r="E1869" s="426" t="str">
        <f>CONCATENATE(SUM('Раздел 1'!AE63:AE63),"&lt;=",SUM('Раздел 1'!I63:I63))</f>
        <v>0&lt;=0</v>
      </c>
      <c r="F1869" s="407"/>
    </row>
    <row r="1870" spans="1:6" s="242" customFormat="1" x14ac:dyDescent="0.2">
      <c r="A1870" s="433" t="str">
        <f>IF((SUM('Раздел 1'!AE15:AE15)&lt;=SUM('Раздел 1'!I15:I15)),"","Неверно!")</f>
        <v/>
      </c>
      <c r="B1870" s="428" t="s">
        <v>2640</v>
      </c>
      <c r="C1870" s="426" t="s">
        <v>2691</v>
      </c>
      <c r="D1870" s="426" t="s">
        <v>644</v>
      </c>
      <c r="E1870" s="426" t="str">
        <f>CONCATENATE(SUM('Раздел 1'!AE15:AE15),"&lt;=",SUM('Раздел 1'!I15:I15))</f>
        <v>0&lt;=0</v>
      </c>
      <c r="F1870" s="407"/>
    </row>
    <row r="1871" spans="1:6" s="242" customFormat="1" x14ac:dyDescent="0.2">
      <c r="A1871" s="433" t="str">
        <f>IF((SUM('Раздел 1'!AE16:AE16)&lt;=SUM('Раздел 1'!I16:I16)),"","Неверно!")</f>
        <v/>
      </c>
      <c r="B1871" s="428" t="s">
        <v>2640</v>
      </c>
      <c r="C1871" s="426" t="s">
        <v>2692</v>
      </c>
      <c r="D1871" s="426" t="s">
        <v>644</v>
      </c>
      <c r="E1871" s="426" t="str">
        <f>CONCATENATE(SUM('Раздел 1'!AE16:AE16),"&lt;=",SUM('Раздел 1'!I16:I16))</f>
        <v>0&lt;=0</v>
      </c>
      <c r="F1871" s="407"/>
    </row>
    <row r="1872" spans="1:6" s="242" customFormat="1" x14ac:dyDescent="0.2">
      <c r="A1872" s="433" t="str">
        <f>IF((SUM('Раздел 1'!AE17:AE17)&lt;=SUM('Раздел 1'!I17:I17)),"","Неверно!")</f>
        <v/>
      </c>
      <c r="B1872" s="428" t="s">
        <v>2640</v>
      </c>
      <c r="C1872" s="426" t="s">
        <v>2693</v>
      </c>
      <c r="D1872" s="426" t="s">
        <v>644</v>
      </c>
      <c r="E1872" s="426" t="str">
        <f>CONCATENATE(SUM('Раздел 1'!AE17:AE17),"&lt;=",SUM('Раздел 1'!I17:I17))</f>
        <v>13&lt;=20</v>
      </c>
      <c r="F1872" s="407"/>
    </row>
    <row r="1873" spans="1:6" s="242" customFormat="1" x14ac:dyDescent="0.2">
      <c r="A1873" s="433" t="str">
        <f>IF((SUM('Раздел 1'!AE18:AE18)&lt;=SUM('Раздел 1'!I18:I18)),"","Неверно!")</f>
        <v/>
      </c>
      <c r="B1873" s="428" t="s">
        <v>2640</v>
      </c>
      <c r="C1873" s="426" t="s">
        <v>2694</v>
      </c>
      <c r="D1873" s="426" t="s">
        <v>644</v>
      </c>
      <c r="E1873" s="426" t="str">
        <f>CONCATENATE(SUM('Раздел 1'!AE18:AE18),"&lt;=",SUM('Раздел 1'!I18:I18))</f>
        <v>0&lt;=0</v>
      </c>
      <c r="F1873" s="407"/>
    </row>
    <row r="1874" spans="1:6" s="242" customFormat="1" x14ac:dyDescent="0.2">
      <c r="A1874" s="433" t="str">
        <f>IF((SUM('Раздел 1'!AF10:AF10)&lt;=SUM('Раздел 1'!K10:K10)),"","Неверно!")</f>
        <v/>
      </c>
      <c r="B1874" s="428" t="s">
        <v>2695</v>
      </c>
      <c r="C1874" s="426" t="s">
        <v>2696</v>
      </c>
      <c r="D1874" s="426" t="s">
        <v>609</v>
      </c>
      <c r="E1874" s="426" t="str">
        <f>CONCATENATE(SUM('Раздел 1'!AF10:AF10),"&lt;=",SUM('Раздел 1'!K10:K10))</f>
        <v>0&lt;=2</v>
      </c>
      <c r="F1874" s="407"/>
    </row>
    <row r="1875" spans="1:6" s="242" customFormat="1" x14ac:dyDescent="0.2">
      <c r="A1875" s="433" t="str">
        <f>IF((SUM('Раздел 1'!AF19:AF19)&lt;=SUM('Раздел 1'!K19:K19)),"","Неверно!")</f>
        <v/>
      </c>
      <c r="B1875" s="428" t="s">
        <v>2695</v>
      </c>
      <c r="C1875" s="426" t="s">
        <v>2697</v>
      </c>
      <c r="D1875" s="426" t="s">
        <v>609</v>
      </c>
      <c r="E1875" s="426" t="str">
        <f>CONCATENATE(SUM('Раздел 1'!AF19:AF19),"&lt;=",SUM('Раздел 1'!K19:K19))</f>
        <v>0&lt;=0</v>
      </c>
      <c r="F1875" s="407"/>
    </row>
    <row r="1876" spans="1:6" s="242" customFormat="1" x14ac:dyDescent="0.2">
      <c r="A1876" s="433" t="str">
        <f>IF((SUM('Раздел 1'!AF20:AF20)&lt;=SUM('Раздел 1'!K20:K20)),"","Неверно!")</f>
        <v/>
      </c>
      <c r="B1876" s="428" t="s">
        <v>2695</v>
      </c>
      <c r="C1876" s="426" t="s">
        <v>2698</v>
      </c>
      <c r="D1876" s="426" t="s">
        <v>609</v>
      </c>
      <c r="E1876" s="426" t="str">
        <f>CONCATENATE(SUM('Раздел 1'!AF20:AF20),"&lt;=",SUM('Раздел 1'!K20:K20))</f>
        <v>0&lt;=0</v>
      </c>
      <c r="F1876" s="407"/>
    </row>
    <row r="1877" spans="1:6" s="242" customFormat="1" x14ac:dyDescent="0.2">
      <c r="A1877" s="433" t="str">
        <f>IF((SUM('Раздел 1'!AF21:AF21)&lt;=SUM('Раздел 1'!K21:K21)),"","Неверно!")</f>
        <v/>
      </c>
      <c r="B1877" s="428" t="s">
        <v>2695</v>
      </c>
      <c r="C1877" s="426" t="s">
        <v>2699</v>
      </c>
      <c r="D1877" s="426" t="s">
        <v>609</v>
      </c>
      <c r="E1877" s="426" t="str">
        <f>CONCATENATE(SUM('Раздел 1'!AF21:AF21),"&lt;=",SUM('Раздел 1'!K21:K21))</f>
        <v>0&lt;=0</v>
      </c>
      <c r="F1877" s="407"/>
    </row>
    <row r="1878" spans="1:6" s="242" customFormat="1" x14ac:dyDescent="0.2">
      <c r="A1878" s="433" t="str">
        <f>IF((SUM('Раздел 1'!AF22:AF22)&lt;=SUM('Раздел 1'!K22:K22)),"","Неверно!")</f>
        <v/>
      </c>
      <c r="B1878" s="428" t="s">
        <v>2695</v>
      </c>
      <c r="C1878" s="426" t="s">
        <v>2700</v>
      </c>
      <c r="D1878" s="426" t="s">
        <v>609</v>
      </c>
      <c r="E1878" s="426" t="str">
        <f>CONCATENATE(SUM('Раздел 1'!AF22:AF22),"&lt;=",SUM('Раздел 1'!K22:K22))</f>
        <v>0&lt;=0</v>
      </c>
      <c r="F1878" s="407"/>
    </row>
    <row r="1879" spans="1:6" s="242" customFormat="1" x14ac:dyDescent="0.2">
      <c r="A1879" s="433" t="str">
        <f>IF((SUM('Раздел 1'!AF23:AF23)&lt;=SUM('Раздел 1'!K23:K23)),"","Неверно!")</f>
        <v/>
      </c>
      <c r="B1879" s="428" t="s">
        <v>2695</v>
      </c>
      <c r="C1879" s="426" t="s">
        <v>2701</v>
      </c>
      <c r="D1879" s="426" t="s">
        <v>609</v>
      </c>
      <c r="E1879" s="426" t="str">
        <f>CONCATENATE(SUM('Раздел 1'!AF23:AF23),"&lt;=",SUM('Раздел 1'!K23:K23))</f>
        <v>0&lt;=0</v>
      </c>
      <c r="F1879" s="407"/>
    </row>
    <row r="1880" spans="1:6" s="242" customFormat="1" x14ac:dyDescent="0.2">
      <c r="A1880" s="433" t="str">
        <f>IF((SUM('Раздел 1'!AF24:AF24)&lt;=SUM('Раздел 1'!K24:K24)),"","Неверно!")</f>
        <v/>
      </c>
      <c r="B1880" s="428" t="s">
        <v>2695</v>
      </c>
      <c r="C1880" s="426" t="s">
        <v>2702</v>
      </c>
      <c r="D1880" s="426" t="s">
        <v>609</v>
      </c>
      <c r="E1880" s="426" t="str">
        <f>CONCATENATE(SUM('Раздел 1'!AF24:AF24),"&lt;=",SUM('Раздел 1'!K24:K24))</f>
        <v>0&lt;=0</v>
      </c>
      <c r="F1880" s="407"/>
    </row>
    <row r="1881" spans="1:6" s="242" customFormat="1" x14ac:dyDescent="0.2">
      <c r="A1881" s="433" t="str">
        <f>IF((SUM('Раздел 1'!AF25:AF25)&lt;=SUM('Раздел 1'!K25:K25)),"","Неверно!")</f>
        <v/>
      </c>
      <c r="B1881" s="428" t="s">
        <v>2695</v>
      </c>
      <c r="C1881" s="426" t="s">
        <v>2703</v>
      </c>
      <c r="D1881" s="426" t="s">
        <v>609</v>
      </c>
      <c r="E1881" s="426" t="str">
        <f>CONCATENATE(SUM('Раздел 1'!AF25:AF25),"&lt;=",SUM('Раздел 1'!K25:K25))</f>
        <v>0&lt;=0</v>
      </c>
      <c r="F1881" s="407"/>
    </row>
    <row r="1882" spans="1:6" s="242" customFormat="1" x14ac:dyDescent="0.2">
      <c r="A1882" s="433" t="str">
        <f>IF((SUM('Раздел 1'!AF26:AF26)&lt;=SUM('Раздел 1'!K26:K26)),"","Неверно!")</f>
        <v/>
      </c>
      <c r="B1882" s="428" t="s">
        <v>2695</v>
      </c>
      <c r="C1882" s="426" t="s">
        <v>2704</v>
      </c>
      <c r="D1882" s="426" t="s">
        <v>609</v>
      </c>
      <c r="E1882" s="426" t="str">
        <f>CONCATENATE(SUM('Раздел 1'!AF26:AF26),"&lt;=",SUM('Раздел 1'!K26:K26))</f>
        <v>0&lt;=0</v>
      </c>
      <c r="F1882" s="407"/>
    </row>
    <row r="1883" spans="1:6" s="242" customFormat="1" x14ac:dyDescent="0.2">
      <c r="A1883" s="433" t="str">
        <f>IF((SUM('Раздел 1'!AF27:AF27)&lt;=SUM('Раздел 1'!K27:K27)),"","Неверно!")</f>
        <v/>
      </c>
      <c r="B1883" s="428" t="s">
        <v>2695</v>
      </c>
      <c r="C1883" s="426" t="s">
        <v>2705</v>
      </c>
      <c r="D1883" s="426" t="s">
        <v>609</v>
      </c>
      <c r="E1883" s="426" t="str">
        <f>CONCATENATE(SUM('Раздел 1'!AF27:AF27),"&lt;=",SUM('Раздел 1'!K27:K27))</f>
        <v>0&lt;=0</v>
      </c>
      <c r="F1883" s="407"/>
    </row>
    <row r="1884" spans="1:6" s="242" customFormat="1" x14ac:dyDescent="0.2">
      <c r="A1884" s="433" t="str">
        <f>IF((SUM('Раздел 1'!AF28:AF28)&lt;=SUM('Раздел 1'!K28:K28)),"","Неверно!")</f>
        <v/>
      </c>
      <c r="B1884" s="428" t="s">
        <v>2695</v>
      </c>
      <c r="C1884" s="426" t="s">
        <v>2706</v>
      </c>
      <c r="D1884" s="426" t="s">
        <v>609</v>
      </c>
      <c r="E1884" s="426" t="str">
        <f>CONCATENATE(SUM('Раздел 1'!AF28:AF28),"&lt;=",SUM('Раздел 1'!K28:K28))</f>
        <v>0&lt;=0</v>
      </c>
      <c r="F1884" s="407"/>
    </row>
    <row r="1885" spans="1:6" s="242" customFormat="1" x14ac:dyDescent="0.2">
      <c r="A1885" s="433" t="str">
        <f>IF((SUM('Раздел 1'!AF11:AF11)&lt;=SUM('Раздел 1'!K11:K11)),"","Неверно!")</f>
        <v/>
      </c>
      <c r="B1885" s="428" t="s">
        <v>2695</v>
      </c>
      <c r="C1885" s="426" t="s">
        <v>2707</v>
      </c>
      <c r="D1885" s="426" t="s">
        <v>609</v>
      </c>
      <c r="E1885" s="426" t="str">
        <f>CONCATENATE(SUM('Раздел 1'!AF11:AF11),"&lt;=",SUM('Раздел 1'!K11:K11))</f>
        <v>0&lt;=1</v>
      </c>
      <c r="F1885" s="407"/>
    </row>
    <row r="1886" spans="1:6" s="242" customFormat="1" x14ac:dyDescent="0.2">
      <c r="A1886" s="433" t="str">
        <f>IF((SUM('Раздел 1'!AF29:AF29)&lt;=SUM('Раздел 1'!K29:K29)),"","Неверно!")</f>
        <v/>
      </c>
      <c r="B1886" s="428" t="s">
        <v>2695</v>
      </c>
      <c r="C1886" s="426" t="s">
        <v>2708</v>
      </c>
      <c r="D1886" s="426" t="s">
        <v>609</v>
      </c>
      <c r="E1886" s="426" t="str">
        <f>CONCATENATE(SUM('Раздел 1'!AF29:AF29),"&lt;=",SUM('Раздел 1'!K29:K29))</f>
        <v>0&lt;=0</v>
      </c>
      <c r="F1886" s="407"/>
    </row>
    <row r="1887" spans="1:6" s="242" customFormat="1" x14ac:dyDescent="0.2">
      <c r="A1887" s="433" t="str">
        <f>IF((SUM('Раздел 1'!AF30:AF30)&lt;=SUM('Раздел 1'!K30:K30)),"","Неверно!")</f>
        <v/>
      </c>
      <c r="B1887" s="428" t="s">
        <v>2695</v>
      </c>
      <c r="C1887" s="426" t="s">
        <v>2709</v>
      </c>
      <c r="D1887" s="426" t="s">
        <v>609</v>
      </c>
      <c r="E1887" s="426" t="str">
        <f>CONCATENATE(SUM('Раздел 1'!AF30:AF30),"&lt;=",SUM('Раздел 1'!K30:K30))</f>
        <v>0&lt;=0</v>
      </c>
      <c r="F1887" s="407"/>
    </row>
    <row r="1888" spans="1:6" s="242" customFormat="1" x14ac:dyDescent="0.2">
      <c r="A1888" s="433" t="str">
        <f>IF((SUM('Раздел 1'!AF31:AF31)&lt;=SUM('Раздел 1'!K31:K31)),"","Неверно!")</f>
        <v/>
      </c>
      <c r="B1888" s="428" t="s">
        <v>2695</v>
      </c>
      <c r="C1888" s="426" t="s">
        <v>2710</v>
      </c>
      <c r="D1888" s="426" t="s">
        <v>609</v>
      </c>
      <c r="E1888" s="426" t="str">
        <f>CONCATENATE(SUM('Раздел 1'!AF31:AF31),"&lt;=",SUM('Раздел 1'!K31:K31))</f>
        <v>0&lt;=0</v>
      </c>
      <c r="F1888" s="407"/>
    </row>
    <row r="1889" spans="1:6" s="242" customFormat="1" x14ac:dyDescent="0.2">
      <c r="A1889" s="433" t="str">
        <f>IF((SUM('Раздел 1'!AF32:AF32)&lt;=SUM('Раздел 1'!K32:K32)),"","Неверно!")</f>
        <v/>
      </c>
      <c r="B1889" s="428" t="s">
        <v>2695</v>
      </c>
      <c r="C1889" s="426" t="s">
        <v>2711</v>
      </c>
      <c r="D1889" s="426" t="s">
        <v>609</v>
      </c>
      <c r="E1889" s="426" t="str">
        <f>CONCATENATE(SUM('Раздел 1'!AF32:AF32),"&lt;=",SUM('Раздел 1'!K32:K32))</f>
        <v>0&lt;=0</v>
      </c>
      <c r="F1889" s="407"/>
    </row>
    <row r="1890" spans="1:6" s="242" customFormat="1" x14ac:dyDescent="0.2">
      <c r="A1890" s="433" t="str">
        <f>IF((SUM('Раздел 1'!AF33:AF33)&lt;=SUM('Раздел 1'!K33:K33)),"","Неверно!")</f>
        <v/>
      </c>
      <c r="B1890" s="428" t="s">
        <v>2695</v>
      </c>
      <c r="C1890" s="426" t="s">
        <v>2712</v>
      </c>
      <c r="D1890" s="426" t="s">
        <v>609</v>
      </c>
      <c r="E1890" s="426" t="str">
        <f>CONCATENATE(SUM('Раздел 1'!AF33:AF33),"&lt;=",SUM('Раздел 1'!K33:K33))</f>
        <v>0&lt;=0</v>
      </c>
      <c r="F1890" s="407"/>
    </row>
    <row r="1891" spans="1:6" s="242" customFormat="1" x14ac:dyDescent="0.2">
      <c r="A1891" s="433" t="str">
        <f>IF((SUM('Раздел 1'!AF34:AF34)&lt;=SUM('Раздел 1'!K34:K34)),"","Неверно!")</f>
        <v/>
      </c>
      <c r="B1891" s="428" t="s">
        <v>2695</v>
      </c>
      <c r="C1891" s="426" t="s">
        <v>2713</v>
      </c>
      <c r="D1891" s="426" t="s">
        <v>609</v>
      </c>
      <c r="E1891" s="426" t="str">
        <f>CONCATENATE(SUM('Раздел 1'!AF34:AF34),"&lt;=",SUM('Раздел 1'!K34:K34))</f>
        <v>0&lt;=1</v>
      </c>
      <c r="F1891" s="407"/>
    </row>
    <row r="1892" spans="1:6" s="242" customFormat="1" x14ac:dyDescent="0.2">
      <c r="A1892" s="433" t="str">
        <f>IF((SUM('Раздел 1'!AF35:AF35)&lt;=SUM('Раздел 1'!K35:K35)),"","Неверно!")</f>
        <v/>
      </c>
      <c r="B1892" s="428" t="s">
        <v>2695</v>
      </c>
      <c r="C1892" s="426" t="s">
        <v>2714</v>
      </c>
      <c r="D1892" s="426" t="s">
        <v>609</v>
      </c>
      <c r="E1892" s="426" t="str">
        <f>CONCATENATE(SUM('Раздел 1'!AF35:AF35),"&lt;=",SUM('Раздел 1'!K35:K35))</f>
        <v>0&lt;=0</v>
      </c>
      <c r="F1892" s="407"/>
    </row>
    <row r="1893" spans="1:6" s="242" customFormat="1" x14ac:dyDescent="0.2">
      <c r="A1893" s="433" t="str">
        <f>IF((SUM('Раздел 1'!AF36:AF36)&lt;=SUM('Раздел 1'!K36:K36)),"","Неверно!")</f>
        <v/>
      </c>
      <c r="B1893" s="428" t="s">
        <v>2695</v>
      </c>
      <c r="C1893" s="426" t="s">
        <v>2715</v>
      </c>
      <c r="D1893" s="426" t="s">
        <v>609</v>
      </c>
      <c r="E1893" s="426" t="str">
        <f>CONCATENATE(SUM('Раздел 1'!AF36:AF36),"&lt;=",SUM('Раздел 1'!K36:K36))</f>
        <v>0&lt;=0</v>
      </c>
      <c r="F1893" s="407"/>
    </row>
    <row r="1894" spans="1:6" s="242" customFormat="1" x14ac:dyDescent="0.2">
      <c r="A1894" s="433" t="str">
        <f>IF((SUM('Раздел 1'!AF37:AF37)&lt;=SUM('Раздел 1'!K37:K37)),"","Неверно!")</f>
        <v/>
      </c>
      <c r="B1894" s="428" t="s">
        <v>2695</v>
      </c>
      <c r="C1894" s="426" t="s">
        <v>2716</v>
      </c>
      <c r="D1894" s="426" t="s">
        <v>609</v>
      </c>
      <c r="E1894" s="426" t="str">
        <f>CONCATENATE(SUM('Раздел 1'!AF37:AF37),"&lt;=",SUM('Раздел 1'!K37:K37))</f>
        <v>0&lt;=0</v>
      </c>
      <c r="F1894" s="407"/>
    </row>
    <row r="1895" spans="1:6" s="242" customFormat="1" x14ac:dyDescent="0.2">
      <c r="A1895" s="433" t="str">
        <f>IF((SUM('Раздел 1'!AF38:AF38)&lt;=SUM('Раздел 1'!K38:K38)),"","Неверно!")</f>
        <v/>
      </c>
      <c r="B1895" s="428" t="s">
        <v>2695</v>
      </c>
      <c r="C1895" s="426" t="s">
        <v>2717</v>
      </c>
      <c r="D1895" s="426" t="s">
        <v>609</v>
      </c>
      <c r="E1895" s="426" t="str">
        <f>CONCATENATE(SUM('Раздел 1'!AF38:AF38),"&lt;=",SUM('Раздел 1'!K38:K38))</f>
        <v>0&lt;=0</v>
      </c>
      <c r="F1895" s="407"/>
    </row>
    <row r="1896" spans="1:6" s="242" customFormat="1" x14ac:dyDescent="0.2">
      <c r="A1896" s="433" t="str">
        <f>IF((SUM('Раздел 1'!AF12:AF12)&lt;=SUM('Раздел 1'!K12:K12)),"","Неверно!")</f>
        <v/>
      </c>
      <c r="B1896" s="428" t="s">
        <v>2695</v>
      </c>
      <c r="C1896" s="426" t="s">
        <v>2718</v>
      </c>
      <c r="D1896" s="426" t="s">
        <v>609</v>
      </c>
      <c r="E1896" s="426" t="str">
        <f>CONCATENATE(SUM('Раздел 1'!AF12:AF12),"&lt;=",SUM('Раздел 1'!K12:K12))</f>
        <v>0&lt;=0</v>
      </c>
      <c r="F1896" s="407"/>
    </row>
    <row r="1897" spans="1:6" s="242" customFormat="1" x14ac:dyDescent="0.2">
      <c r="A1897" s="433" t="str">
        <f>IF((SUM('Раздел 1'!AF39:AF39)&lt;=SUM('Раздел 1'!K39:K39)),"","Неверно!")</f>
        <v/>
      </c>
      <c r="B1897" s="428" t="s">
        <v>2695</v>
      </c>
      <c r="C1897" s="426" t="s">
        <v>2719</v>
      </c>
      <c r="D1897" s="426" t="s">
        <v>609</v>
      </c>
      <c r="E1897" s="426" t="str">
        <f>CONCATENATE(SUM('Раздел 1'!AF39:AF39),"&lt;=",SUM('Раздел 1'!K39:K39))</f>
        <v>0&lt;=0</v>
      </c>
      <c r="F1897" s="407"/>
    </row>
    <row r="1898" spans="1:6" s="242" customFormat="1" x14ac:dyDescent="0.2">
      <c r="A1898" s="433" t="str">
        <f>IF((SUM('Раздел 1'!AF40:AF40)&lt;=SUM('Раздел 1'!K40:K40)),"","Неверно!")</f>
        <v/>
      </c>
      <c r="B1898" s="428" t="s">
        <v>2695</v>
      </c>
      <c r="C1898" s="426" t="s">
        <v>2720</v>
      </c>
      <c r="D1898" s="426" t="s">
        <v>609</v>
      </c>
      <c r="E1898" s="426" t="str">
        <f>CONCATENATE(SUM('Раздел 1'!AF40:AF40),"&lt;=",SUM('Раздел 1'!K40:K40))</f>
        <v>0&lt;=0</v>
      </c>
      <c r="F1898" s="407"/>
    </row>
    <row r="1899" spans="1:6" s="242" customFormat="1" x14ac:dyDescent="0.2">
      <c r="A1899" s="433" t="str">
        <f>IF((SUM('Раздел 1'!AF41:AF41)&lt;=SUM('Раздел 1'!K41:K41)),"","Неверно!")</f>
        <v/>
      </c>
      <c r="B1899" s="428" t="s">
        <v>2695</v>
      </c>
      <c r="C1899" s="426" t="s">
        <v>2721</v>
      </c>
      <c r="D1899" s="426" t="s">
        <v>609</v>
      </c>
      <c r="E1899" s="426" t="str">
        <f>CONCATENATE(SUM('Раздел 1'!AF41:AF41),"&lt;=",SUM('Раздел 1'!K41:K41))</f>
        <v>0&lt;=0</v>
      </c>
      <c r="F1899" s="407"/>
    </row>
    <row r="1900" spans="1:6" s="242" customFormat="1" x14ac:dyDescent="0.2">
      <c r="A1900" s="433" t="str">
        <f>IF((SUM('Раздел 1'!AF42:AF42)&lt;=SUM('Раздел 1'!K42:K42)),"","Неверно!")</f>
        <v/>
      </c>
      <c r="B1900" s="428" t="s">
        <v>2695</v>
      </c>
      <c r="C1900" s="426" t="s">
        <v>2722</v>
      </c>
      <c r="D1900" s="426" t="s">
        <v>609</v>
      </c>
      <c r="E1900" s="426" t="str">
        <f>CONCATENATE(SUM('Раздел 1'!AF42:AF42),"&lt;=",SUM('Раздел 1'!K42:K42))</f>
        <v>0&lt;=0</v>
      </c>
      <c r="F1900" s="407"/>
    </row>
    <row r="1901" spans="1:6" s="242" customFormat="1" x14ac:dyDescent="0.2">
      <c r="A1901" s="433" t="str">
        <f>IF((SUM('Раздел 1'!AF43:AF43)&lt;=SUM('Раздел 1'!K43:K43)),"","Неверно!")</f>
        <v/>
      </c>
      <c r="B1901" s="428" t="s">
        <v>2695</v>
      </c>
      <c r="C1901" s="426" t="s">
        <v>2723</v>
      </c>
      <c r="D1901" s="426" t="s">
        <v>609</v>
      </c>
      <c r="E1901" s="426" t="str">
        <f>CONCATENATE(SUM('Раздел 1'!AF43:AF43),"&lt;=",SUM('Раздел 1'!K43:K43))</f>
        <v>0&lt;=0</v>
      </c>
      <c r="F1901" s="407"/>
    </row>
    <row r="1902" spans="1:6" s="242" customFormat="1" x14ac:dyDescent="0.2">
      <c r="A1902" s="433" t="str">
        <f>IF((SUM('Раздел 1'!AF44:AF44)&lt;=SUM('Раздел 1'!K44:K44)),"","Неверно!")</f>
        <v/>
      </c>
      <c r="B1902" s="428" t="s">
        <v>2695</v>
      </c>
      <c r="C1902" s="426" t="s">
        <v>2724</v>
      </c>
      <c r="D1902" s="426" t="s">
        <v>609</v>
      </c>
      <c r="E1902" s="426" t="str">
        <f>CONCATENATE(SUM('Раздел 1'!AF44:AF44),"&lt;=",SUM('Раздел 1'!K44:K44))</f>
        <v>0&lt;=0</v>
      </c>
      <c r="F1902" s="407"/>
    </row>
    <row r="1903" spans="1:6" s="242" customFormat="1" x14ac:dyDescent="0.2">
      <c r="A1903" s="433" t="str">
        <f>IF((SUM('Раздел 1'!AF45:AF45)&lt;=SUM('Раздел 1'!K45:K45)),"","Неверно!")</f>
        <v/>
      </c>
      <c r="B1903" s="428" t="s">
        <v>2695</v>
      </c>
      <c r="C1903" s="426" t="s">
        <v>2725</v>
      </c>
      <c r="D1903" s="426" t="s">
        <v>609</v>
      </c>
      <c r="E1903" s="426" t="str">
        <f>CONCATENATE(SUM('Раздел 1'!AF45:AF45),"&lt;=",SUM('Раздел 1'!K45:K45))</f>
        <v>0&lt;=0</v>
      </c>
      <c r="F1903" s="407"/>
    </row>
    <row r="1904" spans="1:6" s="242" customFormat="1" x14ac:dyDescent="0.2">
      <c r="A1904" s="433" t="str">
        <f>IF((SUM('Раздел 1'!AF46:AF46)&lt;=SUM('Раздел 1'!K46:K46)),"","Неверно!")</f>
        <v/>
      </c>
      <c r="B1904" s="428" t="s">
        <v>2695</v>
      </c>
      <c r="C1904" s="426" t="s">
        <v>2726</v>
      </c>
      <c r="D1904" s="426" t="s">
        <v>609</v>
      </c>
      <c r="E1904" s="426" t="str">
        <f>CONCATENATE(SUM('Раздел 1'!AF46:AF46),"&lt;=",SUM('Раздел 1'!K46:K46))</f>
        <v>0&lt;=0</v>
      </c>
      <c r="F1904" s="407"/>
    </row>
    <row r="1905" spans="1:6" s="242" customFormat="1" x14ac:dyDescent="0.2">
      <c r="A1905" s="433" t="str">
        <f>IF((SUM('Раздел 1'!AF47:AF47)&lt;=SUM('Раздел 1'!K47:K47)),"","Неверно!")</f>
        <v/>
      </c>
      <c r="B1905" s="428" t="s">
        <v>2695</v>
      </c>
      <c r="C1905" s="426" t="s">
        <v>2727</v>
      </c>
      <c r="D1905" s="426" t="s">
        <v>609</v>
      </c>
      <c r="E1905" s="426" t="str">
        <f>CONCATENATE(SUM('Раздел 1'!AF47:AF47),"&lt;=",SUM('Раздел 1'!K47:K47))</f>
        <v>0&lt;=0</v>
      </c>
      <c r="F1905" s="407"/>
    </row>
    <row r="1906" spans="1:6" s="242" customFormat="1" x14ac:dyDescent="0.2">
      <c r="A1906" s="433" t="str">
        <f>IF((SUM('Раздел 1'!AF48:AF48)&lt;=SUM('Раздел 1'!K48:K48)),"","Неверно!")</f>
        <v/>
      </c>
      <c r="B1906" s="428" t="s">
        <v>2695</v>
      </c>
      <c r="C1906" s="426" t="s">
        <v>2728</v>
      </c>
      <c r="D1906" s="426" t="s">
        <v>609</v>
      </c>
      <c r="E1906" s="426" t="str">
        <f>CONCATENATE(SUM('Раздел 1'!AF48:AF48),"&lt;=",SUM('Раздел 1'!K48:K48))</f>
        <v>0&lt;=0</v>
      </c>
      <c r="F1906" s="407"/>
    </row>
    <row r="1907" spans="1:6" s="242" customFormat="1" x14ac:dyDescent="0.2">
      <c r="A1907" s="433" t="str">
        <f>IF((SUM('Раздел 1'!AF13:AF13)&lt;=SUM('Раздел 1'!K13:K13)),"","Неверно!")</f>
        <v/>
      </c>
      <c r="B1907" s="428" t="s">
        <v>2695</v>
      </c>
      <c r="C1907" s="426" t="s">
        <v>2729</v>
      </c>
      <c r="D1907" s="426" t="s">
        <v>609</v>
      </c>
      <c r="E1907" s="426" t="str">
        <f>CONCATENATE(SUM('Раздел 1'!AF13:AF13),"&lt;=",SUM('Раздел 1'!K13:K13))</f>
        <v>0&lt;=0</v>
      </c>
      <c r="F1907" s="407"/>
    </row>
    <row r="1908" spans="1:6" s="242" customFormat="1" x14ac:dyDescent="0.2">
      <c r="A1908" s="433" t="str">
        <f>IF((SUM('Раздел 1'!AF49:AF49)&lt;=SUM('Раздел 1'!K49:K49)),"","Неверно!")</f>
        <v/>
      </c>
      <c r="B1908" s="428" t="s">
        <v>2695</v>
      </c>
      <c r="C1908" s="426" t="s">
        <v>2730</v>
      </c>
      <c r="D1908" s="426" t="s">
        <v>609</v>
      </c>
      <c r="E1908" s="426" t="str">
        <f>CONCATENATE(SUM('Раздел 1'!AF49:AF49),"&lt;=",SUM('Раздел 1'!K49:K49))</f>
        <v>0&lt;=0</v>
      </c>
      <c r="F1908" s="407"/>
    </row>
    <row r="1909" spans="1:6" s="242" customFormat="1" x14ac:dyDescent="0.2">
      <c r="A1909" s="433" t="str">
        <f>IF((SUM('Раздел 1'!AF50:AF50)&lt;=SUM('Раздел 1'!K50:K50)),"","Неверно!")</f>
        <v/>
      </c>
      <c r="B1909" s="428" t="s">
        <v>2695</v>
      </c>
      <c r="C1909" s="426" t="s">
        <v>2731</v>
      </c>
      <c r="D1909" s="426" t="s">
        <v>609</v>
      </c>
      <c r="E1909" s="426" t="str">
        <f>CONCATENATE(SUM('Раздел 1'!AF50:AF50),"&lt;=",SUM('Раздел 1'!K50:K50))</f>
        <v>0&lt;=0</v>
      </c>
      <c r="F1909" s="407"/>
    </row>
    <row r="1910" spans="1:6" s="242" customFormat="1" x14ac:dyDescent="0.2">
      <c r="A1910" s="433" t="str">
        <f>IF((SUM('Раздел 1'!AF51:AF51)&lt;=SUM('Раздел 1'!K51:K51)),"","Неверно!")</f>
        <v/>
      </c>
      <c r="B1910" s="428" t="s">
        <v>2695</v>
      </c>
      <c r="C1910" s="426" t="s">
        <v>2732</v>
      </c>
      <c r="D1910" s="426" t="s">
        <v>609</v>
      </c>
      <c r="E1910" s="426" t="str">
        <f>CONCATENATE(SUM('Раздел 1'!AF51:AF51),"&lt;=",SUM('Раздел 1'!K51:K51))</f>
        <v>0&lt;=0</v>
      </c>
      <c r="F1910" s="407"/>
    </row>
    <row r="1911" spans="1:6" s="242" customFormat="1" x14ac:dyDescent="0.2">
      <c r="A1911" s="433" t="str">
        <f>IF((SUM('Раздел 1'!AF52:AF52)&lt;=SUM('Раздел 1'!K52:K52)),"","Неверно!")</f>
        <v/>
      </c>
      <c r="B1911" s="428" t="s">
        <v>2695</v>
      </c>
      <c r="C1911" s="426" t="s">
        <v>2733</v>
      </c>
      <c r="D1911" s="426" t="s">
        <v>609</v>
      </c>
      <c r="E1911" s="426" t="str">
        <f>CONCATENATE(SUM('Раздел 1'!AF52:AF52),"&lt;=",SUM('Раздел 1'!K52:K52))</f>
        <v>0&lt;=2</v>
      </c>
      <c r="F1911" s="407"/>
    </row>
    <row r="1912" spans="1:6" s="242" customFormat="1" x14ac:dyDescent="0.2">
      <c r="A1912" s="433" t="str">
        <f>IF((SUM('Раздел 1'!AF53:AF53)&lt;=SUM('Раздел 1'!K53:K53)),"","Неверно!")</f>
        <v/>
      </c>
      <c r="B1912" s="428" t="s">
        <v>2695</v>
      </c>
      <c r="C1912" s="426" t="s">
        <v>2734</v>
      </c>
      <c r="D1912" s="426" t="s">
        <v>609</v>
      </c>
      <c r="E1912" s="426" t="str">
        <f>CONCATENATE(SUM('Раздел 1'!AF53:AF53),"&lt;=",SUM('Раздел 1'!K53:K53))</f>
        <v>0&lt;=0</v>
      </c>
      <c r="F1912" s="407"/>
    </row>
    <row r="1913" spans="1:6" s="242" customFormat="1" x14ac:dyDescent="0.2">
      <c r="A1913" s="433" t="str">
        <f>IF((SUM('Раздел 1'!AF54:AF54)&lt;=SUM('Раздел 1'!K54:K54)),"","Неверно!")</f>
        <v/>
      </c>
      <c r="B1913" s="428" t="s">
        <v>2695</v>
      </c>
      <c r="C1913" s="426" t="s">
        <v>2735</v>
      </c>
      <c r="D1913" s="426" t="s">
        <v>609</v>
      </c>
      <c r="E1913" s="426" t="str">
        <f>CONCATENATE(SUM('Раздел 1'!AF54:AF54),"&lt;=",SUM('Раздел 1'!K54:K54))</f>
        <v>0&lt;=0</v>
      </c>
      <c r="F1913" s="407"/>
    </row>
    <row r="1914" spans="1:6" s="242" customFormat="1" x14ac:dyDescent="0.2">
      <c r="A1914" s="433" t="str">
        <f>IF((SUM('Раздел 1'!AF55:AF55)&lt;=SUM('Раздел 1'!K55:K55)),"","Неверно!")</f>
        <v/>
      </c>
      <c r="B1914" s="428" t="s">
        <v>2695</v>
      </c>
      <c r="C1914" s="426" t="s">
        <v>2736</v>
      </c>
      <c r="D1914" s="426" t="s">
        <v>609</v>
      </c>
      <c r="E1914" s="426" t="str">
        <f>CONCATENATE(SUM('Раздел 1'!AF55:AF55),"&lt;=",SUM('Раздел 1'!K55:K55))</f>
        <v>0&lt;=1</v>
      </c>
      <c r="F1914" s="407"/>
    </row>
    <row r="1915" spans="1:6" s="242" customFormat="1" x14ac:dyDescent="0.2">
      <c r="A1915" s="433" t="str">
        <f>IF((SUM('Раздел 1'!AF56:AF56)&lt;=SUM('Раздел 1'!K56:K56)),"","Неверно!")</f>
        <v/>
      </c>
      <c r="B1915" s="428" t="s">
        <v>2695</v>
      </c>
      <c r="C1915" s="426" t="s">
        <v>2737</v>
      </c>
      <c r="D1915" s="426" t="s">
        <v>609</v>
      </c>
      <c r="E1915" s="426" t="str">
        <f>CONCATENATE(SUM('Раздел 1'!AF56:AF56),"&lt;=",SUM('Раздел 1'!K56:K56))</f>
        <v>0&lt;=1</v>
      </c>
      <c r="F1915" s="407"/>
    </row>
    <row r="1916" spans="1:6" s="242" customFormat="1" x14ac:dyDescent="0.2">
      <c r="A1916" s="433" t="str">
        <f>IF((SUM('Раздел 1'!AF57:AF57)&lt;=SUM('Раздел 1'!K57:K57)),"","Неверно!")</f>
        <v/>
      </c>
      <c r="B1916" s="428" t="s">
        <v>2695</v>
      </c>
      <c r="C1916" s="426" t="s">
        <v>2738</v>
      </c>
      <c r="D1916" s="426" t="s">
        <v>609</v>
      </c>
      <c r="E1916" s="426" t="str">
        <f>CONCATENATE(SUM('Раздел 1'!AF57:AF57),"&lt;=",SUM('Раздел 1'!K57:K57))</f>
        <v>0&lt;=0</v>
      </c>
      <c r="F1916" s="407"/>
    </row>
    <row r="1917" spans="1:6" s="242" customFormat="1" x14ac:dyDescent="0.2">
      <c r="A1917" s="433" t="str">
        <f>IF((SUM('Раздел 1'!AF58:AF58)&lt;=SUM('Раздел 1'!K58:K58)),"","Неверно!")</f>
        <v/>
      </c>
      <c r="B1917" s="428" t="s">
        <v>2695</v>
      </c>
      <c r="C1917" s="426" t="s">
        <v>2739</v>
      </c>
      <c r="D1917" s="426" t="s">
        <v>609</v>
      </c>
      <c r="E1917" s="426" t="str">
        <f>CONCATENATE(SUM('Раздел 1'!AF58:AF58),"&lt;=",SUM('Раздел 1'!K58:K58))</f>
        <v>0&lt;=0</v>
      </c>
      <c r="F1917" s="407"/>
    </row>
    <row r="1918" spans="1:6" s="242" customFormat="1" x14ac:dyDescent="0.2">
      <c r="A1918" s="433" t="str">
        <f>IF((SUM('Раздел 1'!AF14:AF14)&lt;=SUM('Раздел 1'!K14:K14)),"","Неверно!")</f>
        <v/>
      </c>
      <c r="B1918" s="428" t="s">
        <v>2695</v>
      </c>
      <c r="C1918" s="426" t="s">
        <v>2740</v>
      </c>
      <c r="D1918" s="426" t="s">
        <v>609</v>
      </c>
      <c r="E1918" s="426" t="str">
        <f>CONCATENATE(SUM('Раздел 1'!AF14:AF14),"&lt;=",SUM('Раздел 1'!K14:K14))</f>
        <v>0&lt;=0</v>
      </c>
      <c r="F1918" s="407"/>
    </row>
    <row r="1919" spans="1:6" s="242" customFormat="1" x14ac:dyDescent="0.2">
      <c r="A1919" s="433" t="str">
        <f>IF((SUM('Раздел 1'!AF59:AF59)&lt;=SUM('Раздел 1'!K59:K59)),"","Неверно!")</f>
        <v/>
      </c>
      <c r="B1919" s="428" t="s">
        <v>2695</v>
      </c>
      <c r="C1919" s="426" t="s">
        <v>2741</v>
      </c>
      <c r="D1919" s="426" t="s">
        <v>609</v>
      </c>
      <c r="E1919" s="426" t="str">
        <f>CONCATENATE(SUM('Раздел 1'!AF59:AF59),"&lt;=",SUM('Раздел 1'!K59:K59))</f>
        <v>0&lt;=0</v>
      </c>
      <c r="F1919" s="407"/>
    </row>
    <row r="1920" spans="1:6" s="242" customFormat="1" x14ac:dyDescent="0.2">
      <c r="A1920" s="433" t="str">
        <f>IF((SUM('Раздел 1'!AF60:AF60)&lt;=SUM('Раздел 1'!K60:K60)),"","Неверно!")</f>
        <v/>
      </c>
      <c r="B1920" s="428" t="s">
        <v>2695</v>
      </c>
      <c r="C1920" s="426" t="s">
        <v>2742</v>
      </c>
      <c r="D1920" s="426" t="s">
        <v>609</v>
      </c>
      <c r="E1920" s="426" t="str">
        <f>CONCATENATE(SUM('Раздел 1'!AF60:AF60),"&lt;=",SUM('Раздел 1'!K60:K60))</f>
        <v>0&lt;=0</v>
      </c>
      <c r="F1920" s="407"/>
    </row>
    <row r="1921" spans="1:6" s="242" customFormat="1" x14ac:dyDescent="0.2">
      <c r="A1921" s="433" t="str">
        <f>IF((SUM('Раздел 1'!AF61:AF61)&lt;=SUM('Раздел 1'!K61:K61)),"","Неверно!")</f>
        <v/>
      </c>
      <c r="B1921" s="428" t="s">
        <v>2695</v>
      </c>
      <c r="C1921" s="426" t="s">
        <v>2743</v>
      </c>
      <c r="D1921" s="426" t="s">
        <v>609</v>
      </c>
      <c r="E1921" s="426" t="str">
        <f>CONCATENATE(SUM('Раздел 1'!AF61:AF61),"&lt;=",SUM('Раздел 1'!K61:K61))</f>
        <v>0&lt;=0</v>
      </c>
      <c r="F1921" s="407"/>
    </row>
    <row r="1922" spans="1:6" s="242" customFormat="1" x14ac:dyDescent="0.2">
      <c r="A1922" s="433" t="str">
        <f>IF((SUM('Раздел 1'!AF62:AF62)&lt;=SUM('Раздел 1'!K62:K62)),"","Неверно!")</f>
        <v/>
      </c>
      <c r="B1922" s="428" t="s">
        <v>2695</v>
      </c>
      <c r="C1922" s="426" t="s">
        <v>2744</v>
      </c>
      <c r="D1922" s="426" t="s">
        <v>609</v>
      </c>
      <c r="E1922" s="426" t="str">
        <f>CONCATENATE(SUM('Раздел 1'!AF62:AF62),"&lt;=",SUM('Раздел 1'!K62:K62))</f>
        <v>0&lt;=0</v>
      </c>
      <c r="F1922" s="407"/>
    </row>
    <row r="1923" spans="1:6" s="242" customFormat="1" x14ac:dyDescent="0.2">
      <c r="A1923" s="433" t="str">
        <f>IF((SUM('Раздел 1'!AF63:AF63)&lt;=SUM('Раздел 1'!K63:K63)),"","Неверно!")</f>
        <v/>
      </c>
      <c r="B1923" s="428" t="s">
        <v>2695</v>
      </c>
      <c r="C1923" s="426" t="s">
        <v>2745</v>
      </c>
      <c r="D1923" s="426" t="s">
        <v>609</v>
      </c>
      <c r="E1923" s="426" t="str">
        <f>CONCATENATE(SUM('Раздел 1'!AF63:AF63),"&lt;=",SUM('Раздел 1'!K63:K63))</f>
        <v>0&lt;=0</v>
      </c>
      <c r="F1923" s="407"/>
    </row>
    <row r="1924" spans="1:6" s="242" customFormat="1" x14ac:dyDescent="0.2">
      <c r="A1924" s="433" t="str">
        <f>IF((SUM('Раздел 1'!AF15:AF15)&lt;=SUM('Раздел 1'!K15:K15)),"","Неверно!")</f>
        <v/>
      </c>
      <c r="B1924" s="428" t="s">
        <v>2695</v>
      </c>
      <c r="C1924" s="426" t="s">
        <v>2746</v>
      </c>
      <c r="D1924" s="426" t="s">
        <v>609</v>
      </c>
      <c r="E1924" s="426" t="str">
        <f>CONCATENATE(SUM('Раздел 1'!AF15:AF15),"&lt;=",SUM('Раздел 1'!K15:K15))</f>
        <v>0&lt;=0</v>
      </c>
      <c r="F1924" s="407"/>
    </row>
    <row r="1925" spans="1:6" s="242" customFormat="1" x14ac:dyDescent="0.2">
      <c r="A1925" s="433" t="str">
        <f>IF((SUM('Раздел 1'!AF16:AF16)&lt;=SUM('Раздел 1'!K16:K16)),"","Неверно!")</f>
        <v/>
      </c>
      <c r="B1925" s="428" t="s">
        <v>2695</v>
      </c>
      <c r="C1925" s="426" t="s">
        <v>2747</v>
      </c>
      <c r="D1925" s="426" t="s">
        <v>609</v>
      </c>
      <c r="E1925" s="426" t="str">
        <f>CONCATENATE(SUM('Раздел 1'!AF16:AF16),"&lt;=",SUM('Раздел 1'!K16:K16))</f>
        <v>0&lt;=0</v>
      </c>
      <c r="F1925" s="407"/>
    </row>
    <row r="1926" spans="1:6" s="242" customFormat="1" x14ac:dyDescent="0.2">
      <c r="A1926" s="433" t="str">
        <f>IF((SUM('Раздел 1'!AF17:AF17)&lt;=SUM('Раздел 1'!K17:K17)),"","Неверно!")</f>
        <v/>
      </c>
      <c r="B1926" s="428" t="s">
        <v>2695</v>
      </c>
      <c r="C1926" s="426" t="s">
        <v>2748</v>
      </c>
      <c r="D1926" s="426" t="s">
        <v>609</v>
      </c>
      <c r="E1926" s="426" t="str">
        <f>CONCATENATE(SUM('Раздел 1'!AF17:AF17),"&lt;=",SUM('Раздел 1'!K17:K17))</f>
        <v>0&lt;=0</v>
      </c>
      <c r="F1926" s="407"/>
    </row>
    <row r="1927" spans="1:6" s="242" customFormat="1" x14ac:dyDescent="0.2">
      <c r="A1927" s="433" t="str">
        <f>IF((SUM('Раздел 1'!AF18:AF18)&lt;=SUM('Раздел 1'!K18:K18)),"","Неверно!")</f>
        <v/>
      </c>
      <c r="B1927" s="428" t="s">
        <v>2695</v>
      </c>
      <c r="C1927" s="426" t="s">
        <v>2749</v>
      </c>
      <c r="D1927" s="426" t="s">
        <v>609</v>
      </c>
      <c r="E1927" s="426" t="str">
        <f>CONCATENATE(SUM('Раздел 1'!AF18:AF18),"&lt;=",SUM('Раздел 1'!K18:K18))</f>
        <v>0&lt;=0</v>
      </c>
      <c r="F1927" s="407"/>
    </row>
    <row r="1928" spans="1:6" s="242" customFormat="1" x14ac:dyDescent="0.2">
      <c r="A1928" s="433" t="str">
        <f>IF((SUM('Раздел 1'!F61:F61)&lt;=SUM('Раздел 1'!F10:F10)),"","Неверно!")</f>
        <v/>
      </c>
      <c r="B1928" s="428" t="s">
        <v>2750</v>
      </c>
      <c r="C1928" s="426" t="s">
        <v>2751</v>
      </c>
      <c r="D1928" s="426" t="s">
        <v>658</v>
      </c>
      <c r="E1928" s="426" t="str">
        <f>CONCATENATE(SUM('Раздел 1'!F61:F61),"&lt;=",SUM('Раздел 1'!F10:F10))</f>
        <v>1&lt;=16</v>
      </c>
      <c r="F1928" s="407"/>
    </row>
    <row r="1929" spans="1:6" s="242" customFormat="1" x14ac:dyDescent="0.2">
      <c r="A1929" s="433" t="str">
        <f>IF((SUM('Раздел 1'!O61:O61)&lt;=SUM('Раздел 1'!O10:O10)),"","Неверно!")</f>
        <v/>
      </c>
      <c r="B1929" s="428" t="s">
        <v>2750</v>
      </c>
      <c r="C1929" s="426" t="s">
        <v>2752</v>
      </c>
      <c r="D1929" s="426" t="s">
        <v>658</v>
      </c>
      <c r="E1929" s="426" t="str">
        <f>CONCATENATE(SUM('Раздел 1'!O61:O61),"&lt;=",SUM('Раздел 1'!O10:O10))</f>
        <v>1&lt;=17</v>
      </c>
      <c r="F1929" s="407"/>
    </row>
    <row r="1930" spans="1:6" s="242" customFormat="1" x14ac:dyDescent="0.2">
      <c r="A1930" s="433" t="str">
        <f>IF((SUM('Раздел 1'!P61:P61)&lt;=SUM('Раздел 1'!P10:P10)),"","Неверно!")</f>
        <v/>
      </c>
      <c r="B1930" s="428" t="s">
        <v>2750</v>
      </c>
      <c r="C1930" s="426" t="s">
        <v>2753</v>
      </c>
      <c r="D1930" s="426" t="s">
        <v>658</v>
      </c>
      <c r="E1930" s="426" t="str">
        <f>CONCATENATE(SUM('Раздел 1'!P61:P61),"&lt;=",SUM('Раздел 1'!P10:P10))</f>
        <v>18&lt;=246</v>
      </c>
      <c r="F1930" s="407"/>
    </row>
    <row r="1931" spans="1:6" s="242" customFormat="1" x14ac:dyDescent="0.2">
      <c r="A1931" s="433" t="str">
        <f>IF((SUM('Раздел 1'!Q61:Q61)&lt;=SUM('Раздел 1'!Q10:Q10)),"","Неверно!")</f>
        <v/>
      </c>
      <c r="B1931" s="428" t="s">
        <v>2750</v>
      </c>
      <c r="C1931" s="426" t="s">
        <v>2754</v>
      </c>
      <c r="D1931" s="426" t="s">
        <v>658</v>
      </c>
      <c r="E1931" s="426" t="str">
        <f>CONCATENATE(SUM('Раздел 1'!Q61:Q61),"&lt;=",SUM('Раздел 1'!Q10:Q10))</f>
        <v>0&lt;=202</v>
      </c>
      <c r="F1931" s="407"/>
    </row>
    <row r="1932" spans="1:6" s="242" customFormat="1" x14ac:dyDescent="0.2">
      <c r="A1932" s="433" t="str">
        <f>IF((SUM('Раздел 1'!R61:R61)&lt;=SUM('Раздел 1'!R10:R10)),"","Неверно!")</f>
        <v/>
      </c>
      <c r="B1932" s="428" t="s">
        <v>2750</v>
      </c>
      <c r="C1932" s="426" t="s">
        <v>2755</v>
      </c>
      <c r="D1932" s="426" t="s">
        <v>658</v>
      </c>
      <c r="E1932" s="426" t="str">
        <f>CONCATENATE(SUM('Раздел 1'!R61:R61),"&lt;=",SUM('Раздел 1'!R10:R10))</f>
        <v>0&lt;=0</v>
      </c>
      <c r="F1932" s="407"/>
    </row>
    <row r="1933" spans="1:6" s="242" customFormat="1" x14ac:dyDescent="0.2">
      <c r="A1933" s="433" t="str">
        <f>IF((SUM('Раздел 1'!S61:S61)&lt;=SUM('Раздел 1'!S10:S10)),"","Неверно!")</f>
        <v/>
      </c>
      <c r="B1933" s="428" t="s">
        <v>2750</v>
      </c>
      <c r="C1933" s="426" t="s">
        <v>2756</v>
      </c>
      <c r="D1933" s="426" t="s">
        <v>658</v>
      </c>
      <c r="E1933" s="426" t="str">
        <f>CONCATENATE(SUM('Раздел 1'!S61:S61),"&lt;=",SUM('Раздел 1'!S10:S10))</f>
        <v>0&lt;=0</v>
      </c>
      <c r="F1933" s="407"/>
    </row>
    <row r="1934" spans="1:6" s="242" customFormat="1" x14ac:dyDescent="0.2">
      <c r="A1934" s="433" t="str">
        <f>IF((SUM('Раздел 1'!T61:T61)&lt;=SUM('Раздел 1'!T10:T10)),"","Неверно!")</f>
        <v/>
      </c>
      <c r="B1934" s="428" t="s">
        <v>2750</v>
      </c>
      <c r="C1934" s="426" t="s">
        <v>2757</v>
      </c>
      <c r="D1934" s="426" t="s">
        <v>658</v>
      </c>
      <c r="E1934" s="426" t="str">
        <f>CONCATENATE(SUM('Раздел 1'!T61:T61),"&lt;=",SUM('Раздел 1'!T10:T10))</f>
        <v>18&lt;=33</v>
      </c>
      <c r="F1934" s="407"/>
    </row>
    <row r="1935" spans="1:6" s="242" customFormat="1" x14ac:dyDescent="0.2">
      <c r="A1935" s="433" t="str">
        <f>IF((SUM('Раздел 1'!U61:U61)&lt;=SUM('Раздел 1'!U10:U10)),"","Неверно!")</f>
        <v/>
      </c>
      <c r="B1935" s="428" t="s">
        <v>2750</v>
      </c>
      <c r="C1935" s="426" t="s">
        <v>2758</v>
      </c>
      <c r="D1935" s="426" t="s">
        <v>658</v>
      </c>
      <c r="E1935" s="426" t="str">
        <f>CONCATENATE(SUM('Раздел 1'!U61:U61),"&lt;=",SUM('Раздел 1'!U10:U10))</f>
        <v>0&lt;=1</v>
      </c>
      <c r="F1935" s="407"/>
    </row>
    <row r="1936" spans="1:6" s="242" customFormat="1" x14ac:dyDescent="0.2">
      <c r="A1936" s="433" t="str">
        <f>IF((SUM('Раздел 1'!V61:V61)&lt;=SUM('Раздел 1'!V10:V10)),"","Неверно!")</f>
        <v/>
      </c>
      <c r="B1936" s="428" t="s">
        <v>2750</v>
      </c>
      <c r="C1936" s="426" t="s">
        <v>2759</v>
      </c>
      <c r="D1936" s="426" t="s">
        <v>658</v>
      </c>
      <c r="E1936" s="426" t="str">
        <f>CONCATENATE(SUM('Раздел 1'!V61:V61),"&lt;=",SUM('Раздел 1'!V10:V10))</f>
        <v>0&lt;=4</v>
      </c>
      <c r="F1936" s="407"/>
    </row>
    <row r="1937" spans="1:6" s="242" customFormat="1" x14ac:dyDescent="0.2">
      <c r="A1937" s="433" t="str">
        <f>IF((SUM('Раздел 1'!W61:W61)&lt;=SUM('Раздел 1'!W10:W10)),"","Неверно!")</f>
        <v/>
      </c>
      <c r="B1937" s="428" t="s">
        <v>2750</v>
      </c>
      <c r="C1937" s="426" t="s">
        <v>2760</v>
      </c>
      <c r="D1937" s="426" t="s">
        <v>658</v>
      </c>
      <c r="E1937" s="426" t="str">
        <f>CONCATENATE(SUM('Раздел 1'!W61:W61),"&lt;=",SUM('Раздел 1'!W10:W10))</f>
        <v>0&lt;=6</v>
      </c>
      <c r="F1937" s="407"/>
    </row>
    <row r="1938" spans="1:6" s="242" customFormat="1" x14ac:dyDescent="0.2">
      <c r="A1938" s="433" t="str">
        <f>IF((SUM('Раздел 1'!X61:X61)&lt;=SUM('Раздел 1'!X10:X10)),"","Неверно!")</f>
        <v/>
      </c>
      <c r="B1938" s="428" t="s">
        <v>2750</v>
      </c>
      <c r="C1938" s="426" t="s">
        <v>2761</v>
      </c>
      <c r="D1938" s="426" t="s">
        <v>658</v>
      </c>
      <c r="E1938" s="426" t="str">
        <f>CONCATENATE(SUM('Раздел 1'!X61:X61),"&lt;=",SUM('Раздел 1'!X10:X10))</f>
        <v>0&lt;=135</v>
      </c>
      <c r="F1938" s="407"/>
    </row>
    <row r="1939" spans="1:6" s="242" customFormat="1" x14ac:dyDescent="0.2">
      <c r="A1939" s="433" t="str">
        <f>IF((SUM('Раздел 1'!G61:G61)&lt;=SUM('Раздел 1'!G10:G10)),"","Неверно!")</f>
        <v/>
      </c>
      <c r="B1939" s="428" t="s">
        <v>2750</v>
      </c>
      <c r="C1939" s="426" t="s">
        <v>2762</v>
      </c>
      <c r="D1939" s="426" t="s">
        <v>658</v>
      </c>
      <c r="E1939" s="426" t="str">
        <f>CONCATENATE(SUM('Раздел 1'!G61:G61),"&lt;=",SUM('Раздел 1'!G10:G10))</f>
        <v>18&lt;=222</v>
      </c>
      <c r="F1939" s="407"/>
    </row>
    <row r="1940" spans="1:6" s="242" customFormat="1" x14ac:dyDescent="0.2">
      <c r="A1940" s="433" t="str">
        <f>IF((SUM('Раздел 1'!Y61:Y61)&lt;=SUM('Раздел 1'!Y10:Y10)),"","Неверно!")</f>
        <v/>
      </c>
      <c r="B1940" s="428" t="s">
        <v>2750</v>
      </c>
      <c r="C1940" s="426" t="s">
        <v>2763</v>
      </c>
      <c r="D1940" s="426" t="s">
        <v>658</v>
      </c>
      <c r="E1940" s="426" t="str">
        <f>CONCATENATE(SUM('Раздел 1'!Y61:Y61),"&lt;=",SUM('Раздел 1'!Y10:Y10))</f>
        <v>0&lt;=133</v>
      </c>
      <c r="F1940" s="407"/>
    </row>
    <row r="1941" spans="1:6" s="242" customFormat="1" x14ac:dyDescent="0.2">
      <c r="A1941" s="433" t="str">
        <f>IF((SUM('Раздел 1'!Z61:Z61)&lt;=SUM('Раздел 1'!Z10:Z10)),"","Неверно!")</f>
        <v/>
      </c>
      <c r="B1941" s="428" t="s">
        <v>2750</v>
      </c>
      <c r="C1941" s="426" t="s">
        <v>2764</v>
      </c>
      <c r="D1941" s="426" t="s">
        <v>658</v>
      </c>
      <c r="E1941" s="426" t="str">
        <f>CONCATENATE(SUM('Раздел 1'!Z61:Z61),"&lt;=",SUM('Раздел 1'!Z10:Z10))</f>
        <v>0&lt;=4</v>
      </c>
      <c r="F1941" s="407"/>
    </row>
    <row r="1942" spans="1:6" s="242" customFormat="1" x14ac:dyDescent="0.2">
      <c r="A1942" s="433" t="str">
        <f>IF((SUM('Раздел 1'!AA61:AA61)&lt;=SUM('Раздел 1'!AA10:AA10)),"","Неверно!")</f>
        <v/>
      </c>
      <c r="B1942" s="428" t="s">
        <v>2750</v>
      </c>
      <c r="C1942" s="426" t="s">
        <v>2765</v>
      </c>
      <c r="D1942" s="426" t="s">
        <v>658</v>
      </c>
      <c r="E1942" s="426" t="str">
        <f>CONCATENATE(SUM('Раздел 1'!AA61:AA61),"&lt;=",SUM('Раздел 1'!AA10:AA10))</f>
        <v>0&lt;=0</v>
      </c>
      <c r="F1942" s="407"/>
    </row>
    <row r="1943" spans="1:6" s="242" customFormat="1" x14ac:dyDescent="0.2">
      <c r="A1943" s="433" t="str">
        <f>IF((SUM('Раздел 1'!AB61:AB61)&lt;=SUM('Раздел 1'!AB10:AB10)),"","Неверно!")</f>
        <v/>
      </c>
      <c r="B1943" s="428" t="s">
        <v>2750</v>
      </c>
      <c r="C1943" s="426" t="s">
        <v>2766</v>
      </c>
      <c r="D1943" s="426" t="s">
        <v>658</v>
      </c>
      <c r="E1943" s="426" t="str">
        <f>CONCATENATE(SUM('Раздел 1'!AB61:AB61),"&lt;=",SUM('Раздел 1'!AB10:AB10))</f>
        <v>0&lt;=0</v>
      </c>
      <c r="F1943" s="407"/>
    </row>
    <row r="1944" spans="1:6" s="242" customFormat="1" x14ac:dyDescent="0.2">
      <c r="A1944" s="433" t="str">
        <f>IF((SUM('Раздел 1'!AC61:AC61)&lt;=SUM('Раздел 1'!AC10:AC10)),"","Неверно!")</f>
        <v/>
      </c>
      <c r="B1944" s="428" t="s">
        <v>2750</v>
      </c>
      <c r="C1944" s="426" t="s">
        <v>2767</v>
      </c>
      <c r="D1944" s="426" t="s">
        <v>658</v>
      </c>
      <c r="E1944" s="426" t="str">
        <f>CONCATENATE(SUM('Раздел 1'!AC61:AC61),"&lt;=",SUM('Раздел 1'!AC10:AC10))</f>
        <v>0&lt;=0</v>
      </c>
      <c r="F1944" s="407"/>
    </row>
    <row r="1945" spans="1:6" s="242" customFormat="1" x14ac:dyDescent="0.2">
      <c r="A1945" s="433" t="str">
        <f>IF((SUM('Раздел 1'!AD61:AD61)&lt;=SUM('Раздел 1'!AD10:AD10)),"","Неверно!")</f>
        <v/>
      </c>
      <c r="B1945" s="428" t="s">
        <v>2750</v>
      </c>
      <c r="C1945" s="426" t="s">
        <v>2768</v>
      </c>
      <c r="D1945" s="426" t="s">
        <v>658</v>
      </c>
      <c r="E1945" s="426" t="str">
        <f>CONCATENATE(SUM('Раздел 1'!AD61:AD61),"&lt;=",SUM('Раздел 1'!AD10:AD10))</f>
        <v>0&lt;=0</v>
      </c>
      <c r="F1945" s="407"/>
    </row>
    <row r="1946" spans="1:6" s="242" customFormat="1" x14ac:dyDescent="0.2">
      <c r="A1946" s="433" t="str">
        <f>IF((SUM('Раздел 1'!AE61:AE61)&lt;=SUM('Раздел 1'!AE10:AE10)),"","Неверно!")</f>
        <v/>
      </c>
      <c r="B1946" s="428" t="s">
        <v>2750</v>
      </c>
      <c r="C1946" s="426" t="s">
        <v>2769</v>
      </c>
      <c r="D1946" s="426" t="s">
        <v>658</v>
      </c>
      <c r="E1946" s="426" t="str">
        <f>CONCATENATE(SUM('Раздел 1'!AE61:AE61),"&lt;=",SUM('Раздел 1'!AE10:AE10))</f>
        <v>18&lt;=18</v>
      </c>
      <c r="F1946" s="407"/>
    </row>
    <row r="1947" spans="1:6" s="242" customFormat="1" x14ac:dyDescent="0.2">
      <c r="A1947" s="433" t="str">
        <f>IF((SUM('Раздел 1'!AF61:AF61)&lt;=SUM('Раздел 1'!AF10:AF10)),"","Неверно!")</f>
        <v/>
      </c>
      <c r="B1947" s="428" t="s">
        <v>2750</v>
      </c>
      <c r="C1947" s="426" t="s">
        <v>2770</v>
      </c>
      <c r="D1947" s="426" t="s">
        <v>658</v>
      </c>
      <c r="E1947" s="426" t="str">
        <f>CONCATENATE(SUM('Раздел 1'!AF61:AF61),"&lt;=",SUM('Раздел 1'!AF10:AF10))</f>
        <v>0&lt;=0</v>
      </c>
      <c r="F1947" s="407"/>
    </row>
    <row r="1948" spans="1:6" s="242" customFormat="1" x14ac:dyDescent="0.2">
      <c r="A1948" s="433" t="str">
        <f>IF((SUM('Раздел 1'!AG61:AG61)&lt;=SUM('Раздел 1'!AG10:AG10)),"","Неверно!")</f>
        <v/>
      </c>
      <c r="B1948" s="428" t="s">
        <v>2750</v>
      </c>
      <c r="C1948" s="426" t="s">
        <v>2771</v>
      </c>
      <c r="D1948" s="426" t="s">
        <v>658</v>
      </c>
      <c r="E1948" s="426" t="str">
        <f>CONCATENATE(SUM('Раздел 1'!AG61:AG61),"&lt;=",SUM('Раздел 1'!AG10:AG10))</f>
        <v>0&lt;=3</v>
      </c>
      <c r="F1948" s="407"/>
    </row>
    <row r="1949" spans="1:6" s="242" customFormat="1" x14ac:dyDescent="0.2">
      <c r="A1949" s="433" t="str">
        <f>IF((SUM('Раздел 1'!AH61:AH61)&lt;=SUM('Раздел 1'!AH10:AH10)),"","Неверно!")</f>
        <v/>
      </c>
      <c r="B1949" s="428" t="s">
        <v>2750</v>
      </c>
      <c r="C1949" s="426" t="s">
        <v>2772</v>
      </c>
      <c r="D1949" s="426" t="s">
        <v>658</v>
      </c>
      <c r="E1949" s="426" t="str">
        <f>CONCATENATE(SUM('Раздел 1'!AH61:AH61),"&lt;=",SUM('Раздел 1'!AH10:AH10))</f>
        <v>18&lt;=18</v>
      </c>
      <c r="F1949" s="407"/>
    </row>
    <row r="1950" spans="1:6" s="242" customFormat="1" x14ac:dyDescent="0.2">
      <c r="A1950" s="433" t="str">
        <f>IF((SUM('Раздел 1'!H61:H61)&lt;=SUM('Раздел 1'!H10:H10)),"","Неверно!")</f>
        <v/>
      </c>
      <c r="B1950" s="428" t="s">
        <v>2750</v>
      </c>
      <c r="C1950" s="426" t="s">
        <v>2773</v>
      </c>
      <c r="D1950" s="426" t="s">
        <v>658</v>
      </c>
      <c r="E1950" s="426" t="str">
        <f>CONCATENATE(SUM('Раздел 1'!H61:H61),"&lt;=",SUM('Раздел 1'!H10:H10))</f>
        <v>0&lt;=187</v>
      </c>
      <c r="F1950" s="407"/>
    </row>
    <row r="1951" spans="1:6" s="242" customFormat="1" x14ac:dyDescent="0.2">
      <c r="A1951" s="433" t="str">
        <f>IF((SUM('Раздел 1'!AI61:AI61)&lt;=SUM('Раздел 1'!AI10:AI10)),"","Неверно!")</f>
        <v/>
      </c>
      <c r="B1951" s="428" t="s">
        <v>2750</v>
      </c>
      <c r="C1951" s="426" t="s">
        <v>2774</v>
      </c>
      <c r="D1951" s="426" t="s">
        <v>658</v>
      </c>
      <c r="E1951" s="426" t="str">
        <f>CONCATENATE(SUM('Раздел 1'!AI61:AI61),"&lt;=",SUM('Раздел 1'!AI10:AI10))</f>
        <v>0&lt;=0</v>
      </c>
      <c r="F1951" s="407"/>
    </row>
    <row r="1952" spans="1:6" s="242" customFormat="1" x14ac:dyDescent="0.2">
      <c r="A1952" s="433" t="str">
        <f>IF((SUM('Раздел 1'!AJ61:AJ61)&lt;=SUM('Раздел 1'!AJ10:AJ10)),"","Неверно!")</f>
        <v/>
      </c>
      <c r="B1952" s="428" t="s">
        <v>2750</v>
      </c>
      <c r="C1952" s="426" t="s">
        <v>2775</v>
      </c>
      <c r="D1952" s="426" t="s">
        <v>658</v>
      </c>
      <c r="E1952" s="426" t="str">
        <f>CONCATENATE(SUM('Раздел 1'!AJ61:AJ61),"&lt;=",SUM('Раздел 1'!AJ10:AJ10))</f>
        <v>0&lt;=1</v>
      </c>
      <c r="F1952" s="407"/>
    </row>
    <row r="1953" spans="1:6" s="242" customFormat="1" x14ac:dyDescent="0.2">
      <c r="A1953" s="433" t="str">
        <f>IF((SUM('Раздел 1'!AK61:AK61)&lt;=SUM('Раздел 1'!AK10:AK10)),"","Неверно!")</f>
        <v/>
      </c>
      <c r="B1953" s="428" t="s">
        <v>2750</v>
      </c>
      <c r="C1953" s="426" t="s">
        <v>2776</v>
      </c>
      <c r="D1953" s="426" t="s">
        <v>658</v>
      </c>
      <c r="E1953" s="426" t="str">
        <f>CONCATENATE(SUM('Раздел 1'!AK61:AK61),"&lt;=",SUM('Раздел 1'!AK10:AK10))</f>
        <v>0&lt;=0</v>
      </c>
      <c r="F1953" s="407"/>
    </row>
    <row r="1954" spans="1:6" s="242" customFormat="1" x14ac:dyDescent="0.2">
      <c r="A1954" s="433" t="str">
        <f>IF((SUM('Раздел 1'!AL61:AL61)&lt;=SUM('Раздел 1'!AL10:AL10)),"","Неверно!")</f>
        <v/>
      </c>
      <c r="B1954" s="428" t="s">
        <v>2750</v>
      </c>
      <c r="C1954" s="426" t="s">
        <v>2777</v>
      </c>
      <c r="D1954" s="426" t="s">
        <v>658</v>
      </c>
      <c r="E1954" s="426" t="str">
        <f>CONCATENATE(SUM('Раздел 1'!AL61:AL61),"&lt;=",SUM('Раздел 1'!AL10:AL10))</f>
        <v>0&lt;=0</v>
      </c>
      <c r="F1954" s="407"/>
    </row>
    <row r="1955" spans="1:6" s="242" customFormat="1" x14ac:dyDescent="0.2">
      <c r="A1955" s="433" t="str">
        <f>IF((SUM('Раздел 1'!AM61:AM61)&lt;=SUM('Раздел 1'!AM10:AM10)),"","Неверно!")</f>
        <v/>
      </c>
      <c r="B1955" s="428" t="s">
        <v>2750</v>
      </c>
      <c r="C1955" s="426" t="s">
        <v>2778</v>
      </c>
      <c r="D1955" s="426" t="s">
        <v>658</v>
      </c>
      <c r="E1955" s="426" t="str">
        <f>CONCATENATE(SUM('Раздел 1'!AM61:AM61),"&lt;=",SUM('Раздел 1'!AM10:AM10))</f>
        <v>0&lt;=0</v>
      </c>
      <c r="F1955" s="407"/>
    </row>
    <row r="1956" spans="1:6" s="242" customFormat="1" x14ac:dyDescent="0.2">
      <c r="A1956" s="433" t="str">
        <f>IF((SUM('Раздел 1'!I61:I61)&lt;=SUM('Раздел 1'!I10:I10)),"","Неверно!")</f>
        <v/>
      </c>
      <c r="B1956" s="428" t="s">
        <v>2750</v>
      </c>
      <c r="C1956" s="426" t="s">
        <v>2779</v>
      </c>
      <c r="D1956" s="426" t="s">
        <v>658</v>
      </c>
      <c r="E1956" s="426" t="str">
        <f>CONCATENATE(SUM('Раздел 1'!I61:I61),"&lt;=",SUM('Раздел 1'!I10:I10))</f>
        <v>18&lt;=28</v>
      </c>
      <c r="F1956" s="407"/>
    </row>
    <row r="1957" spans="1:6" s="242" customFormat="1" x14ac:dyDescent="0.2">
      <c r="A1957" s="433" t="str">
        <f>IF((SUM('Раздел 1'!J61:J61)&lt;=SUM('Раздел 1'!J10:J10)),"","Неверно!")</f>
        <v/>
      </c>
      <c r="B1957" s="428" t="s">
        <v>2750</v>
      </c>
      <c r="C1957" s="426" t="s">
        <v>2780</v>
      </c>
      <c r="D1957" s="426" t="s">
        <v>658</v>
      </c>
      <c r="E1957" s="426" t="str">
        <f>CONCATENATE(SUM('Раздел 1'!J61:J61),"&lt;=",SUM('Раздел 1'!J10:J10))</f>
        <v>0&lt;=1</v>
      </c>
      <c r="F1957" s="407"/>
    </row>
    <row r="1958" spans="1:6" s="242" customFormat="1" x14ac:dyDescent="0.2">
      <c r="A1958" s="433" t="str">
        <f>IF((SUM('Раздел 1'!K61:K61)&lt;=SUM('Раздел 1'!K10:K10)),"","Неверно!")</f>
        <v/>
      </c>
      <c r="B1958" s="428" t="s">
        <v>2750</v>
      </c>
      <c r="C1958" s="426" t="s">
        <v>2781</v>
      </c>
      <c r="D1958" s="426" t="s">
        <v>658</v>
      </c>
      <c r="E1958" s="426" t="str">
        <f>CONCATENATE(SUM('Раздел 1'!K61:K61),"&lt;=",SUM('Раздел 1'!K10:K10))</f>
        <v>0&lt;=2</v>
      </c>
      <c r="F1958" s="407"/>
    </row>
    <row r="1959" spans="1:6" s="242" customFormat="1" x14ac:dyDescent="0.2">
      <c r="A1959" s="433" t="str">
        <f>IF((SUM('Раздел 1'!L61:L61)&lt;=SUM('Раздел 1'!L10:L10)),"","Неверно!")</f>
        <v/>
      </c>
      <c r="B1959" s="428" t="s">
        <v>2750</v>
      </c>
      <c r="C1959" s="426" t="s">
        <v>2782</v>
      </c>
      <c r="D1959" s="426" t="s">
        <v>658</v>
      </c>
      <c r="E1959" s="426" t="str">
        <f>CONCATENATE(SUM('Раздел 1'!L61:L61),"&lt;=",SUM('Раздел 1'!L10:L10))</f>
        <v>0&lt;=3</v>
      </c>
      <c r="F1959" s="407"/>
    </row>
    <row r="1960" spans="1:6" s="242" customFormat="1" x14ac:dyDescent="0.2">
      <c r="A1960" s="433" t="str">
        <f>IF((SUM('Раздел 1'!M61:M61)&lt;=SUM('Раздел 1'!M10:M10)),"","Неверно!")</f>
        <v/>
      </c>
      <c r="B1960" s="428" t="s">
        <v>2750</v>
      </c>
      <c r="C1960" s="426" t="s">
        <v>2783</v>
      </c>
      <c r="D1960" s="426" t="s">
        <v>658</v>
      </c>
      <c r="E1960" s="426" t="str">
        <f>CONCATENATE(SUM('Раздел 1'!M61:M61),"&lt;=",SUM('Раздел 1'!M10:M10))</f>
        <v>18&lt;=221</v>
      </c>
      <c r="F1960" s="407"/>
    </row>
    <row r="1961" spans="1:6" s="242" customFormat="1" x14ac:dyDescent="0.2">
      <c r="A1961" s="433" t="str">
        <f>IF((SUM('Раздел 1'!N61:N61)&lt;=SUM('Раздел 1'!N10:N10)),"","Неверно!")</f>
        <v/>
      </c>
      <c r="B1961" s="428" t="s">
        <v>2750</v>
      </c>
      <c r="C1961" s="426" t="s">
        <v>2784</v>
      </c>
      <c r="D1961" s="426" t="s">
        <v>658</v>
      </c>
      <c r="E1961" s="426" t="str">
        <f>CONCATENATE(SUM('Раздел 1'!N61:N61),"&lt;=",SUM('Раздел 1'!N10:N10))</f>
        <v>0&lt;=0</v>
      </c>
      <c r="F1961" s="407"/>
    </row>
    <row r="1962" spans="1:6" s="242" customFormat="1" x14ac:dyDescent="0.2">
      <c r="A1962" s="433" t="str">
        <f>IF((SUM('Раздел 1'!F60:F60)&lt;=SUM('Раздел 1'!F59:F59)),"","Неверно!")</f>
        <v/>
      </c>
      <c r="B1962" s="428" t="s">
        <v>2785</v>
      </c>
      <c r="C1962" s="426" t="s">
        <v>2786</v>
      </c>
      <c r="D1962" s="426" t="s">
        <v>645</v>
      </c>
      <c r="E1962" s="426" t="str">
        <f>CONCATENATE(SUM('Раздел 1'!F60:F60),"&lt;=",SUM('Раздел 1'!F59:F59))</f>
        <v>0&lt;=0</v>
      </c>
      <c r="F1962" s="407"/>
    </row>
    <row r="1963" spans="1:6" s="242" customFormat="1" x14ac:dyDescent="0.2">
      <c r="A1963" s="433" t="str">
        <f>IF((SUM('Раздел 1'!O60:O60)&lt;=SUM('Раздел 1'!O59:O59)),"","Неверно!")</f>
        <v/>
      </c>
      <c r="B1963" s="428" t="s">
        <v>2785</v>
      </c>
      <c r="C1963" s="426" t="s">
        <v>2787</v>
      </c>
      <c r="D1963" s="426" t="s">
        <v>645</v>
      </c>
      <c r="E1963" s="426" t="str">
        <f>CONCATENATE(SUM('Раздел 1'!O60:O60),"&lt;=",SUM('Раздел 1'!O59:O59))</f>
        <v>0&lt;=0</v>
      </c>
      <c r="F1963" s="407"/>
    </row>
    <row r="1964" spans="1:6" s="242" customFormat="1" x14ac:dyDescent="0.2">
      <c r="A1964" s="433" t="str">
        <f>IF((SUM('Раздел 1'!P60:P60)&lt;=SUM('Раздел 1'!P59:P59)),"","Неверно!")</f>
        <v/>
      </c>
      <c r="B1964" s="428" t="s">
        <v>2785</v>
      </c>
      <c r="C1964" s="426" t="s">
        <v>2788</v>
      </c>
      <c r="D1964" s="426" t="s">
        <v>645</v>
      </c>
      <c r="E1964" s="426" t="str">
        <f>CONCATENATE(SUM('Раздел 1'!P60:P60),"&lt;=",SUM('Раздел 1'!P59:P59))</f>
        <v>0&lt;=1</v>
      </c>
      <c r="F1964" s="407"/>
    </row>
    <row r="1965" spans="1:6" s="242" customFormat="1" x14ac:dyDescent="0.2">
      <c r="A1965" s="433" t="str">
        <f>IF((SUM('Раздел 1'!Q60:Q60)&lt;=SUM('Раздел 1'!Q59:Q59)),"","Неверно!")</f>
        <v/>
      </c>
      <c r="B1965" s="428" t="s">
        <v>2785</v>
      </c>
      <c r="C1965" s="426" t="s">
        <v>2789</v>
      </c>
      <c r="D1965" s="426" t="s">
        <v>645</v>
      </c>
      <c r="E1965" s="426" t="str">
        <f>CONCATENATE(SUM('Раздел 1'!Q60:Q60),"&lt;=",SUM('Раздел 1'!Q59:Q59))</f>
        <v>0&lt;=1</v>
      </c>
      <c r="F1965" s="407"/>
    </row>
    <row r="1966" spans="1:6" s="242" customFormat="1" x14ac:dyDescent="0.2">
      <c r="A1966" s="433" t="str">
        <f>IF((SUM('Раздел 1'!R60:R60)&lt;=SUM('Раздел 1'!R59:R59)),"","Неверно!")</f>
        <v/>
      </c>
      <c r="B1966" s="428" t="s">
        <v>2785</v>
      </c>
      <c r="C1966" s="426" t="s">
        <v>2790</v>
      </c>
      <c r="D1966" s="426" t="s">
        <v>645</v>
      </c>
      <c r="E1966" s="426" t="str">
        <f>CONCATENATE(SUM('Раздел 1'!R60:R60),"&lt;=",SUM('Раздел 1'!R59:R59))</f>
        <v>0&lt;=0</v>
      </c>
      <c r="F1966" s="407"/>
    </row>
    <row r="1967" spans="1:6" s="242" customFormat="1" x14ac:dyDescent="0.2">
      <c r="A1967" s="433" t="str">
        <f>IF((SUM('Раздел 1'!S60:S60)&lt;=SUM('Раздел 1'!S59:S59)),"","Неверно!")</f>
        <v/>
      </c>
      <c r="B1967" s="428" t="s">
        <v>2785</v>
      </c>
      <c r="C1967" s="426" t="s">
        <v>2791</v>
      </c>
      <c r="D1967" s="426" t="s">
        <v>645</v>
      </c>
      <c r="E1967" s="426" t="str">
        <f>CONCATENATE(SUM('Раздел 1'!S60:S60),"&lt;=",SUM('Раздел 1'!S59:S59))</f>
        <v>0&lt;=0</v>
      </c>
      <c r="F1967" s="407"/>
    </row>
    <row r="1968" spans="1:6" s="242" customFormat="1" x14ac:dyDescent="0.2">
      <c r="A1968" s="433" t="str">
        <f>IF((SUM('Раздел 1'!T60:T60)&lt;=SUM('Раздел 1'!T59:T59)),"","Неверно!")</f>
        <v/>
      </c>
      <c r="B1968" s="428" t="s">
        <v>2785</v>
      </c>
      <c r="C1968" s="426" t="s">
        <v>2792</v>
      </c>
      <c r="D1968" s="426" t="s">
        <v>645</v>
      </c>
      <c r="E1968" s="426" t="str">
        <f>CONCATENATE(SUM('Раздел 1'!T60:T60),"&lt;=",SUM('Раздел 1'!T59:T59))</f>
        <v>0&lt;=0</v>
      </c>
      <c r="F1968" s="407"/>
    </row>
    <row r="1969" spans="1:6" s="242" customFormat="1" x14ac:dyDescent="0.2">
      <c r="A1969" s="433" t="str">
        <f>IF((SUM('Раздел 1'!U60:U60)&lt;=SUM('Раздел 1'!U59:U59)),"","Неверно!")</f>
        <v/>
      </c>
      <c r="B1969" s="428" t="s">
        <v>2785</v>
      </c>
      <c r="C1969" s="426" t="s">
        <v>2793</v>
      </c>
      <c r="D1969" s="426" t="s">
        <v>645</v>
      </c>
      <c r="E1969" s="426" t="str">
        <f>CONCATENATE(SUM('Раздел 1'!U60:U60),"&lt;=",SUM('Раздел 1'!U59:U59))</f>
        <v>0&lt;=0</v>
      </c>
      <c r="F1969" s="407"/>
    </row>
    <row r="1970" spans="1:6" s="242" customFormat="1" x14ac:dyDescent="0.2">
      <c r="A1970" s="433" t="str">
        <f>IF((SUM('Раздел 1'!V60:V60)&lt;=SUM('Раздел 1'!V59:V59)),"","Неверно!")</f>
        <v/>
      </c>
      <c r="B1970" s="428" t="s">
        <v>2785</v>
      </c>
      <c r="C1970" s="426" t="s">
        <v>2794</v>
      </c>
      <c r="D1970" s="426" t="s">
        <v>645</v>
      </c>
      <c r="E1970" s="426" t="str">
        <f>CONCATENATE(SUM('Раздел 1'!V60:V60),"&lt;=",SUM('Раздел 1'!V59:V59))</f>
        <v>0&lt;=0</v>
      </c>
      <c r="F1970" s="407"/>
    </row>
    <row r="1971" spans="1:6" s="242" customFormat="1" x14ac:dyDescent="0.2">
      <c r="A1971" s="433" t="str">
        <f>IF((SUM('Раздел 1'!W60:W60)&lt;=SUM('Раздел 1'!W59:W59)),"","Неверно!")</f>
        <v/>
      </c>
      <c r="B1971" s="428" t="s">
        <v>2785</v>
      </c>
      <c r="C1971" s="426" t="s">
        <v>2795</v>
      </c>
      <c r="D1971" s="426" t="s">
        <v>645</v>
      </c>
      <c r="E1971" s="426" t="str">
        <f>CONCATENATE(SUM('Раздел 1'!W60:W60),"&lt;=",SUM('Раздел 1'!W59:W59))</f>
        <v>0&lt;=0</v>
      </c>
      <c r="F1971" s="407"/>
    </row>
    <row r="1972" spans="1:6" s="242" customFormat="1" x14ac:dyDescent="0.2">
      <c r="A1972" s="433" t="str">
        <f>IF((SUM('Раздел 1'!X60:X60)&lt;=SUM('Раздел 1'!X59:X59)),"","Неверно!")</f>
        <v/>
      </c>
      <c r="B1972" s="428" t="s">
        <v>2785</v>
      </c>
      <c r="C1972" s="426" t="s">
        <v>2796</v>
      </c>
      <c r="D1972" s="426" t="s">
        <v>645</v>
      </c>
      <c r="E1972" s="426" t="str">
        <f>CONCATENATE(SUM('Раздел 1'!X60:X60),"&lt;=",SUM('Раздел 1'!X59:X59))</f>
        <v>0&lt;=1</v>
      </c>
      <c r="F1972" s="407"/>
    </row>
    <row r="1973" spans="1:6" s="242" customFormat="1" x14ac:dyDescent="0.2">
      <c r="A1973" s="433" t="str">
        <f>IF((SUM('Раздел 1'!G60:G60)&lt;=SUM('Раздел 1'!G59:G59)),"","Неверно!")</f>
        <v/>
      </c>
      <c r="B1973" s="428" t="s">
        <v>2785</v>
      </c>
      <c r="C1973" s="426" t="s">
        <v>2797</v>
      </c>
      <c r="D1973" s="426" t="s">
        <v>645</v>
      </c>
      <c r="E1973" s="426" t="str">
        <f>CONCATENATE(SUM('Раздел 1'!G60:G60),"&lt;=",SUM('Раздел 1'!G59:G59))</f>
        <v>0&lt;=1</v>
      </c>
      <c r="F1973" s="407"/>
    </row>
    <row r="1974" spans="1:6" s="242" customFormat="1" x14ac:dyDescent="0.2">
      <c r="A1974" s="433" t="str">
        <f>IF((SUM('Раздел 1'!Y60:Y60)&lt;=SUM('Раздел 1'!Y59:Y59)),"","Неверно!")</f>
        <v/>
      </c>
      <c r="B1974" s="428" t="s">
        <v>2785</v>
      </c>
      <c r="C1974" s="426" t="s">
        <v>2798</v>
      </c>
      <c r="D1974" s="426" t="s">
        <v>645</v>
      </c>
      <c r="E1974" s="426" t="str">
        <f>CONCATENATE(SUM('Раздел 1'!Y60:Y60),"&lt;=",SUM('Раздел 1'!Y59:Y59))</f>
        <v>0&lt;=1</v>
      </c>
      <c r="F1974" s="407"/>
    </row>
    <row r="1975" spans="1:6" s="242" customFormat="1" x14ac:dyDescent="0.2">
      <c r="A1975" s="433" t="str">
        <f>IF((SUM('Раздел 1'!Z60:Z60)&lt;=SUM('Раздел 1'!Z59:Z59)),"","Неверно!")</f>
        <v/>
      </c>
      <c r="B1975" s="428" t="s">
        <v>2785</v>
      </c>
      <c r="C1975" s="426" t="s">
        <v>2799</v>
      </c>
      <c r="D1975" s="426" t="s">
        <v>645</v>
      </c>
      <c r="E1975" s="426" t="str">
        <f>CONCATENATE(SUM('Раздел 1'!Z60:Z60),"&lt;=",SUM('Раздел 1'!Z59:Z59))</f>
        <v>0&lt;=0</v>
      </c>
      <c r="F1975" s="407"/>
    </row>
    <row r="1976" spans="1:6" s="242" customFormat="1" x14ac:dyDescent="0.2">
      <c r="A1976" s="433" t="str">
        <f>IF((SUM('Раздел 1'!AA60:AA60)&lt;=SUM('Раздел 1'!AA59:AA59)),"","Неверно!")</f>
        <v/>
      </c>
      <c r="B1976" s="428" t="s">
        <v>2785</v>
      </c>
      <c r="C1976" s="426" t="s">
        <v>2800</v>
      </c>
      <c r="D1976" s="426" t="s">
        <v>645</v>
      </c>
      <c r="E1976" s="426" t="str">
        <f>CONCATENATE(SUM('Раздел 1'!AA60:AA60),"&lt;=",SUM('Раздел 1'!AA59:AA59))</f>
        <v>0&lt;=0</v>
      </c>
      <c r="F1976" s="407"/>
    </row>
    <row r="1977" spans="1:6" s="242" customFormat="1" x14ac:dyDescent="0.2">
      <c r="A1977" s="433" t="str">
        <f>IF((SUM('Раздел 1'!AB60:AB60)&lt;=SUM('Раздел 1'!AB59:AB59)),"","Неверно!")</f>
        <v/>
      </c>
      <c r="B1977" s="428" t="s">
        <v>2785</v>
      </c>
      <c r="C1977" s="426" t="s">
        <v>2801</v>
      </c>
      <c r="D1977" s="426" t="s">
        <v>645</v>
      </c>
      <c r="E1977" s="426" t="str">
        <f>CONCATENATE(SUM('Раздел 1'!AB60:AB60),"&lt;=",SUM('Раздел 1'!AB59:AB59))</f>
        <v>0&lt;=0</v>
      </c>
      <c r="F1977" s="407"/>
    </row>
    <row r="1978" spans="1:6" s="242" customFormat="1" x14ac:dyDescent="0.2">
      <c r="A1978" s="433" t="str">
        <f>IF((SUM('Раздел 1'!AC60:AC60)&lt;=SUM('Раздел 1'!AC59:AC59)),"","Неверно!")</f>
        <v/>
      </c>
      <c r="B1978" s="428" t="s">
        <v>2785</v>
      </c>
      <c r="C1978" s="426" t="s">
        <v>2802</v>
      </c>
      <c r="D1978" s="426" t="s">
        <v>645</v>
      </c>
      <c r="E1978" s="426" t="str">
        <f>CONCATENATE(SUM('Раздел 1'!AC60:AC60),"&lt;=",SUM('Раздел 1'!AC59:AC59))</f>
        <v>0&lt;=0</v>
      </c>
      <c r="F1978" s="407"/>
    </row>
    <row r="1979" spans="1:6" s="242" customFormat="1" x14ac:dyDescent="0.2">
      <c r="A1979" s="433" t="str">
        <f>IF((SUM('Раздел 1'!AD60:AD60)&lt;=SUM('Раздел 1'!AD59:AD59)),"","Неверно!")</f>
        <v/>
      </c>
      <c r="B1979" s="428" t="s">
        <v>2785</v>
      </c>
      <c r="C1979" s="426" t="s">
        <v>2803</v>
      </c>
      <c r="D1979" s="426" t="s">
        <v>645</v>
      </c>
      <c r="E1979" s="426" t="str">
        <f>CONCATENATE(SUM('Раздел 1'!AD60:AD60),"&lt;=",SUM('Раздел 1'!AD59:AD59))</f>
        <v>0&lt;=0</v>
      </c>
      <c r="F1979" s="407"/>
    </row>
    <row r="1980" spans="1:6" s="242" customFormat="1" x14ac:dyDescent="0.2">
      <c r="A1980" s="433" t="str">
        <f>IF((SUM('Раздел 1'!AE60:AE60)&lt;=SUM('Раздел 1'!AE59:AE59)),"","Неверно!")</f>
        <v/>
      </c>
      <c r="B1980" s="428" t="s">
        <v>2785</v>
      </c>
      <c r="C1980" s="426" t="s">
        <v>2804</v>
      </c>
      <c r="D1980" s="426" t="s">
        <v>645</v>
      </c>
      <c r="E1980" s="426" t="str">
        <f>CONCATENATE(SUM('Раздел 1'!AE60:AE60),"&lt;=",SUM('Раздел 1'!AE59:AE59))</f>
        <v>0&lt;=0</v>
      </c>
      <c r="F1980" s="407"/>
    </row>
    <row r="1981" spans="1:6" s="242" customFormat="1" x14ac:dyDescent="0.2">
      <c r="A1981" s="433" t="str">
        <f>IF((SUM('Раздел 1'!AF60:AF60)&lt;=SUM('Раздел 1'!AF59:AF59)),"","Неверно!")</f>
        <v/>
      </c>
      <c r="B1981" s="428" t="s">
        <v>2785</v>
      </c>
      <c r="C1981" s="426" t="s">
        <v>2805</v>
      </c>
      <c r="D1981" s="426" t="s">
        <v>645</v>
      </c>
      <c r="E1981" s="426" t="str">
        <f>CONCATENATE(SUM('Раздел 1'!AF60:AF60),"&lt;=",SUM('Раздел 1'!AF59:AF59))</f>
        <v>0&lt;=0</v>
      </c>
      <c r="F1981" s="407"/>
    </row>
    <row r="1982" spans="1:6" s="242" customFormat="1" x14ac:dyDescent="0.2">
      <c r="A1982" s="433" t="str">
        <f>IF((SUM('Раздел 1'!AG60:AG60)&lt;=SUM('Раздел 1'!AG59:AG59)),"","Неверно!")</f>
        <v/>
      </c>
      <c r="B1982" s="428" t="s">
        <v>2785</v>
      </c>
      <c r="C1982" s="426" t="s">
        <v>2806</v>
      </c>
      <c r="D1982" s="426" t="s">
        <v>645</v>
      </c>
      <c r="E1982" s="426" t="str">
        <f>CONCATENATE(SUM('Раздел 1'!AG60:AG60),"&lt;=",SUM('Раздел 1'!AG59:AG59))</f>
        <v>0&lt;=0</v>
      </c>
      <c r="F1982" s="407"/>
    </row>
    <row r="1983" spans="1:6" s="242" customFormat="1" x14ac:dyDescent="0.2">
      <c r="A1983" s="433" t="str">
        <f>IF((SUM('Раздел 1'!AH60:AH60)&lt;=SUM('Раздел 1'!AH59:AH59)),"","Неверно!")</f>
        <v/>
      </c>
      <c r="B1983" s="428" t="s">
        <v>2785</v>
      </c>
      <c r="C1983" s="426" t="s">
        <v>2807</v>
      </c>
      <c r="D1983" s="426" t="s">
        <v>645</v>
      </c>
      <c r="E1983" s="426" t="str">
        <f>CONCATENATE(SUM('Раздел 1'!AH60:AH60),"&lt;=",SUM('Раздел 1'!AH59:AH59))</f>
        <v>0&lt;=0</v>
      </c>
      <c r="F1983" s="407"/>
    </row>
    <row r="1984" spans="1:6" s="242" customFormat="1" x14ac:dyDescent="0.2">
      <c r="A1984" s="433" t="str">
        <f>IF((SUM('Раздел 1'!H60:H60)&lt;=SUM('Раздел 1'!H59:H59)),"","Неверно!")</f>
        <v/>
      </c>
      <c r="B1984" s="428" t="s">
        <v>2785</v>
      </c>
      <c r="C1984" s="426" t="s">
        <v>2808</v>
      </c>
      <c r="D1984" s="426" t="s">
        <v>645</v>
      </c>
      <c r="E1984" s="426" t="str">
        <f>CONCATENATE(SUM('Раздел 1'!H60:H60),"&lt;=",SUM('Раздел 1'!H59:H59))</f>
        <v>0&lt;=1</v>
      </c>
      <c r="F1984" s="407"/>
    </row>
    <row r="1985" spans="1:6" s="242" customFormat="1" x14ac:dyDescent="0.2">
      <c r="A1985" s="433" t="str">
        <f>IF((SUM('Раздел 1'!AI60:AI60)&lt;=SUM('Раздел 1'!AI59:AI59)),"","Неверно!")</f>
        <v/>
      </c>
      <c r="B1985" s="428" t="s">
        <v>2785</v>
      </c>
      <c r="C1985" s="426" t="s">
        <v>2809</v>
      </c>
      <c r="D1985" s="426" t="s">
        <v>645</v>
      </c>
      <c r="E1985" s="426" t="str">
        <f>CONCATENATE(SUM('Раздел 1'!AI60:AI60),"&lt;=",SUM('Раздел 1'!AI59:AI59))</f>
        <v>0&lt;=0</v>
      </c>
      <c r="F1985" s="407"/>
    </row>
    <row r="1986" spans="1:6" s="242" customFormat="1" x14ac:dyDescent="0.2">
      <c r="A1986" s="433" t="str">
        <f>IF((SUM('Раздел 1'!AJ60:AJ60)&lt;=SUM('Раздел 1'!AJ59:AJ59)),"","Неверно!")</f>
        <v/>
      </c>
      <c r="B1986" s="428" t="s">
        <v>2785</v>
      </c>
      <c r="C1986" s="426" t="s">
        <v>2810</v>
      </c>
      <c r="D1986" s="426" t="s">
        <v>645</v>
      </c>
      <c r="E1986" s="426" t="str">
        <f>CONCATENATE(SUM('Раздел 1'!AJ60:AJ60),"&lt;=",SUM('Раздел 1'!AJ59:AJ59))</f>
        <v>0&lt;=0</v>
      </c>
      <c r="F1986" s="407"/>
    </row>
    <row r="1987" spans="1:6" s="242" customFormat="1" x14ac:dyDescent="0.2">
      <c r="A1987" s="433" t="str">
        <f>IF((SUM('Раздел 1'!AK60:AK60)&lt;=SUM('Раздел 1'!AK59:AK59)),"","Неверно!")</f>
        <v/>
      </c>
      <c r="B1987" s="428" t="s">
        <v>2785</v>
      </c>
      <c r="C1987" s="426" t="s">
        <v>2811</v>
      </c>
      <c r="D1987" s="426" t="s">
        <v>645</v>
      </c>
      <c r="E1987" s="426" t="str">
        <f>CONCATENATE(SUM('Раздел 1'!AK60:AK60),"&lt;=",SUM('Раздел 1'!AK59:AK59))</f>
        <v>0&lt;=0</v>
      </c>
      <c r="F1987" s="407"/>
    </row>
    <row r="1988" spans="1:6" s="242" customFormat="1" x14ac:dyDescent="0.2">
      <c r="A1988" s="433" t="str">
        <f>IF((SUM('Раздел 1'!AL60:AL60)&lt;=SUM('Раздел 1'!AL59:AL59)),"","Неверно!")</f>
        <v/>
      </c>
      <c r="B1988" s="428" t="s">
        <v>2785</v>
      </c>
      <c r="C1988" s="426" t="s">
        <v>2812</v>
      </c>
      <c r="D1988" s="426" t="s">
        <v>645</v>
      </c>
      <c r="E1988" s="426" t="str">
        <f>CONCATENATE(SUM('Раздел 1'!AL60:AL60),"&lt;=",SUM('Раздел 1'!AL59:AL59))</f>
        <v>0&lt;=0</v>
      </c>
      <c r="F1988" s="407"/>
    </row>
    <row r="1989" spans="1:6" s="242" customFormat="1" x14ac:dyDescent="0.2">
      <c r="A1989" s="433" t="str">
        <f>IF((SUM('Раздел 1'!AM60:AM60)&lt;=SUM('Раздел 1'!AM59:AM59)),"","Неверно!")</f>
        <v/>
      </c>
      <c r="B1989" s="428" t="s">
        <v>2785</v>
      </c>
      <c r="C1989" s="426" t="s">
        <v>2813</v>
      </c>
      <c r="D1989" s="426" t="s">
        <v>645</v>
      </c>
      <c r="E1989" s="426" t="str">
        <f>CONCATENATE(SUM('Раздел 1'!AM60:AM60),"&lt;=",SUM('Раздел 1'!AM59:AM59))</f>
        <v>0&lt;=0</v>
      </c>
      <c r="F1989" s="407"/>
    </row>
    <row r="1990" spans="1:6" s="242" customFormat="1" x14ac:dyDescent="0.2">
      <c r="A1990" s="433" t="str">
        <f>IF((SUM('Раздел 1'!I60:I60)&lt;=SUM('Раздел 1'!I59:I59)),"","Неверно!")</f>
        <v/>
      </c>
      <c r="B1990" s="428" t="s">
        <v>2785</v>
      </c>
      <c r="C1990" s="426" t="s">
        <v>2814</v>
      </c>
      <c r="D1990" s="426" t="s">
        <v>645</v>
      </c>
      <c r="E1990" s="426" t="str">
        <f>CONCATENATE(SUM('Раздел 1'!I60:I60),"&lt;=",SUM('Раздел 1'!I59:I59))</f>
        <v>0&lt;=0</v>
      </c>
      <c r="F1990" s="407"/>
    </row>
    <row r="1991" spans="1:6" s="242" customFormat="1" x14ac:dyDescent="0.2">
      <c r="A1991" s="433" t="str">
        <f>IF((SUM('Раздел 1'!J60:J60)&lt;=SUM('Раздел 1'!J59:J59)),"","Неверно!")</f>
        <v/>
      </c>
      <c r="B1991" s="428" t="s">
        <v>2785</v>
      </c>
      <c r="C1991" s="426" t="s">
        <v>2815</v>
      </c>
      <c r="D1991" s="426" t="s">
        <v>645</v>
      </c>
      <c r="E1991" s="426" t="str">
        <f>CONCATENATE(SUM('Раздел 1'!J60:J60),"&lt;=",SUM('Раздел 1'!J59:J59))</f>
        <v>0&lt;=0</v>
      </c>
      <c r="F1991" s="407"/>
    </row>
    <row r="1992" spans="1:6" s="242" customFormat="1" x14ac:dyDescent="0.2">
      <c r="A1992" s="433" t="str">
        <f>IF((SUM('Раздел 1'!K60:K60)&lt;=SUM('Раздел 1'!K59:K59)),"","Неверно!")</f>
        <v/>
      </c>
      <c r="B1992" s="428" t="s">
        <v>2785</v>
      </c>
      <c r="C1992" s="426" t="s">
        <v>2816</v>
      </c>
      <c r="D1992" s="426" t="s">
        <v>645</v>
      </c>
      <c r="E1992" s="426" t="str">
        <f>CONCATENATE(SUM('Раздел 1'!K60:K60),"&lt;=",SUM('Раздел 1'!K59:K59))</f>
        <v>0&lt;=0</v>
      </c>
      <c r="F1992" s="407"/>
    </row>
    <row r="1993" spans="1:6" s="242" customFormat="1" x14ac:dyDescent="0.2">
      <c r="A1993" s="433" t="str">
        <f>IF((SUM('Раздел 1'!L60:L60)&lt;=SUM('Раздел 1'!L59:L59)),"","Неверно!")</f>
        <v/>
      </c>
      <c r="B1993" s="428" t="s">
        <v>2785</v>
      </c>
      <c r="C1993" s="426" t="s">
        <v>2817</v>
      </c>
      <c r="D1993" s="426" t="s">
        <v>645</v>
      </c>
      <c r="E1993" s="426" t="str">
        <f>CONCATENATE(SUM('Раздел 1'!L60:L60),"&lt;=",SUM('Раздел 1'!L59:L59))</f>
        <v>0&lt;=0</v>
      </c>
      <c r="F1993" s="407"/>
    </row>
    <row r="1994" spans="1:6" s="242" customFormat="1" x14ac:dyDescent="0.2">
      <c r="A1994" s="433" t="str">
        <f>IF((SUM('Раздел 1'!M60:M60)&lt;=SUM('Раздел 1'!M59:M59)),"","Неверно!")</f>
        <v/>
      </c>
      <c r="B1994" s="428" t="s">
        <v>2785</v>
      </c>
      <c r="C1994" s="426" t="s">
        <v>2818</v>
      </c>
      <c r="D1994" s="426" t="s">
        <v>645</v>
      </c>
      <c r="E1994" s="426" t="str">
        <f>CONCATENATE(SUM('Раздел 1'!M60:M60),"&lt;=",SUM('Раздел 1'!M59:M59))</f>
        <v>0&lt;=1</v>
      </c>
      <c r="F1994" s="407"/>
    </row>
    <row r="1995" spans="1:6" s="242" customFormat="1" x14ac:dyDescent="0.2">
      <c r="A1995" s="433" t="str">
        <f>IF((SUM('Раздел 1'!N60:N60)&lt;=SUM('Раздел 1'!N59:N59)),"","Неверно!")</f>
        <v/>
      </c>
      <c r="B1995" s="428" t="s">
        <v>2785</v>
      </c>
      <c r="C1995" s="426" t="s">
        <v>2819</v>
      </c>
      <c r="D1995" s="426" t="s">
        <v>645</v>
      </c>
      <c r="E1995" s="426" t="str">
        <f>CONCATENATE(SUM('Раздел 1'!N60:N60),"&lt;=",SUM('Раздел 1'!N59:N59))</f>
        <v>0&lt;=0</v>
      </c>
      <c r="F1995" s="407"/>
    </row>
    <row r="1996" spans="1:6" s="242" customFormat="1" x14ac:dyDescent="0.2">
      <c r="A1996" s="433" t="str">
        <f>IF((SUM('Раздел 1'!F59:F59)&lt;=SUM('Раздел 1'!F10:F10)),"","Неверно!")</f>
        <v/>
      </c>
      <c r="B1996" s="428" t="s">
        <v>2820</v>
      </c>
      <c r="C1996" s="426" t="s">
        <v>2821</v>
      </c>
      <c r="D1996" s="426" t="s">
        <v>646</v>
      </c>
      <c r="E1996" s="426" t="str">
        <f>CONCATENATE(SUM('Раздел 1'!F59:F59),"&lt;=",SUM('Раздел 1'!F10:F10))</f>
        <v>0&lt;=16</v>
      </c>
      <c r="F1996" s="407"/>
    </row>
    <row r="1997" spans="1:6" s="242" customFormat="1" x14ac:dyDescent="0.2">
      <c r="A1997" s="433" t="str">
        <f>IF((SUM('Раздел 1'!O59:O59)&lt;=SUM('Раздел 1'!O10:O10)),"","Неверно!")</f>
        <v/>
      </c>
      <c r="B1997" s="428" t="s">
        <v>2820</v>
      </c>
      <c r="C1997" s="426" t="s">
        <v>2822</v>
      </c>
      <c r="D1997" s="426" t="s">
        <v>646</v>
      </c>
      <c r="E1997" s="426" t="str">
        <f>CONCATENATE(SUM('Раздел 1'!O59:O59),"&lt;=",SUM('Раздел 1'!O10:O10))</f>
        <v>0&lt;=17</v>
      </c>
      <c r="F1997" s="407"/>
    </row>
    <row r="1998" spans="1:6" s="242" customFormat="1" x14ac:dyDescent="0.2">
      <c r="A1998" s="433" t="str">
        <f>IF((SUM('Раздел 1'!P59:P59)&lt;=SUM('Раздел 1'!P10:P10)),"","Неверно!")</f>
        <v/>
      </c>
      <c r="B1998" s="428" t="s">
        <v>2820</v>
      </c>
      <c r="C1998" s="426" t="s">
        <v>2823</v>
      </c>
      <c r="D1998" s="426" t="s">
        <v>646</v>
      </c>
      <c r="E1998" s="426" t="str">
        <f>CONCATENATE(SUM('Раздел 1'!P59:P59),"&lt;=",SUM('Раздел 1'!P10:P10))</f>
        <v>1&lt;=246</v>
      </c>
      <c r="F1998" s="407"/>
    </row>
    <row r="1999" spans="1:6" s="242" customFormat="1" x14ac:dyDescent="0.2">
      <c r="A1999" s="433" t="str">
        <f>IF((SUM('Раздел 1'!Q59:Q59)&lt;=SUM('Раздел 1'!Q10:Q10)),"","Неверно!")</f>
        <v/>
      </c>
      <c r="B1999" s="428" t="s">
        <v>2820</v>
      </c>
      <c r="C1999" s="426" t="s">
        <v>2824</v>
      </c>
      <c r="D1999" s="426" t="s">
        <v>646</v>
      </c>
      <c r="E1999" s="426" t="str">
        <f>CONCATENATE(SUM('Раздел 1'!Q59:Q59),"&lt;=",SUM('Раздел 1'!Q10:Q10))</f>
        <v>1&lt;=202</v>
      </c>
      <c r="F1999" s="407"/>
    </row>
    <row r="2000" spans="1:6" s="242" customFormat="1" x14ac:dyDescent="0.2">
      <c r="A2000" s="433" t="str">
        <f>IF((SUM('Раздел 1'!R59:R59)&lt;=SUM('Раздел 1'!R10:R10)),"","Неверно!")</f>
        <v/>
      </c>
      <c r="B2000" s="428" t="s">
        <v>2820</v>
      </c>
      <c r="C2000" s="426" t="s">
        <v>2825</v>
      </c>
      <c r="D2000" s="426" t="s">
        <v>646</v>
      </c>
      <c r="E2000" s="426" t="str">
        <f>CONCATENATE(SUM('Раздел 1'!R59:R59),"&lt;=",SUM('Раздел 1'!R10:R10))</f>
        <v>0&lt;=0</v>
      </c>
      <c r="F2000" s="407"/>
    </row>
    <row r="2001" spans="1:6" s="242" customFormat="1" x14ac:dyDescent="0.2">
      <c r="A2001" s="433" t="str">
        <f>IF((SUM('Раздел 1'!S59:S59)&lt;=SUM('Раздел 1'!S10:S10)),"","Неверно!")</f>
        <v/>
      </c>
      <c r="B2001" s="428" t="s">
        <v>2820</v>
      </c>
      <c r="C2001" s="426" t="s">
        <v>2826</v>
      </c>
      <c r="D2001" s="426" t="s">
        <v>646</v>
      </c>
      <c r="E2001" s="426" t="str">
        <f>CONCATENATE(SUM('Раздел 1'!S59:S59),"&lt;=",SUM('Раздел 1'!S10:S10))</f>
        <v>0&lt;=0</v>
      </c>
      <c r="F2001" s="407"/>
    </row>
    <row r="2002" spans="1:6" s="242" customFormat="1" x14ac:dyDescent="0.2">
      <c r="A2002" s="433" t="str">
        <f>IF((SUM('Раздел 1'!T59:T59)&lt;=SUM('Раздел 1'!T10:T10)),"","Неверно!")</f>
        <v/>
      </c>
      <c r="B2002" s="428" t="s">
        <v>2820</v>
      </c>
      <c r="C2002" s="426" t="s">
        <v>2827</v>
      </c>
      <c r="D2002" s="426" t="s">
        <v>646</v>
      </c>
      <c r="E2002" s="426" t="str">
        <f>CONCATENATE(SUM('Раздел 1'!T59:T59),"&lt;=",SUM('Раздел 1'!T10:T10))</f>
        <v>0&lt;=33</v>
      </c>
      <c r="F2002" s="407"/>
    </row>
    <row r="2003" spans="1:6" s="242" customFormat="1" x14ac:dyDescent="0.2">
      <c r="A2003" s="433" t="str">
        <f>IF((SUM('Раздел 1'!U59:U59)&lt;=SUM('Раздел 1'!U10:U10)),"","Неверно!")</f>
        <v/>
      </c>
      <c r="B2003" s="428" t="s">
        <v>2820</v>
      </c>
      <c r="C2003" s="426" t="s">
        <v>2828</v>
      </c>
      <c r="D2003" s="426" t="s">
        <v>646</v>
      </c>
      <c r="E2003" s="426" t="str">
        <f>CONCATENATE(SUM('Раздел 1'!U59:U59),"&lt;=",SUM('Раздел 1'!U10:U10))</f>
        <v>0&lt;=1</v>
      </c>
      <c r="F2003" s="407"/>
    </row>
    <row r="2004" spans="1:6" s="242" customFormat="1" x14ac:dyDescent="0.2">
      <c r="A2004" s="433" t="str">
        <f>IF((SUM('Раздел 1'!V59:V59)&lt;=SUM('Раздел 1'!V10:V10)),"","Неверно!")</f>
        <v/>
      </c>
      <c r="B2004" s="428" t="s">
        <v>2820</v>
      </c>
      <c r="C2004" s="426" t="s">
        <v>2829</v>
      </c>
      <c r="D2004" s="426" t="s">
        <v>646</v>
      </c>
      <c r="E2004" s="426" t="str">
        <f>CONCATENATE(SUM('Раздел 1'!V59:V59),"&lt;=",SUM('Раздел 1'!V10:V10))</f>
        <v>0&lt;=4</v>
      </c>
      <c r="F2004" s="407"/>
    </row>
    <row r="2005" spans="1:6" s="242" customFormat="1" x14ac:dyDescent="0.2">
      <c r="A2005" s="433" t="str">
        <f>IF((SUM('Раздел 1'!W59:W59)&lt;=SUM('Раздел 1'!W10:W10)),"","Неверно!")</f>
        <v/>
      </c>
      <c r="B2005" s="428" t="s">
        <v>2820</v>
      </c>
      <c r="C2005" s="426" t="s">
        <v>2830</v>
      </c>
      <c r="D2005" s="426" t="s">
        <v>646</v>
      </c>
      <c r="E2005" s="426" t="str">
        <f>CONCATENATE(SUM('Раздел 1'!W59:W59),"&lt;=",SUM('Раздел 1'!W10:W10))</f>
        <v>0&lt;=6</v>
      </c>
      <c r="F2005" s="407"/>
    </row>
    <row r="2006" spans="1:6" s="242" customFormat="1" x14ac:dyDescent="0.2">
      <c r="A2006" s="433" t="str">
        <f>IF((SUM('Раздел 1'!X59:X59)&lt;=SUM('Раздел 1'!X10:X10)),"","Неверно!")</f>
        <v/>
      </c>
      <c r="B2006" s="428" t="s">
        <v>2820</v>
      </c>
      <c r="C2006" s="426" t="s">
        <v>2831</v>
      </c>
      <c r="D2006" s="426" t="s">
        <v>646</v>
      </c>
      <c r="E2006" s="426" t="str">
        <f>CONCATENATE(SUM('Раздел 1'!X59:X59),"&lt;=",SUM('Раздел 1'!X10:X10))</f>
        <v>1&lt;=135</v>
      </c>
      <c r="F2006" s="407"/>
    </row>
    <row r="2007" spans="1:6" s="242" customFormat="1" x14ac:dyDescent="0.2">
      <c r="A2007" s="433" t="str">
        <f>IF((SUM('Раздел 1'!G59:G59)&lt;=SUM('Раздел 1'!G10:G10)),"","Неверно!")</f>
        <v/>
      </c>
      <c r="B2007" s="428" t="s">
        <v>2820</v>
      </c>
      <c r="C2007" s="426" t="s">
        <v>2832</v>
      </c>
      <c r="D2007" s="426" t="s">
        <v>646</v>
      </c>
      <c r="E2007" s="426" t="str">
        <f>CONCATENATE(SUM('Раздел 1'!G59:G59),"&lt;=",SUM('Раздел 1'!G10:G10))</f>
        <v>1&lt;=222</v>
      </c>
      <c r="F2007" s="407"/>
    </row>
    <row r="2008" spans="1:6" s="242" customFormat="1" x14ac:dyDescent="0.2">
      <c r="A2008" s="433" t="str">
        <f>IF((SUM('Раздел 1'!Y59:Y59)&lt;=SUM('Раздел 1'!Y10:Y10)),"","Неверно!")</f>
        <v/>
      </c>
      <c r="B2008" s="428" t="s">
        <v>2820</v>
      </c>
      <c r="C2008" s="426" t="s">
        <v>2833</v>
      </c>
      <c r="D2008" s="426" t="s">
        <v>646</v>
      </c>
      <c r="E2008" s="426" t="str">
        <f>CONCATENATE(SUM('Раздел 1'!Y59:Y59),"&lt;=",SUM('Раздел 1'!Y10:Y10))</f>
        <v>1&lt;=133</v>
      </c>
      <c r="F2008" s="407"/>
    </row>
    <row r="2009" spans="1:6" s="242" customFormat="1" x14ac:dyDescent="0.2">
      <c r="A2009" s="433" t="str">
        <f>IF((SUM('Раздел 1'!Z59:Z59)&lt;=SUM('Раздел 1'!Z10:Z10)),"","Неверно!")</f>
        <v/>
      </c>
      <c r="B2009" s="428" t="s">
        <v>2820</v>
      </c>
      <c r="C2009" s="426" t="s">
        <v>2834</v>
      </c>
      <c r="D2009" s="426" t="s">
        <v>646</v>
      </c>
      <c r="E2009" s="426" t="str">
        <f>CONCATENATE(SUM('Раздел 1'!Z59:Z59),"&lt;=",SUM('Раздел 1'!Z10:Z10))</f>
        <v>0&lt;=4</v>
      </c>
      <c r="F2009" s="407"/>
    </row>
    <row r="2010" spans="1:6" s="242" customFormat="1" x14ac:dyDescent="0.2">
      <c r="A2010" s="433" t="str">
        <f>IF((SUM('Раздел 1'!AA59:AA59)&lt;=SUM('Раздел 1'!AA10:AA10)),"","Неверно!")</f>
        <v/>
      </c>
      <c r="B2010" s="428" t="s">
        <v>2820</v>
      </c>
      <c r="C2010" s="426" t="s">
        <v>2835</v>
      </c>
      <c r="D2010" s="426" t="s">
        <v>646</v>
      </c>
      <c r="E2010" s="426" t="str">
        <f>CONCATENATE(SUM('Раздел 1'!AA59:AA59),"&lt;=",SUM('Раздел 1'!AA10:AA10))</f>
        <v>0&lt;=0</v>
      </c>
      <c r="F2010" s="407"/>
    </row>
    <row r="2011" spans="1:6" s="242" customFormat="1" x14ac:dyDescent="0.2">
      <c r="A2011" s="433" t="str">
        <f>IF((SUM('Раздел 1'!AB59:AB59)&lt;=SUM('Раздел 1'!AB10:AB10)),"","Неверно!")</f>
        <v/>
      </c>
      <c r="B2011" s="428" t="s">
        <v>2820</v>
      </c>
      <c r="C2011" s="426" t="s">
        <v>2836</v>
      </c>
      <c r="D2011" s="426" t="s">
        <v>646</v>
      </c>
      <c r="E2011" s="426" t="str">
        <f>CONCATENATE(SUM('Раздел 1'!AB59:AB59),"&lt;=",SUM('Раздел 1'!AB10:AB10))</f>
        <v>0&lt;=0</v>
      </c>
      <c r="F2011" s="407"/>
    </row>
    <row r="2012" spans="1:6" s="242" customFormat="1" x14ac:dyDescent="0.2">
      <c r="A2012" s="433" t="str">
        <f>IF((SUM('Раздел 1'!AC59:AC59)&lt;=SUM('Раздел 1'!AC10:AC10)),"","Неверно!")</f>
        <v/>
      </c>
      <c r="B2012" s="428" t="s">
        <v>2820</v>
      </c>
      <c r="C2012" s="426" t="s">
        <v>2837</v>
      </c>
      <c r="D2012" s="426" t="s">
        <v>646</v>
      </c>
      <c r="E2012" s="426" t="str">
        <f>CONCATENATE(SUM('Раздел 1'!AC59:AC59),"&lt;=",SUM('Раздел 1'!AC10:AC10))</f>
        <v>0&lt;=0</v>
      </c>
      <c r="F2012" s="407"/>
    </row>
    <row r="2013" spans="1:6" s="242" customFormat="1" x14ac:dyDescent="0.2">
      <c r="A2013" s="433" t="str">
        <f>IF((SUM('Раздел 1'!AD59:AD59)&lt;=SUM('Раздел 1'!AD10:AD10)),"","Неверно!")</f>
        <v/>
      </c>
      <c r="B2013" s="428" t="s">
        <v>2820</v>
      </c>
      <c r="C2013" s="426" t="s">
        <v>2838</v>
      </c>
      <c r="D2013" s="426" t="s">
        <v>646</v>
      </c>
      <c r="E2013" s="426" t="str">
        <f>CONCATENATE(SUM('Раздел 1'!AD59:AD59),"&lt;=",SUM('Раздел 1'!AD10:AD10))</f>
        <v>0&lt;=0</v>
      </c>
      <c r="F2013" s="407"/>
    </row>
    <row r="2014" spans="1:6" s="242" customFormat="1" x14ac:dyDescent="0.2">
      <c r="A2014" s="433" t="str">
        <f>IF((SUM('Раздел 1'!AE59:AE59)&lt;=SUM('Раздел 1'!AE10:AE10)),"","Неверно!")</f>
        <v/>
      </c>
      <c r="B2014" s="428" t="s">
        <v>2820</v>
      </c>
      <c r="C2014" s="426" t="s">
        <v>2839</v>
      </c>
      <c r="D2014" s="426" t="s">
        <v>646</v>
      </c>
      <c r="E2014" s="426" t="str">
        <f>CONCATENATE(SUM('Раздел 1'!AE59:AE59),"&lt;=",SUM('Раздел 1'!AE10:AE10))</f>
        <v>0&lt;=18</v>
      </c>
      <c r="F2014" s="407"/>
    </row>
    <row r="2015" spans="1:6" s="242" customFormat="1" x14ac:dyDescent="0.2">
      <c r="A2015" s="433" t="str">
        <f>IF((SUM('Раздел 1'!AF59:AF59)&lt;=SUM('Раздел 1'!AF10:AF10)),"","Неверно!")</f>
        <v/>
      </c>
      <c r="B2015" s="428" t="s">
        <v>2820</v>
      </c>
      <c r="C2015" s="426" t="s">
        <v>2840</v>
      </c>
      <c r="D2015" s="426" t="s">
        <v>646</v>
      </c>
      <c r="E2015" s="426" t="str">
        <f>CONCATENATE(SUM('Раздел 1'!AF59:AF59),"&lt;=",SUM('Раздел 1'!AF10:AF10))</f>
        <v>0&lt;=0</v>
      </c>
      <c r="F2015" s="407"/>
    </row>
    <row r="2016" spans="1:6" s="242" customFormat="1" x14ac:dyDescent="0.2">
      <c r="A2016" s="433" t="str">
        <f>IF((SUM('Раздел 1'!AG59:AG59)&lt;=SUM('Раздел 1'!AG10:AG10)),"","Неверно!")</f>
        <v/>
      </c>
      <c r="B2016" s="428" t="s">
        <v>2820</v>
      </c>
      <c r="C2016" s="426" t="s">
        <v>2841</v>
      </c>
      <c r="D2016" s="426" t="s">
        <v>646</v>
      </c>
      <c r="E2016" s="426" t="str">
        <f>CONCATENATE(SUM('Раздел 1'!AG59:AG59),"&lt;=",SUM('Раздел 1'!AG10:AG10))</f>
        <v>0&lt;=3</v>
      </c>
      <c r="F2016" s="407"/>
    </row>
    <row r="2017" spans="1:6" s="242" customFormat="1" x14ac:dyDescent="0.2">
      <c r="A2017" s="433" t="str">
        <f>IF((SUM('Раздел 1'!AH59:AH59)&lt;=SUM('Раздел 1'!AH10:AH10)),"","Неверно!")</f>
        <v/>
      </c>
      <c r="B2017" s="428" t="s">
        <v>2820</v>
      </c>
      <c r="C2017" s="426" t="s">
        <v>2842</v>
      </c>
      <c r="D2017" s="426" t="s">
        <v>646</v>
      </c>
      <c r="E2017" s="426" t="str">
        <f>CONCATENATE(SUM('Раздел 1'!AH59:AH59),"&lt;=",SUM('Раздел 1'!AH10:AH10))</f>
        <v>0&lt;=18</v>
      </c>
      <c r="F2017" s="407"/>
    </row>
    <row r="2018" spans="1:6" s="242" customFormat="1" x14ac:dyDescent="0.2">
      <c r="A2018" s="433" t="str">
        <f>IF((SUM('Раздел 1'!H59:H59)&lt;=SUM('Раздел 1'!H10:H10)),"","Неверно!")</f>
        <v/>
      </c>
      <c r="B2018" s="428" t="s">
        <v>2820</v>
      </c>
      <c r="C2018" s="426" t="s">
        <v>2843</v>
      </c>
      <c r="D2018" s="426" t="s">
        <v>646</v>
      </c>
      <c r="E2018" s="426" t="str">
        <f>CONCATENATE(SUM('Раздел 1'!H59:H59),"&lt;=",SUM('Раздел 1'!H10:H10))</f>
        <v>1&lt;=187</v>
      </c>
      <c r="F2018" s="407"/>
    </row>
    <row r="2019" spans="1:6" s="242" customFormat="1" x14ac:dyDescent="0.2">
      <c r="A2019" s="433" t="str">
        <f>IF((SUM('Раздел 1'!AI59:AI59)&lt;=SUM('Раздел 1'!AI10:AI10)),"","Неверно!")</f>
        <v/>
      </c>
      <c r="B2019" s="428" t="s">
        <v>2820</v>
      </c>
      <c r="C2019" s="426" t="s">
        <v>2844</v>
      </c>
      <c r="D2019" s="426" t="s">
        <v>646</v>
      </c>
      <c r="E2019" s="426" t="str">
        <f>CONCATENATE(SUM('Раздел 1'!AI59:AI59),"&lt;=",SUM('Раздел 1'!AI10:AI10))</f>
        <v>0&lt;=0</v>
      </c>
      <c r="F2019" s="407"/>
    </row>
    <row r="2020" spans="1:6" s="242" customFormat="1" x14ac:dyDescent="0.2">
      <c r="A2020" s="433" t="str">
        <f>IF((SUM('Раздел 1'!AJ59:AJ59)&lt;=SUM('Раздел 1'!AJ10:AJ10)),"","Неверно!")</f>
        <v/>
      </c>
      <c r="B2020" s="428" t="s">
        <v>2820</v>
      </c>
      <c r="C2020" s="426" t="s">
        <v>2845</v>
      </c>
      <c r="D2020" s="426" t="s">
        <v>646</v>
      </c>
      <c r="E2020" s="426" t="str">
        <f>CONCATENATE(SUM('Раздел 1'!AJ59:AJ59),"&lt;=",SUM('Раздел 1'!AJ10:AJ10))</f>
        <v>0&lt;=1</v>
      </c>
      <c r="F2020" s="407"/>
    </row>
    <row r="2021" spans="1:6" s="242" customFormat="1" x14ac:dyDescent="0.2">
      <c r="A2021" s="433" t="str">
        <f>IF((SUM('Раздел 1'!AK59:AK59)&lt;=SUM('Раздел 1'!AK10:AK10)),"","Неверно!")</f>
        <v/>
      </c>
      <c r="B2021" s="428" t="s">
        <v>2820</v>
      </c>
      <c r="C2021" s="426" t="s">
        <v>2846</v>
      </c>
      <c r="D2021" s="426" t="s">
        <v>646</v>
      </c>
      <c r="E2021" s="426" t="str">
        <f>CONCATENATE(SUM('Раздел 1'!AK59:AK59),"&lt;=",SUM('Раздел 1'!AK10:AK10))</f>
        <v>0&lt;=0</v>
      </c>
      <c r="F2021" s="407"/>
    </row>
    <row r="2022" spans="1:6" s="242" customFormat="1" x14ac:dyDescent="0.2">
      <c r="A2022" s="433" t="str">
        <f>IF((SUM('Раздел 1'!AL59:AL59)&lt;=SUM('Раздел 1'!AL10:AL10)),"","Неверно!")</f>
        <v/>
      </c>
      <c r="B2022" s="428" t="s">
        <v>2820</v>
      </c>
      <c r="C2022" s="426" t="s">
        <v>2847</v>
      </c>
      <c r="D2022" s="426" t="s">
        <v>646</v>
      </c>
      <c r="E2022" s="426" t="str">
        <f>CONCATENATE(SUM('Раздел 1'!AL59:AL59),"&lt;=",SUM('Раздел 1'!AL10:AL10))</f>
        <v>0&lt;=0</v>
      </c>
      <c r="F2022" s="407"/>
    </row>
    <row r="2023" spans="1:6" s="242" customFormat="1" x14ac:dyDescent="0.2">
      <c r="A2023" s="433" t="str">
        <f>IF((SUM('Раздел 1'!AM59:AM59)&lt;=SUM('Раздел 1'!AM10:AM10)),"","Неверно!")</f>
        <v/>
      </c>
      <c r="B2023" s="428" t="s">
        <v>2820</v>
      </c>
      <c r="C2023" s="426" t="s">
        <v>2848</v>
      </c>
      <c r="D2023" s="426" t="s">
        <v>646</v>
      </c>
      <c r="E2023" s="426" t="str">
        <f>CONCATENATE(SUM('Раздел 1'!AM59:AM59),"&lt;=",SUM('Раздел 1'!AM10:AM10))</f>
        <v>0&lt;=0</v>
      </c>
      <c r="F2023" s="407"/>
    </row>
    <row r="2024" spans="1:6" s="242" customFormat="1" x14ac:dyDescent="0.2">
      <c r="A2024" s="433" t="str">
        <f>IF((SUM('Раздел 1'!I59:I59)&lt;=SUM('Раздел 1'!I10:I10)),"","Неверно!")</f>
        <v/>
      </c>
      <c r="B2024" s="428" t="s">
        <v>2820</v>
      </c>
      <c r="C2024" s="426" t="s">
        <v>2849</v>
      </c>
      <c r="D2024" s="426" t="s">
        <v>646</v>
      </c>
      <c r="E2024" s="426" t="str">
        <f>CONCATENATE(SUM('Раздел 1'!I59:I59),"&lt;=",SUM('Раздел 1'!I10:I10))</f>
        <v>0&lt;=28</v>
      </c>
      <c r="F2024" s="407"/>
    </row>
    <row r="2025" spans="1:6" s="242" customFormat="1" x14ac:dyDescent="0.2">
      <c r="A2025" s="433" t="str">
        <f>IF((SUM('Раздел 1'!J59:J59)&lt;=SUM('Раздел 1'!J10:J10)),"","Неверно!")</f>
        <v/>
      </c>
      <c r="B2025" s="428" t="s">
        <v>2820</v>
      </c>
      <c r="C2025" s="426" t="s">
        <v>2850</v>
      </c>
      <c r="D2025" s="426" t="s">
        <v>646</v>
      </c>
      <c r="E2025" s="426" t="str">
        <f>CONCATENATE(SUM('Раздел 1'!J59:J59),"&lt;=",SUM('Раздел 1'!J10:J10))</f>
        <v>0&lt;=1</v>
      </c>
      <c r="F2025" s="407"/>
    </row>
    <row r="2026" spans="1:6" s="242" customFormat="1" x14ac:dyDescent="0.2">
      <c r="A2026" s="433" t="str">
        <f>IF((SUM('Раздел 1'!K59:K59)&lt;=SUM('Раздел 1'!K10:K10)),"","Неверно!")</f>
        <v/>
      </c>
      <c r="B2026" s="428" t="s">
        <v>2820</v>
      </c>
      <c r="C2026" s="426" t="s">
        <v>2851</v>
      </c>
      <c r="D2026" s="426" t="s">
        <v>646</v>
      </c>
      <c r="E2026" s="426" t="str">
        <f>CONCATENATE(SUM('Раздел 1'!K59:K59),"&lt;=",SUM('Раздел 1'!K10:K10))</f>
        <v>0&lt;=2</v>
      </c>
      <c r="F2026" s="407"/>
    </row>
    <row r="2027" spans="1:6" s="242" customFormat="1" x14ac:dyDescent="0.2">
      <c r="A2027" s="433" t="str">
        <f>IF((SUM('Раздел 1'!L59:L59)&lt;=SUM('Раздел 1'!L10:L10)),"","Неверно!")</f>
        <v/>
      </c>
      <c r="B2027" s="428" t="s">
        <v>2820</v>
      </c>
      <c r="C2027" s="426" t="s">
        <v>2852</v>
      </c>
      <c r="D2027" s="426" t="s">
        <v>646</v>
      </c>
      <c r="E2027" s="426" t="str">
        <f>CONCATENATE(SUM('Раздел 1'!L59:L59),"&lt;=",SUM('Раздел 1'!L10:L10))</f>
        <v>0&lt;=3</v>
      </c>
      <c r="F2027" s="407"/>
    </row>
    <row r="2028" spans="1:6" s="242" customFormat="1" x14ac:dyDescent="0.2">
      <c r="A2028" s="433" t="str">
        <f>IF((SUM('Раздел 1'!M59:M59)&lt;=SUM('Раздел 1'!M10:M10)),"","Неверно!")</f>
        <v/>
      </c>
      <c r="B2028" s="428" t="s">
        <v>2820</v>
      </c>
      <c r="C2028" s="426" t="s">
        <v>2853</v>
      </c>
      <c r="D2028" s="426" t="s">
        <v>646</v>
      </c>
      <c r="E2028" s="426" t="str">
        <f>CONCATENATE(SUM('Раздел 1'!M59:M59),"&lt;=",SUM('Раздел 1'!M10:M10))</f>
        <v>1&lt;=221</v>
      </c>
      <c r="F2028" s="407"/>
    </row>
    <row r="2029" spans="1:6" s="242" customFormat="1" x14ac:dyDescent="0.2">
      <c r="A2029" s="433" t="str">
        <f>IF((SUM('Раздел 1'!N59:N59)&lt;=SUM('Раздел 1'!N10:N10)),"","Неверно!")</f>
        <v/>
      </c>
      <c r="B2029" s="428" t="s">
        <v>2820</v>
      </c>
      <c r="C2029" s="426" t="s">
        <v>2854</v>
      </c>
      <c r="D2029" s="426" t="s">
        <v>646</v>
      </c>
      <c r="E2029" s="426" t="str">
        <f>CONCATENATE(SUM('Раздел 1'!N59:N59),"&lt;=",SUM('Раздел 1'!N10:N10))</f>
        <v>0&lt;=0</v>
      </c>
      <c r="F2029" s="407"/>
    </row>
    <row r="2030" spans="1:6" s="242" customFormat="1" x14ac:dyDescent="0.2">
      <c r="A2030" s="433" t="str">
        <f>IF((SUM('Раздел 1'!AJ10:AJ10)&lt;=SUM('Раздел 1'!T10:T10)),"","Неверно!")</f>
        <v/>
      </c>
      <c r="B2030" s="428" t="s">
        <v>2855</v>
      </c>
      <c r="C2030" s="426" t="s">
        <v>2856</v>
      </c>
      <c r="D2030" s="426" t="s">
        <v>610</v>
      </c>
      <c r="E2030" s="426" t="str">
        <f>CONCATENATE(SUM('Раздел 1'!AJ10:AJ10),"&lt;=",SUM('Раздел 1'!T10:T10))</f>
        <v>1&lt;=33</v>
      </c>
      <c r="F2030" s="407"/>
    </row>
    <row r="2031" spans="1:6" s="242" customFormat="1" x14ac:dyDescent="0.2">
      <c r="A2031" s="433" t="str">
        <f>IF((SUM('Раздел 1'!AJ19:AJ19)&lt;=SUM('Раздел 1'!T19:T19)),"","Неверно!")</f>
        <v/>
      </c>
      <c r="B2031" s="428" t="s">
        <v>2855</v>
      </c>
      <c r="C2031" s="426" t="s">
        <v>2857</v>
      </c>
      <c r="D2031" s="426" t="s">
        <v>610</v>
      </c>
      <c r="E2031" s="426" t="str">
        <f>CONCATENATE(SUM('Раздел 1'!AJ19:AJ19),"&lt;=",SUM('Раздел 1'!T19:T19))</f>
        <v>0&lt;=0</v>
      </c>
      <c r="F2031" s="407"/>
    </row>
    <row r="2032" spans="1:6" s="242" customFormat="1" x14ac:dyDescent="0.2">
      <c r="A2032" s="433" t="str">
        <f>IF((SUM('Раздел 1'!AJ20:AJ20)&lt;=SUM('Раздел 1'!T20:T20)),"","Неверно!")</f>
        <v/>
      </c>
      <c r="B2032" s="428" t="s">
        <v>2855</v>
      </c>
      <c r="C2032" s="426" t="s">
        <v>2858</v>
      </c>
      <c r="D2032" s="426" t="s">
        <v>610</v>
      </c>
      <c r="E2032" s="426" t="str">
        <f>CONCATENATE(SUM('Раздел 1'!AJ20:AJ20),"&lt;=",SUM('Раздел 1'!T20:T20))</f>
        <v>0&lt;=0</v>
      </c>
      <c r="F2032" s="407"/>
    </row>
    <row r="2033" spans="1:6" s="242" customFormat="1" x14ac:dyDescent="0.2">
      <c r="A2033" s="433" t="str">
        <f>IF((SUM('Раздел 1'!AJ21:AJ21)&lt;=SUM('Раздел 1'!T21:T21)),"","Неверно!")</f>
        <v/>
      </c>
      <c r="B2033" s="428" t="s">
        <v>2855</v>
      </c>
      <c r="C2033" s="426" t="s">
        <v>2859</v>
      </c>
      <c r="D2033" s="426" t="s">
        <v>610</v>
      </c>
      <c r="E2033" s="426" t="str">
        <f>CONCATENATE(SUM('Раздел 1'!AJ21:AJ21),"&lt;=",SUM('Раздел 1'!T21:T21))</f>
        <v>0&lt;=1</v>
      </c>
      <c r="F2033" s="407"/>
    </row>
    <row r="2034" spans="1:6" s="242" customFormat="1" x14ac:dyDescent="0.2">
      <c r="A2034" s="433" t="str">
        <f>IF((SUM('Раздел 1'!AJ22:AJ22)&lt;=SUM('Раздел 1'!T22:T22)),"","Неверно!")</f>
        <v/>
      </c>
      <c r="B2034" s="428" t="s">
        <v>2855</v>
      </c>
      <c r="C2034" s="426" t="s">
        <v>2860</v>
      </c>
      <c r="D2034" s="426" t="s">
        <v>610</v>
      </c>
      <c r="E2034" s="426" t="str">
        <f>CONCATENATE(SUM('Раздел 1'!AJ22:AJ22),"&lt;=",SUM('Раздел 1'!T22:T22))</f>
        <v>0&lt;=0</v>
      </c>
      <c r="F2034" s="407"/>
    </row>
    <row r="2035" spans="1:6" s="242" customFormat="1" x14ac:dyDescent="0.2">
      <c r="A2035" s="433" t="str">
        <f>IF((SUM('Раздел 1'!AJ23:AJ23)&lt;=SUM('Раздел 1'!T23:T23)),"","Неверно!")</f>
        <v/>
      </c>
      <c r="B2035" s="428" t="s">
        <v>2855</v>
      </c>
      <c r="C2035" s="426" t="s">
        <v>2861</v>
      </c>
      <c r="D2035" s="426" t="s">
        <v>610</v>
      </c>
      <c r="E2035" s="426" t="str">
        <f>CONCATENATE(SUM('Раздел 1'!AJ23:AJ23),"&lt;=",SUM('Раздел 1'!T23:T23))</f>
        <v>0&lt;=0</v>
      </c>
      <c r="F2035" s="407"/>
    </row>
    <row r="2036" spans="1:6" s="242" customFormat="1" x14ac:dyDescent="0.2">
      <c r="A2036" s="433" t="str">
        <f>IF((SUM('Раздел 1'!AJ24:AJ24)&lt;=SUM('Раздел 1'!T24:T24)),"","Неверно!")</f>
        <v/>
      </c>
      <c r="B2036" s="428" t="s">
        <v>2855</v>
      </c>
      <c r="C2036" s="426" t="s">
        <v>2862</v>
      </c>
      <c r="D2036" s="426" t="s">
        <v>610</v>
      </c>
      <c r="E2036" s="426" t="str">
        <f>CONCATENATE(SUM('Раздел 1'!AJ24:AJ24),"&lt;=",SUM('Раздел 1'!T24:T24))</f>
        <v>0&lt;=1</v>
      </c>
      <c r="F2036" s="407"/>
    </row>
    <row r="2037" spans="1:6" s="242" customFormat="1" x14ac:dyDescent="0.2">
      <c r="A2037" s="433" t="str">
        <f>IF((SUM('Раздел 1'!AJ25:AJ25)&lt;=SUM('Раздел 1'!T25:T25)),"","Неверно!")</f>
        <v/>
      </c>
      <c r="B2037" s="428" t="s">
        <v>2855</v>
      </c>
      <c r="C2037" s="426" t="s">
        <v>2863</v>
      </c>
      <c r="D2037" s="426" t="s">
        <v>610</v>
      </c>
      <c r="E2037" s="426" t="str">
        <f>CONCATENATE(SUM('Раздел 1'!AJ25:AJ25),"&lt;=",SUM('Раздел 1'!T25:T25))</f>
        <v>0&lt;=0</v>
      </c>
      <c r="F2037" s="407"/>
    </row>
    <row r="2038" spans="1:6" s="242" customFormat="1" x14ac:dyDescent="0.2">
      <c r="A2038" s="433" t="str">
        <f>IF((SUM('Раздел 1'!AJ26:AJ26)&lt;=SUM('Раздел 1'!T26:T26)),"","Неверно!")</f>
        <v/>
      </c>
      <c r="B2038" s="428" t="s">
        <v>2855</v>
      </c>
      <c r="C2038" s="426" t="s">
        <v>2864</v>
      </c>
      <c r="D2038" s="426" t="s">
        <v>610</v>
      </c>
      <c r="E2038" s="426" t="str">
        <f>CONCATENATE(SUM('Раздел 1'!AJ26:AJ26),"&lt;=",SUM('Раздел 1'!T26:T26))</f>
        <v>0&lt;=0</v>
      </c>
      <c r="F2038" s="407"/>
    </row>
    <row r="2039" spans="1:6" s="242" customFormat="1" x14ac:dyDescent="0.2">
      <c r="A2039" s="433" t="str">
        <f>IF((SUM('Раздел 1'!AJ27:AJ27)&lt;=SUM('Раздел 1'!T27:T27)),"","Неверно!")</f>
        <v/>
      </c>
      <c r="B2039" s="428" t="s">
        <v>2855</v>
      </c>
      <c r="C2039" s="426" t="s">
        <v>2865</v>
      </c>
      <c r="D2039" s="426" t="s">
        <v>610</v>
      </c>
      <c r="E2039" s="426" t="str">
        <f>CONCATENATE(SUM('Раздел 1'!AJ27:AJ27),"&lt;=",SUM('Раздел 1'!T27:T27))</f>
        <v>0&lt;=0</v>
      </c>
      <c r="F2039" s="407"/>
    </row>
    <row r="2040" spans="1:6" s="242" customFormat="1" x14ac:dyDescent="0.2">
      <c r="A2040" s="433" t="str">
        <f>IF((SUM('Раздел 1'!AJ28:AJ28)&lt;=SUM('Раздел 1'!T28:T28)),"","Неверно!")</f>
        <v/>
      </c>
      <c r="B2040" s="428" t="s">
        <v>2855</v>
      </c>
      <c r="C2040" s="426" t="s">
        <v>2866</v>
      </c>
      <c r="D2040" s="426" t="s">
        <v>610</v>
      </c>
      <c r="E2040" s="426" t="str">
        <f>CONCATENATE(SUM('Раздел 1'!AJ28:AJ28),"&lt;=",SUM('Раздел 1'!T28:T28))</f>
        <v>0&lt;=0</v>
      </c>
      <c r="F2040" s="407"/>
    </row>
    <row r="2041" spans="1:6" s="242" customFormat="1" x14ac:dyDescent="0.2">
      <c r="A2041" s="433" t="str">
        <f>IF((SUM('Раздел 1'!AJ11:AJ11)&lt;=SUM('Раздел 1'!T11:T11)),"","Неверно!")</f>
        <v/>
      </c>
      <c r="B2041" s="428" t="s">
        <v>2855</v>
      </c>
      <c r="C2041" s="426" t="s">
        <v>2867</v>
      </c>
      <c r="D2041" s="426" t="s">
        <v>610</v>
      </c>
      <c r="E2041" s="426" t="str">
        <f>CONCATENATE(SUM('Раздел 1'!AJ11:AJ11),"&lt;=",SUM('Раздел 1'!T11:T11))</f>
        <v>0&lt;=0</v>
      </c>
      <c r="F2041" s="407"/>
    </row>
    <row r="2042" spans="1:6" s="242" customFormat="1" x14ac:dyDescent="0.2">
      <c r="A2042" s="433" t="str">
        <f>IF((SUM('Раздел 1'!AJ29:AJ29)&lt;=SUM('Раздел 1'!T29:T29)),"","Неверно!")</f>
        <v/>
      </c>
      <c r="B2042" s="428" t="s">
        <v>2855</v>
      </c>
      <c r="C2042" s="426" t="s">
        <v>2868</v>
      </c>
      <c r="D2042" s="426" t="s">
        <v>610</v>
      </c>
      <c r="E2042" s="426" t="str">
        <f>CONCATENATE(SUM('Раздел 1'!AJ29:AJ29),"&lt;=",SUM('Раздел 1'!T29:T29))</f>
        <v>0&lt;=0</v>
      </c>
      <c r="F2042" s="407"/>
    </row>
    <row r="2043" spans="1:6" s="242" customFormat="1" x14ac:dyDescent="0.2">
      <c r="A2043" s="433" t="str">
        <f>IF((SUM('Раздел 1'!AJ30:AJ30)&lt;=SUM('Раздел 1'!T30:T30)),"","Неверно!")</f>
        <v/>
      </c>
      <c r="B2043" s="428" t="s">
        <v>2855</v>
      </c>
      <c r="C2043" s="426" t="s">
        <v>2869</v>
      </c>
      <c r="D2043" s="426" t="s">
        <v>610</v>
      </c>
      <c r="E2043" s="426" t="str">
        <f>CONCATENATE(SUM('Раздел 1'!AJ30:AJ30),"&lt;=",SUM('Раздел 1'!T30:T30))</f>
        <v>0&lt;=0</v>
      </c>
      <c r="F2043" s="407"/>
    </row>
    <row r="2044" spans="1:6" s="242" customFormat="1" x14ac:dyDescent="0.2">
      <c r="A2044" s="433" t="str">
        <f>IF((SUM('Раздел 1'!AJ31:AJ31)&lt;=SUM('Раздел 1'!T31:T31)),"","Неверно!")</f>
        <v/>
      </c>
      <c r="B2044" s="428" t="s">
        <v>2855</v>
      </c>
      <c r="C2044" s="426" t="s">
        <v>2870</v>
      </c>
      <c r="D2044" s="426" t="s">
        <v>610</v>
      </c>
      <c r="E2044" s="426" t="str">
        <f>CONCATENATE(SUM('Раздел 1'!AJ31:AJ31),"&lt;=",SUM('Раздел 1'!T31:T31))</f>
        <v>0&lt;=0</v>
      </c>
      <c r="F2044" s="407"/>
    </row>
    <row r="2045" spans="1:6" s="242" customFormat="1" x14ac:dyDescent="0.2">
      <c r="A2045" s="433" t="str">
        <f>IF((SUM('Раздел 1'!AJ32:AJ32)&lt;=SUM('Раздел 1'!T32:T32)),"","Неверно!")</f>
        <v/>
      </c>
      <c r="B2045" s="428" t="s">
        <v>2855</v>
      </c>
      <c r="C2045" s="426" t="s">
        <v>2871</v>
      </c>
      <c r="D2045" s="426" t="s">
        <v>610</v>
      </c>
      <c r="E2045" s="426" t="str">
        <f>CONCATENATE(SUM('Раздел 1'!AJ32:AJ32),"&lt;=",SUM('Раздел 1'!T32:T32))</f>
        <v>0&lt;=0</v>
      </c>
      <c r="F2045" s="407"/>
    </row>
    <row r="2046" spans="1:6" s="242" customFormat="1" x14ac:dyDescent="0.2">
      <c r="A2046" s="433" t="str">
        <f>IF((SUM('Раздел 1'!AJ33:AJ33)&lt;=SUM('Раздел 1'!T33:T33)),"","Неверно!")</f>
        <v/>
      </c>
      <c r="B2046" s="428" t="s">
        <v>2855</v>
      </c>
      <c r="C2046" s="426" t="s">
        <v>2872</v>
      </c>
      <c r="D2046" s="426" t="s">
        <v>610</v>
      </c>
      <c r="E2046" s="426" t="str">
        <f>CONCATENATE(SUM('Раздел 1'!AJ33:AJ33),"&lt;=",SUM('Раздел 1'!T33:T33))</f>
        <v>0&lt;=0</v>
      </c>
      <c r="F2046" s="407"/>
    </row>
    <row r="2047" spans="1:6" s="242" customFormat="1" x14ac:dyDescent="0.2">
      <c r="A2047" s="433" t="str">
        <f>IF((SUM('Раздел 1'!AJ34:AJ34)&lt;=SUM('Раздел 1'!T34:T34)),"","Неверно!")</f>
        <v/>
      </c>
      <c r="B2047" s="428" t="s">
        <v>2855</v>
      </c>
      <c r="C2047" s="426" t="s">
        <v>2873</v>
      </c>
      <c r="D2047" s="426" t="s">
        <v>610</v>
      </c>
      <c r="E2047" s="426" t="str">
        <f>CONCATENATE(SUM('Раздел 1'!AJ34:AJ34),"&lt;=",SUM('Раздел 1'!T34:T34))</f>
        <v>0&lt;=1</v>
      </c>
      <c r="F2047" s="407"/>
    </row>
    <row r="2048" spans="1:6" s="242" customFormat="1" x14ac:dyDescent="0.2">
      <c r="A2048" s="433" t="str">
        <f>IF((SUM('Раздел 1'!AJ35:AJ35)&lt;=SUM('Раздел 1'!T35:T35)),"","Неверно!")</f>
        <v/>
      </c>
      <c r="B2048" s="428" t="s">
        <v>2855</v>
      </c>
      <c r="C2048" s="426" t="s">
        <v>2874</v>
      </c>
      <c r="D2048" s="426" t="s">
        <v>610</v>
      </c>
      <c r="E2048" s="426" t="str">
        <f>CONCATENATE(SUM('Раздел 1'!AJ35:AJ35),"&lt;=",SUM('Раздел 1'!T35:T35))</f>
        <v>0&lt;=0</v>
      </c>
      <c r="F2048" s="407"/>
    </row>
    <row r="2049" spans="1:6" s="242" customFormat="1" x14ac:dyDescent="0.2">
      <c r="A2049" s="433" t="str">
        <f>IF((SUM('Раздел 1'!AJ36:AJ36)&lt;=SUM('Раздел 1'!T36:T36)),"","Неверно!")</f>
        <v/>
      </c>
      <c r="B2049" s="428" t="s">
        <v>2855</v>
      </c>
      <c r="C2049" s="426" t="s">
        <v>2875</v>
      </c>
      <c r="D2049" s="426" t="s">
        <v>610</v>
      </c>
      <c r="E2049" s="426" t="str">
        <f>CONCATENATE(SUM('Раздел 1'!AJ36:AJ36),"&lt;=",SUM('Раздел 1'!T36:T36))</f>
        <v>0&lt;=2</v>
      </c>
      <c r="F2049" s="407"/>
    </row>
    <row r="2050" spans="1:6" s="242" customFormat="1" x14ac:dyDescent="0.2">
      <c r="A2050" s="433" t="str">
        <f>IF((SUM('Раздел 1'!AJ37:AJ37)&lt;=SUM('Раздел 1'!T37:T37)),"","Неверно!")</f>
        <v/>
      </c>
      <c r="B2050" s="428" t="s">
        <v>2855</v>
      </c>
      <c r="C2050" s="426" t="s">
        <v>2876</v>
      </c>
      <c r="D2050" s="426" t="s">
        <v>610</v>
      </c>
      <c r="E2050" s="426" t="str">
        <f>CONCATENATE(SUM('Раздел 1'!AJ37:AJ37),"&lt;=",SUM('Раздел 1'!T37:T37))</f>
        <v>0&lt;=0</v>
      </c>
      <c r="F2050" s="407"/>
    </row>
    <row r="2051" spans="1:6" s="242" customFormat="1" x14ac:dyDescent="0.2">
      <c r="A2051" s="433" t="str">
        <f>IF((SUM('Раздел 1'!AJ38:AJ38)&lt;=SUM('Раздел 1'!T38:T38)),"","Неверно!")</f>
        <v/>
      </c>
      <c r="B2051" s="428" t="s">
        <v>2855</v>
      </c>
      <c r="C2051" s="426" t="s">
        <v>2877</v>
      </c>
      <c r="D2051" s="426" t="s">
        <v>610</v>
      </c>
      <c r="E2051" s="426" t="str">
        <f>CONCATENATE(SUM('Раздел 1'!AJ38:AJ38),"&lt;=",SUM('Раздел 1'!T38:T38))</f>
        <v>0&lt;=0</v>
      </c>
      <c r="F2051" s="407"/>
    </row>
    <row r="2052" spans="1:6" s="242" customFormat="1" x14ac:dyDescent="0.2">
      <c r="A2052" s="433" t="str">
        <f>IF((SUM('Раздел 1'!AJ12:AJ12)&lt;=SUM('Раздел 1'!T12:T12)),"","Неверно!")</f>
        <v/>
      </c>
      <c r="B2052" s="428" t="s">
        <v>2855</v>
      </c>
      <c r="C2052" s="426" t="s">
        <v>2878</v>
      </c>
      <c r="D2052" s="426" t="s">
        <v>610</v>
      </c>
      <c r="E2052" s="426" t="str">
        <f>CONCATENATE(SUM('Раздел 1'!AJ12:AJ12),"&lt;=",SUM('Раздел 1'!T12:T12))</f>
        <v>1&lt;=1</v>
      </c>
      <c r="F2052" s="407"/>
    </row>
    <row r="2053" spans="1:6" s="242" customFormat="1" x14ac:dyDescent="0.2">
      <c r="A2053" s="433" t="str">
        <f>IF((SUM('Раздел 1'!AJ39:AJ39)&lt;=SUM('Раздел 1'!T39:T39)),"","Неверно!")</f>
        <v/>
      </c>
      <c r="B2053" s="428" t="s">
        <v>2855</v>
      </c>
      <c r="C2053" s="426" t="s">
        <v>2879</v>
      </c>
      <c r="D2053" s="426" t="s">
        <v>610</v>
      </c>
      <c r="E2053" s="426" t="str">
        <f>CONCATENATE(SUM('Раздел 1'!AJ39:AJ39),"&lt;=",SUM('Раздел 1'!T39:T39))</f>
        <v>0&lt;=0</v>
      </c>
      <c r="F2053" s="407"/>
    </row>
    <row r="2054" spans="1:6" s="242" customFormat="1" x14ac:dyDescent="0.2">
      <c r="A2054" s="433" t="str">
        <f>IF((SUM('Раздел 1'!AJ40:AJ40)&lt;=SUM('Раздел 1'!T40:T40)),"","Неверно!")</f>
        <v/>
      </c>
      <c r="B2054" s="428" t="s">
        <v>2855</v>
      </c>
      <c r="C2054" s="426" t="s">
        <v>2880</v>
      </c>
      <c r="D2054" s="426" t="s">
        <v>610</v>
      </c>
      <c r="E2054" s="426" t="str">
        <f>CONCATENATE(SUM('Раздел 1'!AJ40:AJ40),"&lt;=",SUM('Раздел 1'!T40:T40))</f>
        <v>0&lt;=0</v>
      </c>
      <c r="F2054" s="407"/>
    </row>
    <row r="2055" spans="1:6" s="242" customFormat="1" x14ac:dyDescent="0.2">
      <c r="A2055" s="433" t="str">
        <f>IF((SUM('Раздел 1'!AJ41:AJ41)&lt;=SUM('Раздел 1'!T41:T41)),"","Неверно!")</f>
        <v/>
      </c>
      <c r="B2055" s="428" t="s">
        <v>2855</v>
      </c>
      <c r="C2055" s="426" t="s">
        <v>2881</v>
      </c>
      <c r="D2055" s="426" t="s">
        <v>610</v>
      </c>
      <c r="E2055" s="426" t="str">
        <f>CONCATENATE(SUM('Раздел 1'!AJ41:AJ41),"&lt;=",SUM('Раздел 1'!T41:T41))</f>
        <v>0&lt;=0</v>
      </c>
      <c r="F2055" s="407"/>
    </row>
    <row r="2056" spans="1:6" s="242" customFormat="1" x14ac:dyDescent="0.2">
      <c r="A2056" s="433" t="str">
        <f>IF((SUM('Раздел 1'!AJ42:AJ42)&lt;=SUM('Раздел 1'!T42:T42)),"","Неверно!")</f>
        <v/>
      </c>
      <c r="B2056" s="428" t="s">
        <v>2855</v>
      </c>
      <c r="C2056" s="426" t="s">
        <v>2882</v>
      </c>
      <c r="D2056" s="426" t="s">
        <v>610</v>
      </c>
      <c r="E2056" s="426" t="str">
        <f>CONCATENATE(SUM('Раздел 1'!AJ42:AJ42),"&lt;=",SUM('Раздел 1'!T42:T42))</f>
        <v>0&lt;=0</v>
      </c>
      <c r="F2056" s="407"/>
    </row>
    <row r="2057" spans="1:6" s="242" customFormat="1" x14ac:dyDescent="0.2">
      <c r="A2057" s="433" t="str">
        <f>IF((SUM('Раздел 1'!AJ43:AJ43)&lt;=SUM('Раздел 1'!T43:T43)),"","Неверно!")</f>
        <v/>
      </c>
      <c r="B2057" s="428" t="s">
        <v>2855</v>
      </c>
      <c r="C2057" s="426" t="s">
        <v>2883</v>
      </c>
      <c r="D2057" s="426" t="s">
        <v>610</v>
      </c>
      <c r="E2057" s="426" t="str">
        <f>CONCATENATE(SUM('Раздел 1'!AJ43:AJ43),"&lt;=",SUM('Раздел 1'!T43:T43))</f>
        <v>0&lt;=0</v>
      </c>
      <c r="F2057" s="407"/>
    </row>
    <row r="2058" spans="1:6" s="242" customFormat="1" x14ac:dyDescent="0.2">
      <c r="A2058" s="433" t="str">
        <f>IF((SUM('Раздел 1'!AJ44:AJ44)&lt;=SUM('Раздел 1'!T44:T44)),"","Неверно!")</f>
        <v/>
      </c>
      <c r="B2058" s="428" t="s">
        <v>2855</v>
      </c>
      <c r="C2058" s="426" t="s">
        <v>2884</v>
      </c>
      <c r="D2058" s="426" t="s">
        <v>610</v>
      </c>
      <c r="E2058" s="426" t="str">
        <f>CONCATENATE(SUM('Раздел 1'!AJ44:AJ44),"&lt;=",SUM('Раздел 1'!T44:T44))</f>
        <v>0&lt;=0</v>
      </c>
      <c r="F2058" s="407"/>
    </row>
    <row r="2059" spans="1:6" s="242" customFormat="1" x14ac:dyDescent="0.2">
      <c r="A2059" s="433" t="str">
        <f>IF((SUM('Раздел 1'!AJ45:AJ45)&lt;=SUM('Раздел 1'!T45:T45)),"","Неверно!")</f>
        <v/>
      </c>
      <c r="B2059" s="428" t="s">
        <v>2855</v>
      </c>
      <c r="C2059" s="426" t="s">
        <v>2885</v>
      </c>
      <c r="D2059" s="426" t="s">
        <v>610</v>
      </c>
      <c r="E2059" s="426" t="str">
        <f>CONCATENATE(SUM('Раздел 1'!AJ45:AJ45),"&lt;=",SUM('Раздел 1'!T45:T45))</f>
        <v>0&lt;=0</v>
      </c>
      <c r="F2059" s="407"/>
    </row>
    <row r="2060" spans="1:6" s="242" customFormat="1" x14ac:dyDescent="0.2">
      <c r="A2060" s="433" t="str">
        <f>IF((SUM('Раздел 1'!AJ46:AJ46)&lt;=SUM('Раздел 1'!T46:T46)),"","Неверно!")</f>
        <v/>
      </c>
      <c r="B2060" s="428" t="s">
        <v>2855</v>
      </c>
      <c r="C2060" s="426" t="s">
        <v>2886</v>
      </c>
      <c r="D2060" s="426" t="s">
        <v>610</v>
      </c>
      <c r="E2060" s="426" t="str">
        <f>CONCATENATE(SUM('Раздел 1'!AJ46:AJ46),"&lt;=",SUM('Раздел 1'!T46:T46))</f>
        <v>0&lt;=0</v>
      </c>
      <c r="F2060" s="407"/>
    </row>
    <row r="2061" spans="1:6" s="242" customFormat="1" x14ac:dyDescent="0.2">
      <c r="A2061" s="433" t="str">
        <f>IF((SUM('Раздел 1'!AJ47:AJ47)&lt;=SUM('Раздел 1'!T47:T47)),"","Неверно!")</f>
        <v/>
      </c>
      <c r="B2061" s="428" t="s">
        <v>2855</v>
      </c>
      <c r="C2061" s="426" t="s">
        <v>2887</v>
      </c>
      <c r="D2061" s="426" t="s">
        <v>610</v>
      </c>
      <c r="E2061" s="426" t="str">
        <f>CONCATENATE(SUM('Раздел 1'!AJ47:AJ47),"&lt;=",SUM('Раздел 1'!T47:T47))</f>
        <v>0&lt;=10</v>
      </c>
      <c r="F2061" s="407"/>
    </row>
    <row r="2062" spans="1:6" s="242" customFormat="1" x14ac:dyDescent="0.2">
      <c r="A2062" s="433" t="str">
        <f>IF((SUM('Раздел 1'!AJ48:AJ48)&lt;=SUM('Раздел 1'!T48:T48)),"","Неверно!")</f>
        <v/>
      </c>
      <c r="B2062" s="428" t="s">
        <v>2855</v>
      </c>
      <c r="C2062" s="426" t="s">
        <v>2888</v>
      </c>
      <c r="D2062" s="426" t="s">
        <v>610</v>
      </c>
      <c r="E2062" s="426" t="str">
        <f>CONCATENATE(SUM('Раздел 1'!AJ48:AJ48),"&lt;=",SUM('Раздел 1'!T48:T48))</f>
        <v>0&lt;=0</v>
      </c>
      <c r="F2062" s="407"/>
    </row>
    <row r="2063" spans="1:6" s="242" customFormat="1" x14ac:dyDescent="0.2">
      <c r="A2063" s="433" t="str">
        <f>IF((SUM('Раздел 1'!AJ13:AJ13)&lt;=SUM('Раздел 1'!T13:T13)),"","Неверно!")</f>
        <v/>
      </c>
      <c r="B2063" s="428" t="s">
        <v>2855</v>
      </c>
      <c r="C2063" s="426" t="s">
        <v>2889</v>
      </c>
      <c r="D2063" s="426" t="s">
        <v>610</v>
      </c>
      <c r="E2063" s="426" t="str">
        <f>CONCATENATE(SUM('Раздел 1'!AJ13:AJ13),"&lt;=",SUM('Раздел 1'!T13:T13))</f>
        <v>0&lt;=2</v>
      </c>
      <c r="F2063" s="407"/>
    </row>
    <row r="2064" spans="1:6" s="242" customFormat="1" x14ac:dyDescent="0.2">
      <c r="A2064" s="433" t="str">
        <f>IF((SUM('Раздел 1'!AJ49:AJ49)&lt;=SUM('Раздел 1'!T49:T49)),"","Неверно!")</f>
        <v/>
      </c>
      <c r="B2064" s="428" t="s">
        <v>2855</v>
      </c>
      <c r="C2064" s="426" t="s">
        <v>2890</v>
      </c>
      <c r="D2064" s="426" t="s">
        <v>610</v>
      </c>
      <c r="E2064" s="426" t="str">
        <f>CONCATENATE(SUM('Раздел 1'!AJ49:AJ49),"&lt;=",SUM('Раздел 1'!T49:T49))</f>
        <v>0&lt;=1</v>
      </c>
      <c r="F2064" s="407"/>
    </row>
    <row r="2065" spans="1:6" s="242" customFormat="1" x14ac:dyDescent="0.2">
      <c r="A2065" s="433" t="str">
        <f>IF((SUM('Раздел 1'!AJ50:AJ50)&lt;=SUM('Раздел 1'!T50:T50)),"","Неверно!")</f>
        <v/>
      </c>
      <c r="B2065" s="428" t="s">
        <v>2855</v>
      </c>
      <c r="C2065" s="426" t="s">
        <v>2891</v>
      </c>
      <c r="D2065" s="426" t="s">
        <v>610</v>
      </c>
      <c r="E2065" s="426" t="str">
        <f>CONCATENATE(SUM('Раздел 1'!AJ50:AJ50),"&lt;=",SUM('Раздел 1'!T50:T50))</f>
        <v>0&lt;=0</v>
      </c>
      <c r="F2065" s="407"/>
    </row>
    <row r="2066" spans="1:6" s="242" customFormat="1" x14ac:dyDescent="0.2">
      <c r="A2066" s="433" t="str">
        <f>IF((SUM('Раздел 1'!AJ51:AJ51)&lt;=SUM('Раздел 1'!T51:T51)),"","Неверно!")</f>
        <v/>
      </c>
      <c r="B2066" s="428" t="s">
        <v>2855</v>
      </c>
      <c r="C2066" s="426" t="s">
        <v>2892</v>
      </c>
      <c r="D2066" s="426" t="s">
        <v>610</v>
      </c>
      <c r="E2066" s="426" t="str">
        <f>CONCATENATE(SUM('Раздел 1'!AJ51:AJ51),"&lt;=",SUM('Раздел 1'!T51:T51))</f>
        <v>1&lt;=4</v>
      </c>
      <c r="F2066" s="407"/>
    </row>
    <row r="2067" spans="1:6" s="242" customFormat="1" x14ac:dyDescent="0.2">
      <c r="A2067" s="433" t="str">
        <f>IF((SUM('Раздел 1'!AJ52:AJ52)&lt;=SUM('Раздел 1'!T52:T52)),"","Неверно!")</f>
        <v/>
      </c>
      <c r="B2067" s="428" t="s">
        <v>2855</v>
      </c>
      <c r="C2067" s="426" t="s">
        <v>2893</v>
      </c>
      <c r="D2067" s="426" t="s">
        <v>610</v>
      </c>
      <c r="E2067" s="426" t="str">
        <f>CONCATENATE(SUM('Раздел 1'!AJ52:AJ52),"&lt;=",SUM('Раздел 1'!T52:T52))</f>
        <v>1&lt;=33</v>
      </c>
      <c r="F2067" s="407"/>
    </row>
    <row r="2068" spans="1:6" s="242" customFormat="1" x14ac:dyDescent="0.2">
      <c r="A2068" s="433" t="str">
        <f>IF((SUM('Раздел 1'!AJ53:AJ53)&lt;=SUM('Раздел 1'!T53:T53)),"","Неверно!")</f>
        <v/>
      </c>
      <c r="B2068" s="428" t="s">
        <v>2855</v>
      </c>
      <c r="C2068" s="426" t="s">
        <v>2894</v>
      </c>
      <c r="D2068" s="426" t="s">
        <v>610</v>
      </c>
      <c r="E2068" s="426" t="str">
        <f>CONCATENATE(SUM('Раздел 1'!AJ53:AJ53),"&lt;=",SUM('Раздел 1'!T53:T53))</f>
        <v>0&lt;=0</v>
      </c>
      <c r="F2068" s="407"/>
    </row>
    <row r="2069" spans="1:6" s="242" customFormat="1" x14ac:dyDescent="0.2">
      <c r="A2069" s="433" t="str">
        <f>IF((SUM('Раздел 1'!AJ54:AJ54)&lt;=SUM('Раздел 1'!T54:T54)),"","Неверно!")</f>
        <v/>
      </c>
      <c r="B2069" s="428" t="s">
        <v>2855</v>
      </c>
      <c r="C2069" s="426" t="s">
        <v>2895</v>
      </c>
      <c r="D2069" s="426" t="s">
        <v>610</v>
      </c>
      <c r="E2069" s="426" t="str">
        <f>CONCATENATE(SUM('Раздел 1'!AJ54:AJ54),"&lt;=",SUM('Раздел 1'!T54:T54))</f>
        <v>0&lt;=0</v>
      </c>
      <c r="F2069" s="407"/>
    </row>
    <row r="2070" spans="1:6" s="242" customFormat="1" x14ac:dyDescent="0.2">
      <c r="A2070" s="433" t="str">
        <f>IF((SUM('Раздел 1'!AJ55:AJ55)&lt;=SUM('Раздел 1'!T55:T55)),"","Неверно!")</f>
        <v/>
      </c>
      <c r="B2070" s="428" t="s">
        <v>2855</v>
      </c>
      <c r="C2070" s="426" t="s">
        <v>2896</v>
      </c>
      <c r="D2070" s="426" t="s">
        <v>610</v>
      </c>
      <c r="E2070" s="426" t="str">
        <f>CONCATENATE(SUM('Раздел 1'!AJ55:AJ55),"&lt;=",SUM('Раздел 1'!T55:T55))</f>
        <v>0&lt;=0</v>
      </c>
      <c r="F2070" s="407"/>
    </row>
    <row r="2071" spans="1:6" s="242" customFormat="1" x14ac:dyDescent="0.2">
      <c r="A2071" s="433" t="str">
        <f>IF((SUM('Раздел 1'!AJ56:AJ56)&lt;=SUM('Раздел 1'!T56:T56)),"","Неверно!")</f>
        <v/>
      </c>
      <c r="B2071" s="428" t="s">
        <v>2855</v>
      </c>
      <c r="C2071" s="426" t="s">
        <v>2897</v>
      </c>
      <c r="D2071" s="426" t="s">
        <v>610</v>
      </c>
      <c r="E2071" s="426" t="str">
        <f>CONCATENATE(SUM('Раздел 1'!AJ56:AJ56),"&lt;=",SUM('Раздел 1'!T56:T56))</f>
        <v>0&lt;=0</v>
      </c>
      <c r="F2071" s="407"/>
    </row>
    <row r="2072" spans="1:6" s="242" customFormat="1" x14ac:dyDescent="0.2">
      <c r="A2072" s="433" t="str">
        <f>IF((SUM('Раздел 1'!AJ57:AJ57)&lt;=SUM('Раздел 1'!T57:T57)),"","Неверно!")</f>
        <v/>
      </c>
      <c r="B2072" s="428" t="s">
        <v>2855</v>
      </c>
      <c r="C2072" s="426" t="s">
        <v>2898</v>
      </c>
      <c r="D2072" s="426" t="s">
        <v>610</v>
      </c>
      <c r="E2072" s="426" t="str">
        <f>CONCATENATE(SUM('Раздел 1'!AJ57:AJ57),"&lt;=",SUM('Раздел 1'!T57:T57))</f>
        <v>0&lt;=29</v>
      </c>
      <c r="F2072" s="407"/>
    </row>
    <row r="2073" spans="1:6" s="242" customFormat="1" x14ac:dyDescent="0.2">
      <c r="A2073" s="433" t="str">
        <f>IF((SUM('Раздел 1'!AJ58:AJ58)&lt;=SUM('Раздел 1'!T58:T58)),"","Неверно!")</f>
        <v/>
      </c>
      <c r="B2073" s="428" t="s">
        <v>2855</v>
      </c>
      <c r="C2073" s="426" t="s">
        <v>2899</v>
      </c>
      <c r="D2073" s="426" t="s">
        <v>610</v>
      </c>
      <c r="E2073" s="426" t="str">
        <f>CONCATENATE(SUM('Раздел 1'!AJ58:AJ58),"&lt;=",SUM('Раздел 1'!T58:T58))</f>
        <v>1&lt;=4</v>
      </c>
      <c r="F2073" s="407"/>
    </row>
    <row r="2074" spans="1:6" s="242" customFormat="1" x14ac:dyDescent="0.2">
      <c r="A2074" s="433" t="str">
        <f>IF((SUM('Раздел 1'!AJ14:AJ14)&lt;=SUM('Раздел 1'!T14:T14)),"","Неверно!")</f>
        <v/>
      </c>
      <c r="B2074" s="428" t="s">
        <v>2855</v>
      </c>
      <c r="C2074" s="426" t="s">
        <v>2900</v>
      </c>
      <c r="D2074" s="426" t="s">
        <v>610</v>
      </c>
      <c r="E2074" s="426" t="str">
        <f>CONCATENATE(SUM('Раздел 1'!AJ14:AJ14),"&lt;=",SUM('Раздел 1'!T14:T14))</f>
        <v>0&lt;=0</v>
      </c>
      <c r="F2074" s="407"/>
    </row>
    <row r="2075" spans="1:6" s="242" customFormat="1" x14ac:dyDescent="0.2">
      <c r="A2075" s="433" t="str">
        <f>IF((SUM('Раздел 1'!AJ59:AJ59)&lt;=SUM('Раздел 1'!T59:T59)),"","Неверно!")</f>
        <v/>
      </c>
      <c r="B2075" s="428" t="s">
        <v>2855</v>
      </c>
      <c r="C2075" s="426" t="s">
        <v>2901</v>
      </c>
      <c r="D2075" s="426" t="s">
        <v>610</v>
      </c>
      <c r="E2075" s="426" t="str">
        <f>CONCATENATE(SUM('Раздел 1'!AJ59:AJ59),"&lt;=",SUM('Раздел 1'!T59:T59))</f>
        <v>0&lt;=0</v>
      </c>
      <c r="F2075" s="407"/>
    </row>
    <row r="2076" spans="1:6" s="242" customFormat="1" x14ac:dyDescent="0.2">
      <c r="A2076" s="433" t="str">
        <f>IF((SUM('Раздел 1'!AJ60:AJ60)&lt;=SUM('Раздел 1'!T60:T60)),"","Неверно!")</f>
        <v/>
      </c>
      <c r="B2076" s="428" t="s">
        <v>2855</v>
      </c>
      <c r="C2076" s="426" t="s">
        <v>2902</v>
      </c>
      <c r="D2076" s="426" t="s">
        <v>610</v>
      </c>
      <c r="E2076" s="426" t="str">
        <f>CONCATENATE(SUM('Раздел 1'!AJ60:AJ60),"&lt;=",SUM('Раздел 1'!T60:T60))</f>
        <v>0&lt;=0</v>
      </c>
      <c r="F2076" s="407"/>
    </row>
    <row r="2077" spans="1:6" s="242" customFormat="1" x14ac:dyDescent="0.2">
      <c r="A2077" s="433" t="str">
        <f>IF((SUM('Раздел 1'!AJ61:AJ61)&lt;=SUM('Раздел 1'!T61:T61)),"","Неверно!")</f>
        <v/>
      </c>
      <c r="B2077" s="428" t="s">
        <v>2855</v>
      </c>
      <c r="C2077" s="426" t="s">
        <v>2903</v>
      </c>
      <c r="D2077" s="426" t="s">
        <v>610</v>
      </c>
      <c r="E2077" s="426" t="str">
        <f>CONCATENATE(SUM('Раздел 1'!AJ61:AJ61),"&lt;=",SUM('Раздел 1'!T61:T61))</f>
        <v>0&lt;=18</v>
      </c>
      <c r="F2077" s="407"/>
    </row>
    <row r="2078" spans="1:6" s="242" customFormat="1" x14ac:dyDescent="0.2">
      <c r="A2078" s="433" t="str">
        <f>IF((SUM('Раздел 1'!AJ62:AJ62)&lt;=SUM('Раздел 1'!T62:T62)),"","Неверно!")</f>
        <v/>
      </c>
      <c r="B2078" s="428" t="s">
        <v>2855</v>
      </c>
      <c r="C2078" s="426" t="s">
        <v>2904</v>
      </c>
      <c r="D2078" s="426" t="s">
        <v>610</v>
      </c>
      <c r="E2078" s="426" t="str">
        <f>CONCATENATE(SUM('Раздел 1'!AJ62:AJ62),"&lt;=",SUM('Раздел 1'!T62:T62))</f>
        <v>0&lt;=0</v>
      </c>
      <c r="F2078" s="407"/>
    </row>
    <row r="2079" spans="1:6" s="242" customFormat="1" x14ac:dyDescent="0.2">
      <c r="A2079" s="433" t="str">
        <f>IF((SUM('Раздел 1'!AJ63:AJ63)&lt;=SUM('Раздел 1'!T63:T63)),"","Неверно!")</f>
        <v/>
      </c>
      <c r="B2079" s="428" t="s">
        <v>2855</v>
      </c>
      <c r="C2079" s="426" t="s">
        <v>2905</v>
      </c>
      <c r="D2079" s="426" t="s">
        <v>610</v>
      </c>
      <c r="E2079" s="426" t="str">
        <f>CONCATENATE(SUM('Раздел 1'!AJ63:AJ63),"&lt;=",SUM('Раздел 1'!T63:T63))</f>
        <v>0&lt;=0</v>
      </c>
      <c r="F2079" s="407"/>
    </row>
    <row r="2080" spans="1:6" s="242" customFormat="1" x14ac:dyDescent="0.2">
      <c r="A2080" s="433" t="str">
        <f>IF((SUM('Раздел 1'!AJ15:AJ15)&lt;=SUM('Раздел 1'!T15:T15)),"","Неверно!")</f>
        <v/>
      </c>
      <c r="B2080" s="428" t="s">
        <v>2855</v>
      </c>
      <c r="C2080" s="426" t="s">
        <v>2906</v>
      </c>
      <c r="D2080" s="426" t="s">
        <v>610</v>
      </c>
      <c r="E2080" s="426" t="str">
        <f>CONCATENATE(SUM('Раздел 1'!AJ15:AJ15),"&lt;=",SUM('Раздел 1'!T15:T15))</f>
        <v>0&lt;=0</v>
      </c>
      <c r="F2080" s="407"/>
    </row>
    <row r="2081" spans="1:6" s="242" customFormat="1" x14ac:dyDescent="0.2">
      <c r="A2081" s="433" t="str">
        <f>IF((SUM('Раздел 1'!AJ16:AJ16)&lt;=SUM('Раздел 1'!T16:T16)),"","Неверно!")</f>
        <v/>
      </c>
      <c r="B2081" s="428" t="s">
        <v>2855</v>
      </c>
      <c r="C2081" s="426" t="s">
        <v>2907</v>
      </c>
      <c r="D2081" s="426" t="s">
        <v>610</v>
      </c>
      <c r="E2081" s="426" t="str">
        <f>CONCATENATE(SUM('Раздел 1'!AJ16:AJ16),"&lt;=",SUM('Раздел 1'!T16:T16))</f>
        <v>0&lt;=0</v>
      </c>
      <c r="F2081" s="407"/>
    </row>
    <row r="2082" spans="1:6" s="242" customFormat="1" x14ac:dyDescent="0.2">
      <c r="A2082" s="433" t="str">
        <f>IF((SUM('Раздел 1'!AJ17:AJ17)&lt;=SUM('Раздел 1'!T17:T17)),"","Неверно!")</f>
        <v/>
      </c>
      <c r="B2082" s="428" t="s">
        <v>2855</v>
      </c>
      <c r="C2082" s="426" t="s">
        <v>2908</v>
      </c>
      <c r="D2082" s="426" t="s">
        <v>610</v>
      </c>
      <c r="E2082" s="426" t="str">
        <f>CONCATENATE(SUM('Раздел 1'!AJ17:AJ17),"&lt;=",SUM('Раздел 1'!T17:T17))</f>
        <v>0&lt;=25</v>
      </c>
      <c r="F2082" s="407"/>
    </row>
    <row r="2083" spans="1:6" s="242" customFormat="1" x14ac:dyDescent="0.2">
      <c r="A2083" s="433" t="str">
        <f>IF((SUM('Раздел 1'!AJ18:AJ18)&lt;=SUM('Раздел 1'!T18:T18)),"","Неверно!")</f>
        <v/>
      </c>
      <c r="B2083" s="428" t="s">
        <v>2855</v>
      </c>
      <c r="C2083" s="426" t="s">
        <v>2909</v>
      </c>
      <c r="D2083" s="426" t="s">
        <v>610</v>
      </c>
      <c r="E2083" s="426" t="str">
        <f>CONCATENATE(SUM('Раздел 1'!AJ18:AJ18),"&lt;=",SUM('Раздел 1'!T18:T18))</f>
        <v>0&lt;=0</v>
      </c>
      <c r="F2083" s="407"/>
    </row>
    <row r="2084" spans="1:6" s="242" customFormat="1" x14ac:dyDescent="0.2">
      <c r="A2084" s="433" t="str">
        <f>IF((SUM('Раздел 4'!G9:G9)=SUM('Раздел 4'!H9:J9)),"","Неверно!")</f>
        <v/>
      </c>
      <c r="B2084" s="428" t="s">
        <v>2910</v>
      </c>
      <c r="C2084" s="426" t="s">
        <v>2911</v>
      </c>
      <c r="D2084" s="426" t="s">
        <v>678</v>
      </c>
      <c r="E2084" s="426" t="str">
        <f>CONCATENATE(SUM('Раздел 4'!G9:G9),"=",SUM('Раздел 4'!H9:J9))</f>
        <v>574=574</v>
      </c>
      <c r="F2084" s="407"/>
    </row>
    <row r="2085" spans="1:6" s="242" customFormat="1" x14ac:dyDescent="0.2">
      <c r="A2085" s="433" t="str">
        <f>IF((SUM('Раздел 4'!G18:G18)=SUM('Раздел 4'!H18:J18)),"","Неверно!")</f>
        <v/>
      </c>
      <c r="B2085" s="428" t="s">
        <v>2910</v>
      </c>
      <c r="C2085" s="426" t="s">
        <v>2912</v>
      </c>
      <c r="D2085" s="426" t="s">
        <v>678</v>
      </c>
      <c r="E2085" s="426" t="str">
        <f>CONCATENATE(SUM('Раздел 4'!G18:G18),"=",SUM('Раздел 4'!H18:J18))</f>
        <v>8=8</v>
      </c>
      <c r="F2085" s="407"/>
    </row>
    <row r="2086" spans="1:6" s="242" customFormat="1" x14ac:dyDescent="0.2">
      <c r="A2086" s="433" t="str">
        <f>IF((SUM('Раздел 4'!G19:G19)=SUM('Раздел 4'!H19:J19)),"","Неверно!")</f>
        <v/>
      </c>
      <c r="B2086" s="428" t="s">
        <v>2910</v>
      </c>
      <c r="C2086" s="426" t="s">
        <v>2913</v>
      </c>
      <c r="D2086" s="426" t="s">
        <v>678</v>
      </c>
      <c r="E2086" s="426" t="str">
        <f>CONCATENATE(SUM('Раздел 4'!G19:G19),"=",SUM('Раздел 4'!H19:J19))</f>
        <v>1=1</v>
      </c>
      <c r="F2086" s="407"/>
    </row>
    <row r="2087" spans="1:6" s="242" customFormat="1" x14ac:dyDescent="0.2">
      <c r="A2087" s="433" t="str">
        <f>IF((SUM('Раздел 4'!G20:G20)=SUM('Раздел 4'!H20:J20)),"","Неверно!")</f>
        <v/>
      </c>
      <c r="B2087" s="428" t="s">
        <v>2910</v>
      </c>
      <c r="C2087" s="426" t="s">
        <v>2914</v>
      </c>
      <c r="D2087" s="426" t="s">
        <v>678</v>
      </c>
      <c r="E2087" s="426" t="str">
        <f>CONCATENATE(SUM('Раздел 4'!G20:G20),"=",SUM('Раздел 4'!H20:J20))</f>
        <v>0=0</v>
      </c>
      <c r="F2087" s="407"/>
    </row>
    <row r="2088" spans="1:6" s="242" customFormat="1" x14ac:dyDescent="0.2">
      <c r="A2088" s="433" t="str">
        <f>IF((SUM('Раздел 4'!G21:G21)=SUM('Раздел 4'!H21:J21)),"","Неверно!")</f>
        <v/>
      </c>
      <c r="B2088" s="428" t="s">
        <v>2910</v>
      </c>
      <c r="C2088" s="426" t="s">
        <v>2915</v>
      </c>
      <c r="D2088" s="426" t="s">
        <v>678</v>
      </c>
      <c r="E2088" s="426" t="str">
        <f>CONCATENATE(SUM('Раздел 4'!G21:G21),"=",SUM('Раздел 4'!H21:J21))</f>
        <v>1=1</v>
      </c>
      <c r="F2088" s="407"/>
    </row>
    <row r="2089" spans="1:6" s="242" customFormat="1" x14ac:dyDescent="0.2">
      <c r="A2089" s="433" t="str">
        <f>IF((SUM('Раздел 4'!G22:G22)=SUM('Раздел 4'!H22:J22)),"","Неверно!")</f>
        <v/>
      </c>
      <c r="B2089" s="428" t="s">
        <v>2910</v>
      </c>
      <c r="C2089" s="426" t="s">
        <v>2916</v>
      </c>
      <c r="D2089" s="426" t="s">
        <v>678</v>
      </c>
      <c r="E2089" s="426" t="str">
        <f>CONCATENATE(SUM('Раздел 4'!G22:G22),"=",SUM('Раздел 4'!H22:J22))</f>
        <v>9=9</v>
      </c>
      <c r="F2089" s="407"/>
    </row>
    <row r="2090" spans="1:6" s="242" customFormat="1" x14ac:dyDescent="0.2">
      <c r="A2090" s="433" t="str">
        <f>IF((SUM('Раздел 4'!G23:G23)=SUM('Раздел 4'!H23:J23)),"","Неверно!")</f>
        <v/>
      </c>
      <c r="B2090" s="428" t="s">
        <v>2910</v>
      </c>
      <c r="C2090" s="426" t="s">
        <v>2917</v>
      </c>
      <c r="D2090" s="426" t="s">
        <v>678</v>
      </c>
      <c r="E2090" s="426" t="str">
        <f>CONCATENATE(SUM('Раздел 4'!G23:G23),"=",SUM('Раздел 4'!H23:J23))</f>
        <v>0=0</v>
      </c>
      <c r="F2090" s="407"/>
    </row>
    <row r="2091" spans="1:6" s="242" customFormat="1" x14ac:dyDescent="0.2">
      <c r="A2091" s="433" t="str">
        <f>IF((SUM('Раздел 4'!G24:G24)=SUM('Раздел 4'!H24:J24)),"","Неверно!")</f>
        <v/>
      </c>
      <c r="B2091" s="428" t="s">
        <v>2910</v>
      </c>
      <c r="C2091" s="426" t="s">
        <v>2918</v>
      </c>
      <c r="D2091" s="426" t="s">
        <v>678</v>
      </c>
      <c r="E2091" s="426" t="str">
        <f>CONCATENATE(SUM('Раздел 4'!G24:G24),"=",SUM('Раздел 4'!H24:J24))</f>
        <v>0=0</v>
      </c>
      <c r="F2091" s="407"/>
    </row>
    <row r="2092" spans="1:6" s="242" customFormat="1" x14ac:dyDescent="0.2">
      <c r="A2092" s="433" t="str">
        <f>IF((SUM('Раздел 4'!G25:G25)=SUM('Раздел 4'!H25:J25)),"","Неверно!")</f>
        <v/>
      </c>
      <c r="B2092" s="428" t="s">
        <v>2910</v>
      </c>
      <c r="C2092" s="426" t="s">
        <v>2919</v>
      </c>
      <c r="D2092" s="426" t="s">
        <v>678</v>
      </c>
      <c r="E2092" s="426" t="str">
        <f>CONCATENATE(SUM('Раздел 4'!G25:G25),"=",SUM('Раздел 4'!H25:J25))</f>
        <v>4=4</v>
      </c>
      <c r="F2092" s="407"/>
    </row>
    <row r="2093" spans="1:6" s="242" customFormat="1" x14ac:dyDescent="0.2">
      <c r="A2093" s="433" t="str">
        <f>IF((SUM('Раздел 4'!G26:G26)=SUM('Раздел 4'!H26:J26)),"","Неверно!")</f>
        <v/>
      </c>
      <c r="B2093" s="428" t="s">
        <v>2910</v>
      </c>
      <c r="C2093" s="426" t="s">
        <v>2920</v>
      </c>
      <c r="D2093" s="426" t="s">
        <v>678</v>
      </c>
      <c r="E2093" s="426" t="str">
        <f>CONCATENATE(SUM('Раздел 4'!G26:G26),"=",SUM('Раздел 4'!H26:J26))</f>
        <v>0=0</v>
      </c>
      <c r="F2093" s="407"/>
    </row>
    <row r="2094" spans="1:6" s="242" customFormat="1" x14ac:dyDescent="0.2">
      <c r="A2094" s="433" t="str">
        <f>IF((SUM('Раздел 4'!G27:G27)=SUM('Раздел 4'!H27:J27)),"","Неверно!")</f>
        <v/>
      </c>
      <c r="B2094" s="428" t="s">
        <v>2910</v>
      </c>
      <c r="C2094" s="426" t="s">
        <v>2921</v>
      </c>
      <c r="D2094" s="426" t="s">
        <v>678</v>
      </c>
      <c r="E2094" s="426" t="str">
        <f>CONCATENATE(SUM('Раздел 4'!G27:G27),"=",SUM('Раздел 4'!H27:J27))</f>
        <v>12=12</v>
      </c>
      <c r="F2094" s="407"/>
    </row>
    <row r="2095" spans="1:6" s="242" customFormat="1" x14ac:dyDescent="0.2">
      <c r="A2095" s="433" t="str">
        <f>IF((SUM('Раздел 4'!G10:G10)=SUM('Раздел 4'!H10:J10)),"","Неверно!")</f>
        <v/>
      </c>
      <c r="B2095" s="428" t="s">
        <v>2910</v>
      </c>
      <c r="C2095" s="426" t="s">
        <v>2922</v>
      </c>
      <c r="D2095" s="426" t="s">
        <v>678</v>
      </c>
      <c r="E2095" s="426" t="str">
        <f>CONCATENATE(SUM('Раздел 4'!G10:G10),"=",SUM('Раздел 4'!H10:J10))</f>
        <v>35=35</v>
      </c>
      <c r="F2095" s="407"/>
    </row>
    <row r="2096" spans="1:6" s="242" customFormat="1" x14ac:dyDescent="0.2">
      <c r="A2096" s="433" t="str">
        <f>IF((SUM('Раздел 4'!G28:G28)=SUM('Раздел 4'!H28:J28)),"","Неверно!")</f>
        <v/>
      </c>
      <c r="B2096" s="428" t="s">
        <v>2910</v>
      </c>
      <c r="C2096" s="426" t="s">
        <v>2923</v>
      </c>
      <c r="D2096" s="426" t="s">
        <v>678</v>
      </c>
      <c r="E2096" s="426" t="str">
        <f>CONCATENATE(SUM('Раздел 4'!G28:G28),"=",SUM('Раздел 4'!H28:J28))</f>
        <v>0=0</v>
      </c>
      <c r="F2096" s="407"/>
    </row>
    <row r="2097" spans="1:6" s="242" customFormat="1" x14ac:dyDescent="0.2">
      <c r="A2097" s="433" t="str">
        <f>IF((SUM('Раздел 4'!G29:G29)=SUM('Раздел 4'!H29:J29)),"","Неверно!")</f>
        <v/>
      </c>
      <c r="B2097" s="428" t="s">
        <v>2910</v>
      </c>
      <c r="C2097" s="426" t="s">
        <v>2924</v>
      </c>
      <c r="D2097" s="426" t="s">
        <v>678</v>
      </c>
      <c r="E2097" s="426" t="str">
        <f>CONCATENATE(SUM('Раздел 4'!G29:G29),"=",SUM('Раздел 4'!H29:J29))</f>
        <v>2=2</v>
      </c>
      <c r="F2097" s="407"/>
    </row>
    <row r="2098" spans="1:6" s="242" customFormat="1" x14ac:dyDescent="0.2">
      <c r="A2098" s="433" t="str">
        <f>IF((SUM('Раздел 4'!G30:G30)=SUM('Раздел 4'!H30:J30)),"","Неверно!")</f>
        <v/>
      </c>
      <c r="B2098" s="428" t="s">
        <v>2910</v>
      </c>
      <c r="C2098" s="426" t="s">
        <v>2925</v>
      </c>
      <c r="D2098" s="426" t="s">
        <v>678</v>
      </c>
      <c r="E2098" s="426" t="str">
        <f>CONCATENATE(SUM('Раздел 4'!G30:G30),"=",SUM('Раздел 4'!H30:J30))</f>
        <v>0=0</v>
      </c>
      <c r="F2098" s="407"/>
    </row>
    <row r="2099" spans="1:6" s="242" customFormat="1" x14ac:dyDescent="0.2">
      <c r="A2099" s="433" t="str">
        <f>IF((SUM('Раздел 4'!G31:G31)=SUM('Раздел 4'!H31:J31)),"","Неверно!")</f>
        <v/>
      </c>
      <c r="B2099" s="428" t="s">
        <v>2910</v>
      </c>
      <c r="C2099" s="426" t="s">
        <v>2926</v>
      </c>
      <c r="D2099" s="426" t="s">
        <v>678</v>
      </c>
      <c r="E2099" s="426" t="str">
        <f>CONCATENATE(SUM('Раздел 4'!G31:G31),"=",SUM('Раздел 4'!H31:J31))</f>
        <v>0=0</v>
      </c>
      <c r="F2099" s="407"/>
    </row>
    <row r="2100" spans="1:6" s="242" customFormat="1" x14ac:dyDescent="0.2">
      <c r="A2100" s="433" t="str">
        <f>IF((SUM('Раздел 4'!G32:G32)=SUM('Раздел 4'!H32:J32)),"","Неверно!")</f>
        <v/>
      </c>
      <c r="B2100" s="428" t="s">
        <v>2910</v>
      </c>
      <c r="C2100" s="426" t="s">
        <v>2927</v>
      </c>
      <c r="D2100" s="426" t="s">
        <v>678</v>
      </c>
      <c r="E2100" s="426" t="str">
        <f>CONCATENATE(SUM('Раздел 4'!G32:G32),"=",SUM('Раздел 4'!H32:J32))</f>
        <v>48=48</v>
      </c>
      <c r="F2100" s="407"/>
    </row>
    <row r="2101" spans="1:6" s="242" customFormat="1" x14ac:dyDescent="0.2">
      <c r="A2101" s="433" t="str">
        <f>IF((SUM('Раздел 4'!G33:G33)=SUM('Раздел 4'!H33:J33)),"","Неверно!")</f>
        <v/>
      </c>
      <c r="B2101" s="428" t="s">
        <v>2910</v>
      </c>
      <c r="C2101" s="426" t="s">
        <v>2928</v>
      </c>
      <c r="D2101" s="426" t="s">
        <v>678</v>
      </c>
      <c r="E2101" s="426" t="str">
        <f>CONCATENATE(SUM('Раздел 4'!G33:G33),"=",SUM('Раздел 4'!H33:J33))</f>
        <v>4=4</v>
      </c>
      <c r="F2101" s="407"/>
    </row>
    <row r="2102" spans="1:6" s="242" customFormat="1" x14ac:dyDescent="0.2">
      <c r="A2102" s="433" t="str">
        <f>IF((SUM('Раздел 4'!G34:G34)=SUM('Раздел 4'!H34:J34)),"","Неверно!")</f>
        <v/>
      </c>
      <c r="B2102" s="428" t="s">
        <v>2910</v>
      </c>
      <c r="C2102" s="426" t="s">
        <v>2929</v>
      </c>
      <c r="D2102" s="426" t="s">
        <v>678</v>
      </c>
      <c r="E2102" s="426" t="str">
        <f>CONCATENATE(SUM('Раздел 4'!G34:G34),"=",SUM('Раздел 4'!H34:J34))</f>
        <v>83=83</v>
      </c>
      <c r="F2102" s="407"/>
    </row>
    <row r="2103" spans="1:6" s="242" customFormat="1" x14ac:dyDescent="0.2">
      <c r="A2103" s="433" t="str">
        <f>IF((SUM('Раздел 4'!G35:G35)=SUM('Раздел 4'!H35:J35)),"","Неверно!")</f>
        <v/>
      </c>
      <c r="B2103" s="428" t="s">
        <v>2910</v>
      </c>
      <c r="C2103" s="426" t="s">
        <v>2930</v>
      </c>
      <c r="D2103" s="426" t="s">
        <v>678</v>
      </c>
      <c r="E2103" s="426" t="str">
        <f>CONCATENATE(SUM('Раздел 4'!G35:G35),"=",SUM('Раздел 4'!H35:J35))</f>
        <v>0=0</v>
      </c>
      <c r="F2103" s="407"/>
    </row>
    <row r="2104" spans="1:6" s="242" customFormat="1" x14ac:dyDescent="0.2">
      <c r="A2104" s="433" t="str">
        <f>IF((SUM('Раздел 4'!G36:G36)=SUM('Раздел 4'!H36:J36)),"","Неверно!")</f>
        <v/>
      </c>
      <c r="B2104" s="428" t="s">
        <v>2910</v>
      </c>
      <c r="C2104" s="426" t="s">
        <v>2931</v>
      </c>
      <c r="D2104" s="426" t="s">
        <v>678</v>
      </c>
      <c r="E2104" s="426" t="str">
        <f>CONCATENATE(SUM('Раздел 4'!G36:G36),"=",SUM('Раздел 4'!H36:J36))</f>
        <v>7=7</v>
      </c>
      <c r="F2104" s="407"/>
    </row>
    <row r="2105" spans="1:6" s="242" customFormat="1" x14ac:dyDescent="0.2">
      <c r="A2105" s="433" t="str">
        <f>IF((SUM('Раздел 4'!G37:G37)=SUM('Раздел 4'!H37:J37)),"","Неверно!")</f>
        <v/>
      </c>
      <c r="B2105" s="428" t="s">
        <v>2910</v>
      </c>
      <c r="C2105" s="426" t="s">
        <v>2932</v>
      </c>
      <c r="D2105" s="426" t="s">
        <v>678</v>
      </c>
      <c r="E2105" s="426" t="str">
        <f>CONCATENATE(SUM('Раздел 4'!G37:G37),"=",SUM('Раздел 4'!H37:J37))</f>
        <v>2=2</v>
      </c>
      <c r="F2105" s="407"/>
    </row>
    <row r="2106" spans="1:6" s="242" customFormat="1" x14ac:dyDescent="0.2">
      <c r="A2106" s="433" t="str">
        <f>IF((SUM('Раздел 4'!G11:G11)=SUM('Раздел 4'!H11:J11)),"","Неверно!")</f>
        <v/>
      </c>
      <c r="B2106" s="428" t="s">
        <v>2910</v>
      </c>
      <c r="C2106" s="426" t="s">
        <v>2933</v>
      </c>
      <c r="D2106" s="426" t="s">
        <v>678</v>
      </c>
      <c r="E2106" s="426" t="str">
        <f>CONCATENATE(SUM('Раздел 4'!G11:G11),"=",SUM('Раздел 4'!H11:J11))</f>
        <v>0=0</v>
      </c>
      <c r="F2106" s="407"/>
    </row>
    <row r="2107" spans="1:6" s="242" customFormat="1" x14ac:dyDescent="0.2">
      <c r="A2107" s="433" t="str">
        <f>IF((SUM('Раздел 4'!G38:G38)=SUM('Раздел 4'!H38:J38)),"","Неверно!")</f>
        <v/>
      </c>
      <c r="B2107" s="428" t="s">
        <v>2910</v>
      </c>
      <c r="C2107" s="426" t="s">
        <v>2934</v>
      </c>
      <c r="D2107" s="426" t="s">
        <v>678</v>
      </c>
      <c r="E2107" s="426" t="str">
        <f>CONCATENATE(SUM('Раздел 4'!G38:G38),"=",SUM('Раздел 4'!H38:J38))</f>
        <v>0=0</v>
      </c>
      <c r="F2107" s="407"/>
    </row>
    <row r="2108" spans="1:6" s="242" customFormat="1" x14ac:dyDescent="0.2">
      <c r="A2108" s="433" t="str">
        <f>IF((SUM('Раздел 4'!G39:G39)=SUM('Раздел 4'!H39:J39)),"","Неверно!")</f>
        <v/>
      </c>
      <c r="B2108" s="428" t="s">
        <v>2910</v>
      </c>
      <c r="C2108" s="426" t="s">
        <v>2935</v>
      </c>
      <c r="D2108" s="426" t="s">
        <v>678</v>
      </c>
      <c r="E2108" s="426" t="str">
        <f>CONCATENATE(SUM('Раздел 4'!G39:G39),"=",SUM('Раздел 4'!H39:J39))</f>
        <v>0=0</v>
      </c>
      <c r="F2108" s="407"/>
    </row>
    <row r="2109" spans="1:6" s="242" customFormat="1" x14ac:dyDescent="0.2">
      <c r="A2109" s="433" t="str">
        <f>IF((SUM('Раздел 4'!G40:G40)=SUM('Раздел 4'!H40:J40)),"","Неверно!")</f>
        <v/>
      </c>
      <c r="B2109" s="428" t="s">
        <v>2910</v>
      </c>
      <c r="C2109" s="426" t="s">
        <v>2936</v>
      </c>
      <c r="D2109" s="426" t="s">
        <v>678</v>
      </c>
      <c r="E2109" s="426" t="str">
        <f>CONCATENATE(SUM('Раздел 4'!G40:G40),"=",SUM('Раздел 4'!H40:J40))</f>
        <v>16=16</v>
      </c>
      <c r="F2109" s="407"/>
    </row>
    <row r="2110" spans="1:6" s="242" customFormat="1" x14ac:dyDescent="0.2">
      <c r="A2110" s="433" t="str">
        <f>IF((SUM('Раздел 4'!G41:G41)=SUM('Раздел 4'!H41:J41)),"","Неверно!")</f>
        <v/>
      </c>
      <c r="B2110" s="428" t="s">
        <v>2910</v>
      </c>
      <c r="C2110" s="426" t="s">
        <v>2937</v>
      </c>
      <c r="D2110" s="426" t="s">
        <v>678</v>
      </c>
      <c r="E2110" s="426" t="str">
        <f>CONCATENATE(SUM('Раздел 4'!G41:G41),"=",SUM('Раздел 4'!H41:J41))</f>
        <v>1=1</v>
      </c>
      <c r="F2110" s="407"/>
    </row>
    <row r="2111" spans="1:6" s="242" customFormat="1" x14ac:dyDescent="0.2">
      <c r="A2111" s="433" t="str">
        <f>IF((SUM('Раздел 4'!G42:G42)=SUM('Раздел 4'!H42:J42)),"","Неверно!")</f>
        <v/>
      </c>
      <c r="B2111" s="428" t="s">
        <v>2910</v>
      </c>
      <c r="C2111" s="426" t="s">
        <v>2938</v>
      </c>
      <c r="D2111" s="426" t="s">
        <v>678</v>
      </c>
      <c r="E2111" s="426" t="str">
        <f>CONCATENATE(SUM('Раздел 4'!G42:G42),"=",SUM('Раздел 4'!H42:J42))</f>
        <v>0=0</v>
      </c>
      <c r="F2111" s="407"/>
    </row>
    <row r="2112" spans="1:6" s="242" customFormat="1" x14ac:dyDescent="0.2">
      <c r="A2112" s="433" t="str">
        <f>IF((SUM('Раздел 4'!G43:G43)=SUM('Раздел 4'!H43:J43)),"","Неверно!")</f>
        <v/>
      </c>
      <c r="B2112" s="428" t="s">
        <v>2910</v>
      </c>
      <c r="C2112" s="426" t="s">
        <v>2939</v>
      </c>
      <c r="D2112" s="426" t="s">
        <v>678</v>
      </c>
      <c r="E2112" s="426" t="str">
        <f>CONCATENATE(SUM('Раздел 4'!G43:G43),"=",SUM('Раздел 4'!H43:J43))</f>
        <v>0=0</v>
      </c>
      <c r="F2112" s="407"/>
    </row>
    <row r="2113" spans="1:6" s="242" customFormat="1" x14ac:dyDescent="0.2">
      <c r="A2113" s="433" t="str">
        <f>IF((SUM('Раздел 4'!G44:G44)=SUM('Раздел 4'!H44:J44)),"","Неверно!")</f>
        <v/>
      </c>
      <c r="B2113" s="428" t="s">
        <v>2910</v>
      </c>
      <c r="C2113" s="426" t="s">
        <v>2940</v>
      </c>
      <c r="D2113" s="426" t="s">
        <v>678</v>
      </c>
      <c r="E2113" s="426" t="str">
        <f>CONCATENATE(SUM('Раздел 4'!G44:G44),"=",SUM('Раздел 4'!H44:J44))</f>
        <v>0=0</v>
      </c>
      <c r="F2113" s="407"/>
    </row>
    <row r="2114" spans="1:6" s="242" customFormat="1" x14ac:dyDescent="0.2">
      <c r="A2114" s="433" t="str">
        <f>IF((SUM('Раздел 4'!G45:G45)=SUM('Раздел 4'!H45:J45)),"","Неверно!")</f>
        <v/>
      </c>
      <c r="B2114" s="428" t="s">
        <v>2910</v>
      </c>
      <c r="C2114" s="426" t="s">
        <v>2941</v>
      </c>
      <c r="D2114" s="426" t="s">
        <v>678</v>
      </c>
      <c r="E2114" s="426" t="str">
        <f>CONCATENATE(SUM('Раздел 4'!G45:G45),"=",SUM('Раздел 4'!H45:J45))</f>
        <v>0=0</v>
      </c>
      <c r="F2114" s="407"/>
    </row>
    <row r="2115" spans="1:6" s="242" customFormat="1" x14ac:dyDescent="0.2">
      <c r="A2115" s="433" t="str">
        <f>IF((SUM('Раздел 4'!G46:G46)=SUM('Раздел 4'!H46:J46)),"","Неверно!")</f>
        <v/>
      </c>
      <c r="B2115" s="428" t="s">
        <v>2910</v>
      </c>
      <c r="C2115" s="426" t="s">
        <v>2942</v>
      </c>
      <c r="D2115" s="426" t="s">
        <v>678</v>
      </c>
      <c r="E2115" s="426" t="str">
        <f>CONCATENATE(SUM('Раздел 4'!G46:G46),"=",SUM('Раздел 4'!H46:J46))</f>
        <v>0=0</v>
      </c>
      <c r="F2115" s="407"/>
    </row>
    <row r="2116" spans="1:6" s="242" customFormat="1" x14ac:dyDescent="0.2">
      <c r="A2116" s="433" t="str">
        <f>IF((SUM('Раздел 4'!G47:G47)=SUM('Раздел 4'!H47:J47)),"","Неверно!")</f>
        <v/>
      </c>
      <c r="B2116" s="428" t="s">
        <v>2910</v>
      </c>
      <c r="C2116" s="426" t="s">
        <v>2943</v>
      </c>
      <c r="D2116" s="426" t="s">
        <v>678</v>
      </c>
      <c r="E2116" s="426" t="str">
        <f>CONCATENATE(SUM('Раздел 4'!G47:G47),"=",SUM('Раздел 4'!H47:J47))</f>
        <v>0=0</v>
      </c>
      <c r="F2116" s="407"/>
    </row>
    <row r="2117" spans="1:6" s="242" customFormat="1" x14ac:dyDescent="0.2">
      <c r="A2117" s="433" t="str">
        <f>IF((SUM('Раздел 4'!G12:G12)=SUM('Раздел 4'!H12:J12)),"","Неверно!")</f>
        <v/>
      </c>
      <c r="B2117" s="428" t="s">
        <v>2910</v>
      </c>
      <c r="C2117" s="426" t="s">
        <v>2944</v>
      </c>
      <c r="D2117" s="426" t="s">
        <v>678</v>
      </c>
      <c r="E2117" s="426" t="str">
        <f>CONCATENATE(SUM('Раздел 4'!G12:G12),"=",SUM('Раздел 4'!H12:J12))</f>
        <v>154=154</v>
      </c>
      <c r="F2117" s="407"/>
    </row>
    <row r="2118" spans="1:6" s="242" customFormat="1" x14ac:dyDescent="0.2">
      <c r="A2118" s="433" t="str">
        <f>IF((SUM('Раздел 4'!G48:G48)=SUM('Раздел 4'!H48:J48)),"","Неверно!")</f>
        <v/>
      </c>
      <c r="B2118" s="428" t="s">
        <v>2910</v>
      </c>
      <c r="C2118" s="426" t="s">
        <v>2945</v>
      </c>
      <c r="D2118" s="426" t="s">
        <v>678</v>
      </c>
      <c r="E2118" s="426" t="str">
        <f>CONCATENATE(SUM('Раздел 4'!G48:G48),"=",SUM('Раздел 4'!H48:J48))</f>
        <v>33=33</v>
      </c>
      <c r="F2118" s="407"/>
    </row>
    <row r="2119" spans="1:6" s="242" customFormat="1" x14ac:dyDescent="0.2">
      <c r="A2119" s="433" t="str">
        <f>IF((SUM('Раздел 4'!G49:G49)=SUM('Раздел 4'!H49:J49)),"","Неверно!")</f>
        <v/>
      </c>
      <c r="B2119" s="428" t="s">
        <v>2910</v>
      </c>
      <c r="C2119" s="426" t="s">
        <v>2946</v>
      </c>
      <c r="D2119" s="426" t="s">
        <v>678</v>
      </c>
      <c r="E2119" s="426" t="str">
        <f>CONCATENATE(SUM('Раздел 4'!G49:G49),"=",SUM('Раздел 4'!H49:J49))</f>
        <v>0=0</v>
      </c>
      <c r="F2119" s="407"/>
    </row>
    <row r="2120" spans="1:6" s="242" customFormat="1" x14ac:dyDescent="0.2">
      <c r="A2120" s="433" t="str">
        <f>IF((SUM('Раздел 4'!G50:G50)=SUM('Раздел 4'!H50:J50)),"","Неверно!")</f>
        <v/>
      </c>
      <c r="B2120" s="428" t="s">
        <v>2910</v>
      </c>
      <c r="C2120" s="426" t="s">
        <v>2947</v>
      </c>
      <c r="D2120" s="426" t="s">
        <v>678</v>
      </c>
      <c r="E2120" s="426" t="str">
        <f>CONCATENATE(SUM('Раздел 4'!G50:G50),"=",SUM('Раздел 4'!H50:J50))</f>
        <v>0=0</v>
      </c>
      <c r="F2120" s="407"/>
    </row>
    <row r="2121" spans="1:6" s="242" customFormat="1" x14ac:dyDescent="0.2">
      <c r="A2121" s="433" t="str">
        <f>IF((SUM('Раздел 4'!G51:G51)=SUM('Раздел 4'!H51:J51)),"","Неверно!")</f>
        <v/>
      </c>
      <c r="B2121" s="428" t="s">
        <v>2910</v>
      </c>
      <c r="C2121" s="426" t="s">
        <v>2948</v>
      </c>
      <c r="D2121" s="426" t="s">
        <v>678</v>
      </c>
      <c r="E2121" s="426" t="str">
        <f>CONCATENATE(SUM('Раздел 4'!G51:G51),"=",SUM('Раздел 4'!H51:J51))</f>
        <v>0=0</v>
      </c>
      <c r="F2121" s="407"/>
    </row>
    <row r="2122" spans="1:6" s="242" customFormat="1" x14ac:dyDescent="0.2">
      <c r="A2122" s="433" t="str">
        <f>IF((SUM('Раздел 4'!G52:G52)=SUM('Раздел 4'!H52:J52)),"","Неверно!")</f>
        <v/>
      </c>
      <c r="B2122" s="428" t="s">
        <v>2910</v>
      </c>
      <c r="C2122" s="426" t="s">
        <v>2949</v>
      </c>
      <c r="D2122" s="426" t="s">
        <v>678</v>
      </c>
      <c r="E2122" s="426" t="str">
        <f>CONCATENATE(SUM('Раздел 4'!G52:G52),"=",SUM('Раздел 4'!H52:J52))</f>
        <v>0=0</v>
      </c>
      <c r="F2122" s="407"/>
    </row>
    <row r="2123" spans="1:6" s="242" customFormat="1" x14ac:dyDescent="0.2">
      <c r="A2123" s="433" t="str">
        <f>IF((SUM('Раздел 4'!G53:G53)=SUM('Раздел 4'!H53:J53)),"","Неверно!")</f>
        <v/>
      </c>
      <c r="B2123" s="428" t="s">
        <v>2910</v>
      </c>
      <c r="C2123" s="426" t="s">
        <v>2950</v>
      </c>
      <c r="D2123" s="426" t="s">
        <v>678</v>
      </c>
      <c r="E2123" s="426" t="str">
        <f>CONCATENATE(SUM('Раздел 4'!G53:G53),"=",SUM('Раздел 4'!H53:J53))</f>
        <v>3=3</v>
      </c>
      <c r="F2123" s="407"/>
    </row>
    <row r="2124" spans="1:6" s="242" customFormat="1" x14ac:dyDescent="0.2">
      <c r="A2124" s="433" t="str">
        <f>IF((SUM('Раздел 4'!G54:G54)=SUM('Раздел 4'!H54:J54)),"","Неверно!")</f>
        <v/>
      </c>
      <c r="B2124" s="428" t="s">
        <v>2910</v>
      </c>
      <c r="C2124" s="426" t="s">
        <v>2951</v>
      </c>
      <c r="D2124" s="426" t="s">
        <v>678</v>
      </c>
      <c r="E2124" s="426" t="str">
        <f>CONCATENATE(SUM('Раздел 4'!G54:G54),"=",SUM('Раздел 4'!H54:J54))</f>
        <v>0=0</v>
      </c>
      <c r="F2124" s="407"/>
    </row>
    <row r="2125" spans="1:6" s="242" customFormat="1" x14ac:dyDescent="0.2">
      <c r="A2125" s="433" t="str">
        <f>IF((SUM('Раздел 4'!G55:G55)=SUM('Раздел 4'!H55:J55)),"","Неверно!")</f>
        <v/>
      </c>
      <c r="B2125" s="428" t="s">
        <v>2910</v>
      </c>
      <c r="C2125" s="426" t="s">
        <v>2952</v>
      </c>
      <c r="D2125" s="426" t="s">
        <v>678</v>
      </c>
      <c r="E2125" s="426" t="str">
        <f>CONCATENATE(SUM('Раздел 4'!G55:G55),"=",SUM('Раздел 4'!H55:J55))</f>
        <v>0=0</v>
      </c>
      <c r="F2125" s="407"/>
    </row>
    <row r="2126" spans="1:6" s="242" customFormat="1" x14ac:dyDescent="0.2">
      <c r="A2126" s="433" t="str">
        <f>IF((SUM('Раздел 4'!G56:G56)=SUM('Раздел 4'!H56:J56)),"","Неверно!")</f>
        <v/>
      </c>
      <c r="B2126" s="428" t="s">
        <v>2910</v>
      </c>
      <c r="C2126" s="426" t="s">
        <v>2953</v>
      </c>
      <c r="D2126" s="426" t="s">
        <v>678</v>
      </c>
      <c r="E2126" s="426" t="str">
        <f>CONCATENATE(SUM('Раздел 4'!G56:G56),"=",SUM('Раздел 4'!H56:J56))</f>
        <v>0=0</v>
      </c>
      <c r="F2126" s="407"/>
    </row>
    <row r="2127" spans="1:6" s="242" customFormat="1" x14ac:dyDescent="0.2">
      <c r="A2127" s="433" t="str">
        <f>IF((SUM('Раздел 4'!G57:G57)=SUM('Раздел 4'!H57:J57)),"","Неверно!")</f>
        <v/>
      </c>
      <c r="B2127" s="428" t="s">
        <v>2910</v>
      </c>
      <c r="C2127" s="426" t="s">
        <v>2954</v>
      </c>
      <c r="D2127" s="426" t="s">
        <v>678</v>
      </c>
      <c r="E2127" s="426" t="str">
        <f>CONCATENATE(SUM('Раздел 4'!G57:G57),"=",SUM('Раздел 4'!H57:J57))</f>
        <v>0=0</v>
      </c>
      <c r="F2127" s="407"/>
    </row>
    <row r="2128" spans="1:6" s="242" customFormat="1" x14ac:dyDescent="0.2">
      <c r="A2128" s="433" t="str">
        <f>IF((SUM('Раздел 4'!G13:G13)=SUM('Раздел 4'!H13:J13)),"","Неверно!")</f>
        <v/>
      </c>
      <c r="B2128" s="428" t="s">
        <v>2910</v>
      </c>
      <c r="C2128" s="426" t="s">
        <v>2955</v>
      </c>
      <c r="D2128" s="426" t="s">
        <v>678</v>
      </c>
      <c r="E2128" s="426" t="str">
        <f>CONCATENATE(SUM('Раздел 4'!G13:G13),"=",SUM('Раздел 4'!H13:J13))</f>
        <v>0=0</v>
      </c>
      <c r="F2128" s="407"/>
    </row>
    <row r="2129" spans="1:6" s="242" customFormat="1" x14ac:dyDescent="0.2">
      <c r="A2129" s="433" t="str">
        <f>IF((SUM('Раздел 4'!G58:G58)=SUM('Раздел 4'!H58:J58)),"","Неверно!")</f>
        <v/>
      </c>
      <c r="B2129" s="428" t="s">
        <v>2910</v>
      </c>
      <c r="C2129" s="426" t="s">
        <v>2956</v>
      </c>
      <c r="D2129" s="426" t="s">
        <v>678</v>
      </c>
      <c r="E2129" s="426" t="str">
        <f>CONCATENATE(SUM('Раздел 4'!G58:G58),"=",SUM('Раздел 4'!H58:J58))</f>
        <v>7=7</v>
      </c>
      <c r="F2129" s="407"/>
    </row>
    <row r="2130" spans="1:6" s="242" customFormat="1" x14ac:dyDescent="0.2">
      <c r="A2130" s="433" t="str">
        <f>IF((SUM('Раздел 4'!G59:G59)=SUM('Раздел 4'!H59:J59)),"","Неверно!")</f>
        <v/>
      </c>
      <c r="B2130" s="428" t="s">
        <v>2910</v>
      </c>
      <c r="C2130" s="426" t="s">
        <v>2957</v>
      </c>
      <c r="D2130" s="426" t="s">
        <v>678</v>
      </c>
      <c r="E2130" s="426" t="str">
        <f>CONCATENATE(SUM('Раздел 4'!G59:G59),"=",SUM('Раздел 4'!H59:J59))</f>
        <v>0=0</v>
      </c>
      <c r="F2130" s="407"/>
    </row>
    <row r="2131" spans="1:6" s="242" customFormat="1" x14ac:dyDescent="0.2">
      <c r="A2131" s="433" t="str">
        <f>IF((SUM('Раздел 4'!G60:G60)=SUM('Раздел 4'!H60:J60)),"","Неверно!")</f>
        <v/>
      </c>
      <c r="B2131" s="428" t="s">
        <v>2910</v>
      </c>
      <c r="C2131" s="426" t="s">
        <v>2958</v>
      </c>
      <c r="D2131" s="426" t="s">
        <v>678</v>
      </c>
      <c r="E2131" s="426" t="str">
        <f>CONCATENATE(SUM('Раздел 4'!G60:G60),"=",SUM('Раздел 4'!H60:J60))</f>
        <v>0=0</v>
      </c>
      <c r="F2131" s="407"/>
    </row>
    <row r="2132" spans="1:6" s="242" customFormat="1" x14ac:dyDescent="0.2">
      <c r="A2132" s="433" t="str">
        <f>IF((SUM('Раздел 4'!G61:G61)=SUM('Раздел 4'!H61:J61)),"","Неверно!")</f>
        <v/>
      </c>
      <c r="B2132" s="428" t="s">
        <v>2910</v>
      </c>
      <c r="C2132" s="426" t="s">
        <v>2959</v>
      </c>
      <c r="D2132" s="426" t="s">
        <v>678</v>
      </c>
      <c r="E2132" s="426" t="str">
        <f>CONCATENATE(SUM('Раздел 4'!G61:G61),"=",SUM('Раздел 4'!H61:J61))</f>
        <v>0=0</v>
      </c>
      <c r="F2132" s="407"/>
    </row>
    <row r="2133" spans="1:6" s="242" customFormat="1" x14ac:dyDescent="0.2">
      <c r="A2133" s="433" t="str">
        <f>IF((SUM('Раздел 4'!G62:G62)=SUM('Раздел 4'!H62:J62)),"","Неверно!")</f>
        <v/>
      </c>
      <c r="B2133" s="428" t="s">
        <v>2910</v>
      </c>
      <c r="C2133" s="426" t="s">
        <v>2960</v>
      </c>
      <c r="D2133" s="426" t="s">
        <v>678</v>
      </c>
      <c r="E2133" s="426" t="str">
        <f>CONCATENATE(SUM('Раздел 4'!G62:G62),"=",SUM('Раздел 4'!H62:J62))</f>
        <v>0=0</v>
      </c>
      <c r="F2133" s="407"/>
    </row>
    <row r="2134" spans="1:6" s="242" customFormat="1" x14ac:dyDescent="0.2">
      <c r="A2134" s="433" t="str">
        <f>IF((SUM('Раздел 4'!G63:G63)=SUM('Раздел 4'!H63:J63)),"","Неверно!")</f>
        <v/>
      </c>
      <c r="B2134" s="428" t="s">
        <v>2910</v>
      </c>
      <c r="C2134" s="426" t="s">
        <v>2961</v>
      </c>
      <c r="D2134" s="426" t="s">
        <v>678</v>
      </c>
      <c r="E2134" s="426" t="str">
        <f>CONCATENATE(SUM('Раздел 4'!G63:G63),"=",SUM('Раздел 4'!H63:J63))</f>
        <v>0=0</v>
      </c>
      <c r="F2134" s="407"/>
    </row>
    <row r="2135" spans="1:6" s="242" customFormat="1" x14ac:dyDescent="0.2">
      <c r="A2135" s="433" t="str">
        <f>IF((SUM('Раздел 4'!G64:G64)=SUM('Раздел 4'!H64:J64)),"","Неверно!")</f>
        <v/>
      </c>
      <c r="B2135" s="428" t="s">
        <v>2910</v>
      </c>
      <c r="C2135" s="426" t="s">
        <v>2962</v>
      </c>
      <c r="D2135" s="426" t="s">
        <v>678</v>
      </c>
      <c r="E2135" s="426" t="str">
        <f>CONCATENATE(SUM('Раздел 4'!G64:G64),"=",SUM('Раздел 4'!H64:J64))</f>
        <v>0=0</v>
      </c>
      <c r="F2135" s="407"/>
    </row>
    <row r="2136" spans="1:6" s="242" customFormat="1" x14ac:dyDescent="0.2">
      <c r="A2136" s="433" t="str">
        <f>IF((SUM('Раздел 4'!G65:G65)=SUM('Раздел 4'!H65:J65)),"","Неверно!")</f>
        <v/>
      </c>
      <c r="B2136" s="428" t="s">
        <v>2910</v>
      </c>
      <c r="C2136" s="426" t="s">
        <v>2963</v>
      </c>
      <c r="D2136" s="426" t="s">
        <v>678</v>
      </c>
      <c r="E2136" s="426" t="str">
        <f>CONCATENATE(SUM('Раздел 4'!G65:G65),"=",SUM('Раздел 4'!H65:J65))</f>
        <v>0=0</v>
      </c>
      <c r="F2136" s="407"/>
    </row>
    <row r="2137" spans="1:6" s="242" customFormat="1" x14ac:dyDescent="0.2">
      <c r="A2137" s="433" t="str">
        <f>IF((SUM('Раздел 4'!G66:G66)=SUM('Раздел 4'!H66:J66)),"","Неверно!")</f>
        <v/>
      </c>
      <c r="B2137" s="428" t="s">
        <v>2910</v>
      </c>
      <c r="C2137" s="426" t="s">
        <v>2964</v>
      </c>
      <c r="D2137" s="426" t="s">
        <v>678</v>
      </c>
      <c r="E2137" s="426" t="str">
        <f>CONCATENATE(SUM('Раздел 4'!G66:G66),"=",SUM('Раздел 4'!H66:J66))</f>
        <v>1=1</v>
      </c>
      <c r="F2137" s="407"/>
    </row>
    <row r="2138" spans="1:6" s="242" customFormat="1" x14ac:dyDescent="0.2">
      <c r="A2138" s="433" t="str">
        <f>IF((SUM('Раздел 4'!G67:G67)=SUM('Раздел 4'!H67:J67)),"","Неверно!")</f>
        <v/>
      </c>
      <c r="B2138" s="428" t="s">
        <v>2910</v>
      </c>
      <c r="C2138" s="426" t="s">
        <v>2965</v>
      </c>
      <c r="D2138" s="426" t="s">
        <v>678</v>
      </c>
      <c r="E2138" s="426" t="str">
        <f>CONCATENATE(SUM('Раздел 4'!G67:G67),"=",SUM('Раздел 4'!H67:J67))</f>
        <v>2=2</v>
      </c>
      <c r="F2138" s="407"/>
    </row>
    <row r="2139" spans="1:6" s="242" customFormat="1" x14ac:dyDescent="0.2">
      <c r="A2139" s="433" t="str">
        <f>IF((SUM('Раздел 4'!G14:G14)=SUM('Раздел 4'!H14:J14)),"","Неверно!")</f>
        <v/>
      </c>
      <c r="B2139" s="428" t="s">
        <v>2910</v>
      </c>
      <c r="C2139" s="426" t="s">
        <v>2966</v>
      </c>
      <c r="D2139" s="426" t="s">
        <v>678</v>
      </c>
      <c r="E2139" s="426" t="str">
        <f>CONCATENATE(SUM('Раздел 4'!G14:G14),"=",SUM('Раздел 4'!H14:J14))</f>
        <v>0=0</v>
      </c>
      <c r="F2139" s="407"/>
    </row>
    <row r="2140" spans="1:6" s="242" customFormat="1" x14ac:dyDescent="0.2">
      <c r="A2140" s="433" t="str">
        <f>IF((SUM('Раздел 4'!G68:G68)=SUM('Раздел 4'!H68:J68)),"","Неверно!")</f>
        <v/>
      </c>
      <c r="B2140" s="428" t="s">
        <v>2910</v>
      </c>
      <c r="C2140" s="426" t="s">
        <v>2967</v>
      </c>
      <c r="D2140" s="426" t="s">
        <v>678</v>
      </c>
      <c r="E2140" s="426" t="str">
        <f>CONCATENATE(SUM('Раздел 4'!G68:G68),"=",SUM('Раздел 4'!H68:J68))</f>
        <v>0=0</v>
      </c>
      <c r="F2140" s="407"/>
    </row>
    <row r="2141" spans="1:6" s="242" customFormat="1" x14ac:dyDescent="0.2">
      <c r="A2141" s="433" t="str">
        <f>IF((SUM('Раздел 4'!G69:G69)=SUM('Раздел 4'!H69:J69)),"","Неверно!")</f>
        <v/>
      </c>
      <c r="B2141" s="428" t="s">
        <v>2910</v>
      </c>
      <c r="C2141" s="426" t="s">
        <v>2968</v>
      </c>
      <c r="D2141" s="426" t="s">
        <v>678</v>
      </c>
      <c r="E2141" s="426" t="str">
        <f>CONCATENATE(SUM('Раздел 4'!G69:G69),"=",SUM('Раздел 4'!H69:J69))</f>
        <v>66=66</v>
      </c>
      <c r="F2141" s="407"/>
    </row>
    <row r="2142" spans="1:6" s="242" customFormat="1" x14ac:dyDescent="0.2">
      <c r="A2142" s="433" t="str">
        <f>IF((SUM('Раздел 4'!G70:G70)=SUM('Раздел 4'!H70:J70)),"","Неверно!")</f>
        <v/>
      </c>
      <c r="B2142" s="428" t="s">
        <v>2910</v>
      </c>
      <c r="C2142" s="426" t="s">
        <v>2969</v>
      </c>
      <c r="D2142" s="426" t="s">
        <v>678</v>
      </c>
      <c r="E2142" s="426" t="str">
        <f>CONCATENATE(SUM('Раздел 4'!G70:G70),"=",SUM('Раздел 4'!H70:J70))</f>
        <v>3=3</v>
      </c>
      <c r="F2142" s="407"/>
    </row>
    <row r="2143" spans="1:6" s="242" customFormat="1" x14ac:dyDescent="0.2">
      <c r="A2143" s="433" t="str">
        <f>IF((SUM('Раздел 4'!G71:G71)=SUM('Раздел 4'!H71:J71)),"","Неверно!")</f>
        <v/>
      </c>
      <c r="B2143" s="428" t="s">
        <v>2910</v>
      </c>
      <c r="C2143" s="426" t="s">
        <v>2970</v>
      </c>
      <c r="D2143" s="426" t="s">
        <v>678</v>
      </c>
      <c r="E2143" s="426" t="str">
        <f>CONCATENATE(SUM('Раздел 4'!G71:G71),"=",SUM('Раздел 4'!H71:J71))</f>
        <v>0=0</v>
      </c>
      <c r="F2143" s="407"/>
    </row>
    <row r="2144" spans="1:6" s="242" customFormat="1" x14ac:dyDescent="0.2">
      <c r="A2144" s="433" t="str">
        <f>IF((SUM('Раздел 4'!G72:G72)=SUM('Раздел 4'!H72:J72)),"","Неверно!")</f>
        <v/>
      </c>
      <c r="B2144" s="428" t="s">
        <v>2910</v>
      </c>
      <c r="C2144" s="426" t="s">
        <v>2971</v>
      </c>
      <c r="D2144" s="426" t="s">
        <v>678</v>
      </c>
      <c r="E2144" s="426" t="str">
        <f>CONCATENATE(SUM('Раздел 4'!G72:G72),"=",SUM('Раздел 4'!H72:J72))</f>
        <v>0=0</v>
      </c>
      <c r="F2144" s="407"/>
    </row>
    <row r="2145" spans="1:6" s="242" customFormat="1" x14ac:dyDescent="0.2">
      <c r="A2145" s="433" t="str">
        <f>IF((SUM('Раздел 4'!G73:G73)=SUM('Раздел 4'!H73:J73)),"","Неверно!")</f>
        <v/>
      </c>
      <c r="B2145" s="428" t="s">
        <v>2910</v>
      </c>
      <c r="C2145" s="426" t="s">
        <v>2972</v>
      </c>
      <c r="D2145" s="426" t="s">
        <v>678</v>
      </c>
      <c r="E2145" s="426" t="str">
        <f>CONCATENATE(SUM('Раздел 4'!G73:G73),"=",SUM('Раздел 4'!H73:J73))</f>
        <v>2=2</v>
      </c>
      <c r="F2145" s="407"/>
    </row>
    <row r="2146" spans="1:6" s="242" customFormat="1" x14ac:dyDescent="0.2">
      <c r="A2146" s="433" t="str">
        <f>IF((SUM('Раздел 4'!G74:G74)=SUM('Раздел 4'!H74:J74)),"","Неверно!")</f>
        <v/>
      </c>
      <c r="B2146" s="428" t="s">
        <v>2910</v>
      </c>
      <c r="C2146" s="426" t="s">
        <v>2973</v>
      </c>
      <c r="D2146" s="426" t="s">
        <v>678</v>
      </c>
      <c r="E2146" s="426" t="str">
        <f>CONCATENATE(SUM('Раздел 4'!G74:G74),"=",SUM('Раздел 4'!H74:J74))</f>
        <v>7=7</v>
      </c>
      <c r="F2146" s="407"/>
    </row>
    <row r="2147" spans="1:6" s="242" customFormat="1" x14ac:dyDescent="0.2">
      <c r="A2147" s="433" t="str">
        <f>IF((SUM('Раздел 4'!G75:G75)=SUM('Раздел 4'!H75:J75)),"","Неверно!")</f>
        <v/>
      </c>
      <c r="B2147" s="428" t="s">
        <v>2910</v>
      </c>
      <c r="C2147" s="426" t="s">
        <v>2974</v>
      </c>
      <c r="D2147" s="426" t="s">
        <v>678</v>
      </c>
      <c r="E2147" s="426" t="str">
        <f>CONCATENATE(SUM('Раздел 4'!G75:G75),"=",SUM('Раздел 4'!H75:J75))</f>
        <v>1=1</v>
      </c>
      <c r="F2147" s="407"/>
    </row>
    <row r="2148" spans="1:6" s="242" customFormat="1" x14ac:dyDescent="0.2">
      <c r="A2148" s="433" t="str">
        <f>IF((SUM('Раздел 4'!G76:G76)=SUM('Раздел 4'!H76:J76)),"","Неверно!")</f>
        <v/>
      </c>
      <c r="B2148" s="428" t="s">
        <v>2910</v>
      </c>
      <c r="C2148" s="426" t="s">
        <v>2975</v>
      </c>
      <c r="D2148" s="426" t="s">
        <v>678</v>
      </c>
      <c r="E2148" s="426" t="str">
        <f>CONCATENATE(SUM('Раздел 4'!G76:G76),"=",SUM('Раздел 4'!H76:J76))</f>
        <v>0=0</v>
      </c>
      <c r="F2148" s="407"/>
    </row>
    <row r="2149" spans="1:6" s="242" customFormat="1" x14ac:dyDescent="0.2">
      <c r="A2149" s="433" t="str">
        <f>IF((SUM('Раздел 4'!G77:G77)=SUM('Раздел 4'!H77:J77)),"","Неверно!")</f>
        <v/>
      </c>
      <c r="B2149" s="428" t="s">
        <v>2910</v>
      </c>
      <c r="C2149" s="426" t="s">
        <v>2976</v>
      </c>
      <c r="D2149" s="426" t="s">
        <v>678</v>
      </c>
      <c r="E2149" s="426" t="str">
        <f>CONCATENATE(SUM('Раздел 4'!G77:G77),"=",SUM('Раздел 4'!H77:J77))</f>
        <v>0=0</v>
      </c>
      <c r="F2149" s="407"/>
    </row>
    <row r="2150" spans="1:6" s="242" customFormat="1" x14ac:dyDescent="0.2">
      <c r="A2150" s="433" t="str">
        <f>IF((SUM('Раздел 4'!G15:G15)=SUM('Раздел 4'!H15:J15)),"","Неверно!")</f>
        <v/>
      </c>
      <c r="B2150" s="428" t="s">
        <v>2910</v>
      </c>
      <c r="C2150" s="426" t="s">
        <v>2977</v>
      </c>
      <c r="D2150" s="426" t="s">
        <v>678</v>
      </c>
      <c r="E2150" s="426" t="str">
        <f>CONCATENATE(SUM('Раздел 4'!G15:G15),"=",SUM('Раздел 4'!H15:J15))</f>
        <v>17=17</v>
      </c>
      <c r="F2150" s="407"/>
    </row>
    <row r="2151" spans="1:6" s="242" customFormat="1" x14ac:dyDescent="0.2">
      <c r="A2151" s="433" t="str">
        <f>IF((SUM('Раздел 4'!G78:G78)=SUM('Раздел 4'!H78:J78)),"","Неверно!")</f>
        <v/>
      </c>
      <c r="B2151" s="428" t="s">
        <v>2910</v>
      </c>
      <c r="C2151" s="426" t="s">
        <v>2978</v>
      </c>
      <c r="D2151" s="426" t="s">
        <v>678</v>
      </c>
      <c r="E2151" s="426" t="str">
        <f>CONCATENATE(SUM('Раздел 4'!G78:G78),"=",SUM('Раздел 4'!H78:J78))</f>
        <v>0=0</v>
      </c>
      <c r="F2151" s="407"/>
    </row>
    <row r="2152" spans="1:6" s="242" customFormat="1" x14ac:dyDescent="0.2">
      <c r="A2152" s="433" t="str">
        <f>IF((SUM('Раздел 4'!G79:G79)=SUM('Раздел 4'!H79:J79)),"","Неверно!")</f>
        <v/>
      </c>
      <c r="B2152" s="428" t="s">
        <v>2910</v>
      </c>
      <c r="C2152" s="426" t="s">
        <v>2979</v>
      </c>
      <c r="D2152" s="426" t="s">
        <v>678</v>
      </c>
      <c r="E2152" s="426" t="str">
        <f>CONCATENATE(SUM('Раздел 4'!G79:G79),"=",SUM('Раздел 4'!H79:J79))</f>
        <v>0=0</v>
      </c>
      <c r="F2152" s="407"/>
    </row>
    <row r="2153" spans="1:6" s="242" customFormat="1" x14ac:dyDescent="0.2">
      <c r="A2153" s="433" t="str">
        <f>IF((SUM('Раздел 4'!G80:G80)=SUM('Раздел 4'!H80:J80)),"","Неверно!")</f>
        <v/>
      </c>
      <c r="B2153" s="428" t="s">
        <v>2910</v>
      </c>
      <c r="C2153" s="426" t="s">
        <v>2980</v>
      </c>
      <c r="D2153" s="426" t="s">
        <v>678</v>
      </c>
      <c r="E2153" s="426" t="str">
        <f>CONCATENATE(SUM('Раздел 4'!G80:G80),"=",SUM('Раздел 4'!H80:J80))</f>
        <v>0=0</v>
      </c>
      <c r="F2153" s="407"/>
    </row>
    <row r="2154" spans="1:6" s="242" customFormat="1" x14ac:dyDescent="0.2">
      <c r="A2154" s="433" t="str">
        <f>IF((SUM('Раздел 4'!G81:G81)=SUM('Раздел 4'!H81:J81)),"","Неверно!")</f>
        <v/>
      </c>
      <c r="B2154" s="428" t="s">
        <v>2910</v>
      </c>
      <c r="C2154" s="426" t="s">
        <v>2981</v>
      </c>
      <c r="D2154" s="426" t="s">
        <v>678</v>
      </c>
      <c r="E2154" s="426" t="str">
        <f>CONCATENATE(SUM('Раздел 4'!G81:G81),"=",SUM('Раздел 4'!H81:J81))</f>
        <v>0=0</v>
      </c>
      <c r="F2154" s="407"/>
    </row>
    <row r="2155" spans="1:6" s="242" customFormat="1" x14ac:dyDescent="0.2">
      <c r="A2155" s="433" t="str">
        <f>IF((SUM('Раздел 4'!G82:G82)=SUM('Раздел 4'!H82:J82)),"","Неверно!")</f>
        <v/>
      </c>
      <c r="B2155" s="428" t="s">
        <v>2910</v>
      </c>
      <c r="C2155" s="426" t="s">
        <v>2982</v>
      </c>
      <c r="D2155" s="426" t="s">
        <v>678</v>
      </c>
      <c r="E2155" s="426" t="str">
        <f>CONCATENATE(SUM('Раздел 4'!G82:G82),"=",SUM('Раздел 4'!H82:J82))</f>
        <v>0=0</v>
      </c>
      <c r="F2155" s="407"/>
    </row>
    <row r="2156" spans="1:6" s="242" customFormat="1" x14ac:dyDescent="0.2">
      <c r="A2156" s="433" t="str">
        <f>IF((SUM('Раздел 4'!G83:G83)=SUM('Раздел 4'!H83:J83)),"","Неверно!")</f>
        <v/>
      </c>
      <c r="B2156" s="428" t="s">
        <v>2910</v>
      </c>
      <c r="C2156" s="426" t="s">
        <v>2983</v>
      </c>
      <c r="D2156" s="426" t="s">
        <v>678</v>
      </c>
      <c r="E2156" s="426" t="str">
        <f>CONCATENATE(SUM('Раздел 4'!G83:G83),"=",SUM('Раздел 4'!H83:J83))</f>
        <v>0=0</v>
      </c>
      <c r="F2156" s="407"/>
    </row>
    <row r="2157" spans="1:6" s="242" customFormat="1" x14ac:dyDescent="0.2">
      <c r="A2157" s="433" t="str">
        <f>IF((SUM('Раздел 4'!G84:G84)=SUM('Раздел 4'!H84:J84)),"","Неверно!")</f>
        <v/>
      </c>
      <c r="B2157" s="428" t="s">
        <v>2910</v>
      </c>
      <c r="C2157" s="426" t="s">
        <v>2984</v>
      </c>
      <c r="D2157" s="426" t="s">
        <v>678</v>
      </c>
      <c r="E2157" s="426" t="str">
        <f>CONCATENATE(SUM('Раздел 4'!G84:G84),"=",SUM('Раздел 4'!H84:J84))</f>
        <v>0=0</v>
      </c>
      <c r="F2157" s="407"/>
    </row>
    <row r="2158" spans="1:6" s="242" customFormat="1" x14ac:dyDescent="0.2">
      <c r="A2158" s="433" t="str">
        <f>IF((SUM('Раздел 4'!G85:G85)=SUM('Раздел 4'!H85:J85)),"","Неверно!")</f>
        <v/>
      </c>
      <c r="B2158" s="428" t="s">
        <v>2910</v>
      </c>
      <c r="C2158" s="426" t="s">
        <v>2985</v>
      </c>
      <c r="D2158" s="426" t="s">
        <v>678</v>
      </c>
      <c r="E2158" s="426" t="str">
        <f>CONCATENATE(SUM('Раздел 4'!G85:G85),"=",SUM('Раздел 4'!H85:J85))</f>
        <v>0=0</v>
      </c>
      <c r="F2158" s="407"/>
    </row>
    <row r="2159" spans="1:6" s="242" customFormat="1" x14ac:dyDescent="0.2">
      <c r="A2159" s="433" t="str">
        <f>IF((SUM('Раздел 4'!G86:G86)=SUM('Раздел 4'!H86:J86)),"","Неверно!")</f>
        <v/>
      </c>
      <c r="B2159" s="428" t="s">
        <v>2910</v>
      </c>
      <c r="C2159" s="426" t="s">
        <v>2986</v>
      </c>
      <c r="D2159" s="426" t="s">
        <v>678</v>
      </c>
      <c r="E2159" s="426" t="str">
        <f>CONCATENATE(SUM('Раздел 4'!G86:G86),"=",SUM('Раздел 4'!H86:J86))</f>
        <v>0=0</v>
      </c>
      <c r="F2159" s="407"/>
    </row>
    <row r="2160" spans="1:6" s="242" customFormat="1" x14ac:dyDescent="0.2">
      <c r="A2160" s="433" t="str">
        <f>IF((SUM('Раздел 4'!G87:G87)=SUM('Раздел 4'!H87:J87)),"","Неверно!")</f>
        <v/>
      </c>
      <c r="B2160" s="428" t="s">
        <v>2910</v>
      </c>
      <c r="C2160" s="426" t="s">
        <v>2987</v>
      </c>
      <c r="D2160" s="426" t="s">
        <v>678</v>
      </c>
      <c r="E2160" s="426" t="str">
        <f>CONCATENATE(SUM('Раздел 4'!G87:G87),"=",SUM('Раздел 4'!H87:J87))</f>
        <v>0=0</v>
      </c>
      <c r="F2160" s="407"/>
    </row>
    <row r="2161" spans="1:6" s="242" customFormat="1" x14ac:dyDescent="0.2">
      <c r="A2161" s="433" t="str">
        <f>IF((SUM('Раздел 4'!G16:G16)=SUM('Раздел 4'!H16:J16)),"","Неверно!")</f>
        <v/>
      </c>
      <c r="B2161" s="428" t="s">
        <v>2910</v>
      </c>
      <c r="C2161" s="426" t="s">
        <v>2988</v>
      </c>
      <c r="D2161" s="426" t="s">
        <v>678</v>
      </c>
      <c r="E2161" s="426" t="str">
        <f>CONCATENATE(SUM('Раздел 4'!G16:G16),"=",SUM('Раздел 4'!H16:J16))</f>
        <v>13=13</v>
      </c>
      <c r="F2161" s="407"/>
    </row>
    <row r="2162" spans="1:6" s="242" customFormat="1" x14ac:dyDescent="0.2">
      <c r="A2162" s="433" t="str">
        <f>IF((SUM('Раздел 4'!G88:G88)=SUM('Раздел 4'!H88:J88)),"","Неверно!")</f>
        <v/>
      </c>
      <c r="B2162" s="428" t="s">
        <v>2910</v>
      </c>
      <c r="C2162" s="426" t="s">
        <v>2989</v>
      </c>
      <c r="D2162" s="426" t="s">
        <v>678</v>
      </c>
      <c r="E2162" s="426" t="str">
        <f>CONCATENATE(SUM('Раздел 4'!G88:G88),"=",SUM('Раздел 4'!H88:J88))</f>
        <v>0=0</v>
      </c>
      <c r="F2162" s="407"/>
    </row>
    <row r="2163" spans="1:6" s="242" customFormat="1" x14ac:dyDescent="0.2">
      <c r="A2163" s="433" t="str">
        <f>IF((SUM('Раздел 4'!G89:G89)=SUM('Раздел 4'!H89:J89)),"","Неверно!")</f>
        <v/>
      </c>
      <c r="B2163" s="428" t="s">
        <v>2910</v>
      </c>
      <c r="C2163" s="426" t="s">
        <v>2990</v>
      </c>
      <c r="D2163" s="426" t="s">
        <v>678</v>
      </c>
      <c r="E2163" s="426" t="str">
        <f>CONCATENATE(SUM('Раздел 4'!G89:G89),"=",SUM('Раздел 4'!H89:J89))</f>
        <v>0=0</v>
      </c>
      <c r="F2163" s="407"/>
    </row>
    <row r="2164" spans="1:6" s="242" customFormat="1" x14ac:dyDescent="0.2">
      <c r="A2164" s="433" t="str">
        <f>IF((SUM('Раздел 4'!G90:G90)=SUM('Раздел 4'!H90:J90)),"","Неверно!")</f>
        <v/>
      </c>
      <c r="B2164" s="428" t="s">
        <v>2910</v>
      </c>
      <c r="C2164" s="426" t="s">
        <v>2991</v>
      </c>
      <c r="D2164" s="426" t="s">
        <v>678</v>
      </c>
      <c r="E2164" s="426" t="str">
        <f>CONCATENATE(SUM('Раздел 4'!G90:G90),"=",SUM('Раздел 4'!H90:J90))</f>
        <v>0=0</v>
      </c>
      <c r="F2164" s="407"/>
    </row>
    <row r="2165" spans="1:6" s="242" customFormat="1" x14ac:dyDescent="0.2">
      <c r="A2165" s="433" t="str">
        <f>IF((SUM('Раздел 4'!G91:G91)=SUM('Раздел 4'!H91:J91)),"","Неверно!")</f>
        <v/>
      </c>
      <c r="B2165" s="428" t="s">
        <v>2910</v>
      </c>
      <c r="C2165" s="426" t="s">
        <v>2992</v>
      </c>
      <c r="D2165" s="426" t="s">
        <v>678</v>
      </c>
      <c r="E2165" s="426" t="str">
        <f>CONCATENATE(SUM('Раздел 4'!G91:G91),"=",SUM('Раздел 4'!H91:J91))</f>
        <v>4=4</v>
      </c>
      <c r="F2165" s="407"/>
    </row>
    <row r="2166" spans="1:6" s="242" customFormat="1" x14ac:dyDescent="0.2">
      <c r="A2166" s="433" t="str">
        <f>IF((SUM('Раздел 4'!G92:G92)=SUM('Раздел 4'!H92:J92)),"","Неверно!")</f>
        <v/>
      </c>
      <c r="B2166" s="428" t="s">
        <v>2910</v>
      </c>
      <c r="C2166" s="426" t="s">
        <v>2993</v>
      </c>
      <c r="D2166" s="426" t="s">
        <v>678</v>
      </c>
      <c r="E2166" s="426" t="str">
        <f>CONCATENATE(SUM('Раздел 4'!G92:G92),"=",SUM('Раздел 4'!H92:J92))</f>
        <v>1=1</v>
      </c>
      <c r="F2166" s="407"/>
    </row>
    <row r="2167" spans="1:6" s="242" customFormat="1" x14ac:dyDescent="0.2">
      <c r="A2167" s="433" t="str">
        <f>IF((SUM('Раздел 4'!G93:G93)=SUM('Раздел 4'!H93:J93)),"","Неверно!")</f>
        <v/>
      </c>
      <c r="B2167" s="428" t="s">
        <v>2910</v>
      </c>
      <c r="C2167" s="426" t="s">
        <v>2994</v>
      </c>
      <c r="D2167" s="426" t="s">
        <v>678</v>
      </c>
      <c r="E2167" s="426" t="str">
        <f>CONCATENATE(SUM('Раздел 4'!G93:G93),"=",SUM('Раздел 4'!H93:J93))</f>
        <v>1=1</v>
      </c>
      <c r="F2167" s="407"/>
    </row>
    <row r="2168" spans="1:6" s="242" customFormat="1" x14ac:dyDescent="0.2">
      <c r="A2168" s="433" t="str">
        <f>IF((SUM('Раздел 4'!G94:G94)=SUM('Раздел 4'!H94:J94)),"","Неверно!")</f>
        <v/>
      </c>
      <c r="B2168" s="428" t="s">
        <v>2910</v>
      </c>
      <c r="C2168" s="426" t="s">
        <v>2995</v>
      </c>
      <c r="D2168" s="426" t="s">
        <v>678</v>
      </c>
      <c r="E2168" s="426" t="str">
        <f>CONCATENATE(SUM('Раздел 4'!G94:G94),"=",SUM('Раздел 4'!H94:J94))</f>
        <v>0=0</v>
      </c>
      <c r="F2168" s="407"/>
    </row>
    <row r="2169" spans="1:6" s="242" customFormat="1" x14ac:dyDescent="0.2">
      <c r="A2169" s="433" t="str">
        <f>IF((SUM('Раздел 4'!G95:G95)=SUM('Раздел 4'!H95:J95)),"","Неверно!")</f>
        <v/>
      </c>
      <c r="B2169" s="428" t="s">
        <v>2910</v>
      </c>
      <c r="C2169" s="426" t="s">
        <v>2996</v>
      </c>
      <c r="D2169" s="426" t="s">
        <v>678</v>
      </c>
      <c r="E2169" s="426" t="str">
        <f>CONCATENATE(SUM('Раздел 4'!G95:G95),"=",SUM('Раздел 4'!H95:J95))</f>
        <v>16=16</v>
      </c>
      <c r="F2169" s="407"/>
    </row>
    <row r="2170" spans="1:6" s="242" customFormat="1" x14ac:dyDescent="0.2">
      <c r="A2170" s="433" t="str">
        <f>IF((SUM('Раздел 4'!G96:G96)=SUM('Раздел 4'!H96:J96)),"","Неверно!")</f>
        <v/>
      </c>
      <c r="B2170" s="428" t="s">
        <v>2910</v>
      </c>
      <c r="C2170" s="426" t="s">
        <v>2997</v>
      </c>
      <c r="D2170" s="426" t="s">
        <v>678</v>
      </c>
      <c r="E2170" s="426" t="str">
        <f>CONCATENATE(SUM('Раздел 4'!G96:G96),"=",SUM('Раздел 4'!H96:J96))</f>
        <v>0=0</v>
      </c>
      <c r="F2170" s="407"/>
    </row>
    <row r="2171" spans="1:6" s="242" customFormat="1" x14ac:dyDescent="0.2">
      <c r="A2171" s="433" t="str">
        <f>IF((SUM('Раздел 4'!G97:G97)=SUM('Раздел 4'!H97:J97)),"","Неверно!")</f>
        <v/>
      </c>
      <c r="B2171" s="428" t="s">
        <v>2910</v>
      </c>
      <c r="C2171" s="426" t="s">
        <v>2998</v>
      </c>
      <c r="D2171" s="426" t="s">
        <v>678</v>
      </c>
      <c r="E2171" s="426" t="str">
        <f>CONCATENATE(SUM('Раздел 4'!G97:G97),"=",SUM('Раздел 4'!H97:J97))</f>
        <v>0=0</v>
      </c>
      <c r="F2171" s="407"/>
    </row>
    <row r="2172" spans="1:6" s="242" customFormat="1" x14ac:dyDescent="0.2">
      <c r="A2172" s="433" t="str">
        <f>IF((SUM('Раздел 4'!G17:G17)=SUM('Раздел 4'!H17:J17)),"","Неверно!")</f>
        <v/>
      </c>
      <c r="B2172" s="428" t="s">
        <v>2910</v>
      </c>
      <c r="C2172" s="426" t="s">
        <v>2999</v>
      </c>
      <c r="D2172" s="426" t="s">
        <v>678</v>
      </c>
      <c r="E2172" s="426" t="str">
        <f>CONCATENATE(SUM('Раздел 4'!G17:G17),"=",SUM('Раздел 4'!H17:J17))</f>
        <v>10=10</v>
      </c>
      <c r="F2172" s="407"/>
    </row>
    <row r="2173" spans="1:6" s="242" customFormat="1" x14ac:dyDescent="0.2">
      <c r="A2173" s="433" t="str">
        <f>IF((SUM('Раздел 4'!G98:G98)=SUM('Раздел 4'!H98:J98)),"","Неверно!")</f>
        <v/>
      </c>
      <c r="B2173" s="428" t="s">
        <v>2910</v>
      </c>
      <c r="C2173" s="426" t="s">
        <v>3000</v>
      </c>
      <c r="D2173" s="426" t="s">
        <v>678</v>
      </c>
      <c r="E2173" s="426" t="str">
        <f>CONCATENATE(SUM('Раздел 4'!G98:G98),"=",SUM('Раздел 4'!H98:J98))</f>
        <v>0=0</v>
      </c>
      <c r="F2173" s="407"/>
    </row>
    <row r="2174" spans="1:6" s="242" customFormat="1" x14ac:dyDescent="0.2">
      <c r="A2174" s="433" t="str">
        <f>IF((SUM('Раздел 4'!G99:G99)=SUM('Раздел 4'!H99:J99)),"","Неверно!")</f>
        <v/>
      </c>
      <c r="B2174" s="428" t="s">
        <v>2910</v>
      </c>
      <c r="C2174" s="426" t="s">
        <v>3001</v>
      </c>
      <c r="D2174" s="426" t="s">
        <v>678</v>
      </c>
      <c r="E2174" s="426" t="str">
        <f>CONCATENATE(SUM('Раздел 4'!G99:G99),"=",SUM('Раздел 4'!H99:J99))</f>
        <v>0=0</v>
      </c>
      <c r="F2174" s="407"/>
    </row>
    <row r="2175" spans="1:6" s="242" customFormat="1" x14ac:dyDescent="0.2">
      <c r="A2175" s="433" t="str">
        <f>IF((SUM('Раздел 4'!G100:G100)=SUM('Раздел 4'!H100:J100)),"","Неверно!")</f>
        <v/>
      </c>
      <c r="B2175" s="428" t="s">
        <v>2910</v>
      </c>
      <c r="C2175" s="426" t="s">
        <v>3002</v>
      </c>
      <c r="D2175" s="426" t="s">
        <v>678</v>
      </c>
      <c r="E2175" s="426" t="str">
        <f>CONCATENATE(SUM('Раздел 4'!G100:G100),"=",SUM('Раздел 4'!H100:J100))</f>
        <v>0=0</v>
      </c>
      <c r="F2175" s="407"/>
    </row>
    <row r="2176" spans="1:6" s="242" customFormat="1" x14ac:dyDescent="0.2">
      <c r="A2176" s="433" t="str">
        <f>IF((SUM('Раздел 4'!G101:G101)=SUM('Раздел 4'!H101:J101)),"","Неверно!")</f>
        <v/>
      </c>
      <c r="B2176" s="428" t="s">
        <v>2910</v>
      </c>
      <c r="C2176" s="426" t="s">
        <v>3003</v>
      </c>
      <c r="D2176" s="426" t="s">
        <v>678</v>
      </c>
      <c r="E2176" s="426" t="str">
        <f>CONCATENATE(SUM('Раздел 4'!G101:G101),"=",SUM('Раздел 4'!H101:J101))</f>
        <v>0=0</v>
      </c>
      <c r="F2176" s="407"/>
    </row>
    <row r="2177" spans="1:6" s="242" customFormat="1" x14ac:dyDescent="0.2">
      <c r="A2177" s="433" t="str">
        <f>IF((SUM('Раздел 4'!G102:G102)=SUM('Раздел 4'!H102:J102)),"","Неверно!")</f>
        <v/>
      </c>
      <c r="B2177" s="428" t="s">
        <v>2910</v>
      </c>
      <c r="C2177" s="426" t="s">
        <v>3004</v>
      </c>
      <c r="D2177" s="426" t="s">
        <v>678</v>
      </c>
      <c r="E2177" s="426" t="str">
        <f>CONCATENATE(SUM('Раздел 4'!G102:G102),"=",SUM('Раздел 4'!H102:J102))</f>
        <v>0=0</v>
      </c>
      <c r="F2177" s="407"/>
    </row>
    <row r="2178" spans="1:6" s="242" customFormat="1" x14ac:dyDescent="0.2">
      <c r="A2178" s="433" t="str">
        <f>IF((SUM('Раздел 4'!G103:G103)=SUM('Раздел 4'!H103:J103)),"","Неверно!")</f>
        <v/>
      </c>
      <c r="B2178" s="428" t="s">
        <v>2910</v>
      </c>
      <c r="C2178" s="426" t="s">
        <v>3005</v>
      </c>
      <c r="D2178" s="426" t="s">
        <v>678</v>
      </c>
      <c r="E2178" s="426" t="str">
        <f>CONCATENATE(SUM('Раздел 4'!G103:G103),"=",SUM('Раздел 4'!H103:J103))</f>
        <v>0=0</v>
      </c>
      <c r="F2178" s="407"/>
    </row>
    <row r="2179" spans="1:6" s="242" customFormat="1" x14ac:dyDescent="0.2">
      <c r="A2179" s="433" t="str">
        <f>IF((SUM('Раздел 4'!G104:G104)=SUM('Раздел 4'!H104:J104)),"","Неверно!")</f>
        <v/>
      </c>
      <c r="B2179" s="428" t="s">
        <v>2910</v>
      </c>
      <c r="C2179" s="426" t="s">
        <v>3006</v>
      </c>
      <c r="D2179" s="426" t="s">
        <v>678</v>
      </c>
      <c r="E2179" s="426" t="str">
        <f>CONCATENATE(SUM('Раздел 4'!G104:G104),"=",SUM('Раздел 4'!H104:J104))</f>
        <v>0=0</v>
      </c>
      <c r="F2179" s="407"/>
    </row>
    <row r="2180" spans="1:6" s="242" customFormat="1" x14ac:dyDescent="0.2">
      <c r="A2180" s="433" t="str">
        <f>IF((SUM('Раздел 4'!M9:M9)&lt;=SUM('Раздел 4'!L9:L9)),"","Неверно!")</f>
        <v/>
      </c>
      <c r="B2180" s="428" t="s">
        <v>3007</v>
      </c>
      <c r="C2180" s="426" t="s">
        <v>3008</v>
      </c>
      <c r="D2180" s="426" t="s">
        <v>677</v>
      </c>
      <c r="E2180" s="426" t="str">
        <f>CONCATENATE(SUM('Раздел 4'!M9:M9),"&lt;=",SUM('Раздел 4'!L9:L9))</f>
        <v>3&lt;=10</v>
      </c>
      <c r="F2180" s="407"/>
    </row>
    <row r="2181" spans="1:6" s="242" customFormat="1" x14ac:dyDescent="0.2">
      <c r="A2181" s="433" t="str">
        <f>IF((SUM('Раздел 4'!M18:M18)&lt;=SUM('Раздел 4'!L18:L18)),"","Неверно!")</f>
        <v/>
      </c>
      <c r="B2181" s="428" t="s">
        <v>3007</v>
      </c>
      <c r="C2181" s="426" t="s">
        <v>3009</v>
      </c>
      <c r="D2181" s="426" t="s">
        <v>677</v>
      </c>
      <c r="E2181" s="426" t="str">
        <f>CONCATENATE(SUM('Раздел 4'!M18:M18),"&lt;=",SUM('Раздел 4'!L18:L18))</f>
        <v>0&lt;=0</v>
      </c>
      <c r="F2181" s="407"/>
    </row>
    <row r="2182" spans="1:6" s="242" customFormat="1" x14ac:dyDescent="0.2">
      <c r="A2182" s="433" t="str">
        <f>IF((SUM('Раздел 4'!M19:M19)&lt;=SUM('Раздел 4'!L19:L19)),"","Неверно!")</f>
        <v/>
      </c>
      <c r="B2182" s="428" t="s">
        <v>3007</v>
      </c>
      <c r="C2182" s="426" t="s">
        <v>3010</v>
      </c>
      <c r="D2182" s="426" t="s">
        <v>677</v>
      </c>
      <c r="E2182" s="426" t="str">
        <f>CONCATENATE(SUM('Раздел 4'!M19:M19),"&lt;=",SUM('Раздел 4'!L19:L19))</f>
        <v>0&lt;=0</v>
      </c>
      <c r="F2182" s="407"/>
    </row>
    <row r="2183" spans="1:6" s="242" customFormat="1" x14ac:dyDescent="0.2">
      <c r="A2183" s="433" t="str">
        <f>IF((SUM('Раздел 4'!M20:M20)&lt;=SUM('Раздел 4'!L20:L20)),"","Неверно!")</f>
        <v/>
      </c>
      <c r="B2183" s="428" t="s">
        <v>3007</v>
      </c>
      <c r="C2183" s="426" t="s">
        <v>3011</v>
      </c>
      <c r="D2183" s="426" t="s">
        <v>677</v>
      </c>
      <c r="E2183" s="426" t="str">
        <f>CONCATENATE(SUM('Раздел 4'!M20:M20),"&lt;=",SUM('Раздел 4'!L20:L20))</f>
        <v>0&lt;=0</v>
      </c>
      <c r="F2183" s="407"/>
    </row>
    <row r="2184" spans="1:6" s="242" customFormat="1" x14ac:dyDescent="0.2">
      <c r="A2184" s="433" t="str">
        <f>IF((SUM('Раздел 4'!M21:M21)&lt;=SUM('Раздел 4'!L21:L21)),"","Неверно!")</f>
        <v/>
      </c>
      <c r="B2184" s="428" t="s">
        <v>3007</v>
      </c>
      <c r="C2184" s="426" t="s">
        <v>3012</v>
      </c>
      <c r="D2184" s="426" t="s">
        <v>677</v>
      </c>
      <c r="E2184" s="426" t="str">
        <f>CONCATENATE(SUM('Раздел 4'!M21:M21),"&lt;=",SUM('Раздел 4'!L21:L21))</f>
        <v>0&lt;=0</v>
      </c>
      <c r="F2184" s="407"/>
    </row>
    <row r="2185" spans="1:6" s="242" customFormat="1" x14ac:dyDescent="0.2">
      <c r="A2185" s="433" t="str">
        <f>IF((SUM('Раздел 4'!M22:M22)&lt;=SUM('Раздел 4'!L22:L22)),"","Неверно!")</f>
        <v/>
      </c>
      <c r="B2185" s="428" t="s">
        <v>3007</v>
      </c>
      <c r="C2185" s="426" t="s">
        <v>3013</v>
      </c>
      <c r="D2185" s="426" t="s">
        <v>677</v>
      </c>
      <c r="E2185" s="426" t="str">
        <f>CONCATENATE(SUM('Раздел 4'!M22:M22),"&lt;=",SUM('Раздел 4'!L22:L22))</f>
        <v>0&lt;=0</v>
      </c>
      <c r="F2185" s="407"/>
    </row>
    <row r="2186" spans="1:6" s="242" customFormat="1" x14ac:dyDescent="0.2">
      <c r="A2186" s="433" t="str">
        <f>IF((SUM('Раздел 4'!M23:M23)&lt;=SUM('Раздел 4'!L23:L23)),"","Неверно!")</f>
        <v/>
      </c>
      <c r="B2186" s="428" t="s">
        <v>3007</v>
      </c>
      <c r="C2186" s="426" t="s">
        <v>3014</v>
      </c>
      <c r="D2186" s="426" t="s">
        <v>677</v>
      </c>
      <c r="E2186" s="426" t="str">
        <f>CONCATENATE(SUM('Раздел 4'!M23:M23),"&lt;=",SUM('Раздел 4'!L23:L23))</f>
        <v>0&lt;=0</v>
      </c>
      <c r="F2186" s="407"/>
    </row>
    <row r="2187" spans="1:6" s="242" customFormat="1" x14ac:dyDescent="0.2">
      <c r="A2187" s="433" t="str">
        <f>IF((SUM('Раздел 4'!M24:M24)&lt;=SUM('Раздел 4'!L24:L24)),"","Неверно!")</f>
        <v/>
      </c>
      <c r="B2187" s="428" t="s">
        <v>3007</v>
      </c>
      <c r="C2187" s="426" t="s">
        <v>3015</v>
      </c>
      <c r="D2187" s="426" t="s">
        <v>677</v>
      </c>
      <c r="E2187" s="426" t="str">
        <f>CONCATENATE(SUM('Раздел 4'!M24:M24),"&lt;=",SUM('Раздел 4'!L24:L24))</f>
        <v>0&lt;=0</v>
      </c>
      <c r="F2187" s="407"/>
    </row>
    <row r="2188" spans="1:6" s="242" customFormat="1" x14ac:dyDescent="0.2">
      <c r="A2188" s="433" t="str">
        <f>IF((SUM('Раздел 4'!M25:M25)&lt;=SUM('Раздел 4'!L25:L25)),"","Неверно!")</f>
        <v/>
      </c>
      <c r="B2188" s="428" t="s">
        <v>3007</v>
      </c>
      <c r="C2188" s="426" t="s">
        <v>3016</v>
      </c>
      <c r="D2188" s="426" t="s">
        <v>677</v>
      </c>
      <c r="E2188" s="426" t="str">
        <f>CONCATENATE(SUM('Раздел 4'!M25:M25),"&lt;=",SUM('Раздел 4'!L25:L25))</f>
        <v>0&lt;=0</v>
      </c>
      <c r="F2188" s="407"/>
    </row>
    <row r="2189" spans="1:6" s="242" customFormat="1" x14ac:dyDescent="0.2">
      <c r="A2189" s="433" t="str">
        <f>IF((SUM('Раздел 4'!M26:M26)&lt;=SUM('Раздел 4'!L26:L26)),"","Неверно!")</f>
        <v/>
      </c>
      <c r="B2189" s="428" t="s">
        <v>3007</v>
      </c>
      <c r="C2189" s="426" t="s">
        <v>3017</v>
      </c>
      <c r="D2189" s="426" t="s">
        <v>677</v>
      </c>
      <c r="E2189" s="426" t="str">
        <f>CONCATENATE(SUM('Раздел 4'!M26:M26),"&lt;=",SUM('Раздел 4'!L26:L26))</f>
        <v>0&lt;=0</v>
      </c>
      <c r="F2189" s="407"/>
    </row>
    <row r="2190" spans="1:6" s="242" customFormat="1" x14ac:dyDescent="0.2">
      <c r="A2190" s="433" t="str">
        <f>IF((SUM('Раздел 4'!M27:M27)&lt;=SUM('Раздел 4'!L27:L27)),"","Неверно!")</f>
        <v/>
      </c>
      <c r="B2190" s="428" t="s">
        <v>3007</v>
      </c>
      <c r="C2190" s="426" t="s">
        <v>3018</v>
      </c>
      <c r="D2190" s="426" t="s">
        <v>677</v>
      </c>
      <c r="E2190" s="426" t="str">
        <f>CONCATENATE(SUM('Раздел 4'!M27:M27),"&lt;=",SUM('Раздел 4'!L27:L27))</f>
        <v>0&lt;=0</v>
      </c>
      <c r="F2190" s="407"/>
    </row>
    <row r="2191" spans="1:6" s="242" customFormat="1" x14ac:dyDescent="0.2">
      <c r="A2191" s="433" t="str">
        <f>IF((SUM('Раздел 4'!M10:M10)&lt;=SUM('Раздел 4'!L10:L10)),"","Неверно!")</f>
        <v/>
      </c>
      <c r="B2191" s="428" t="s">
        <v>3007</v>
      </c>
      <c r="C2191" s="426" t="s">
        <v>3019</v>
      </c>
      <c r="D2191" s="426" t="s">
        <v>677</v>
      </c>
      <c r="E2191" s="426" t="str">
        <f>CONCATENATE(SUM('Раздел 4'!M10:M10),"&lt;=",SUM('Раздел 4'!L10:L10))</f>
        <v>0&lt;=0</v>
      </c>
      <c r="F2191" s="407"/>
    </row>
    <row r="2192" spans="1:6" s="242" customFormat="1" x14ac:dyDescent="0.2">
      <c r="A2192" s="433" t="str">
        <f>IF((SUM('Раздел 4'!M28:M28)&lt;=SUM('Раздел 4'!L28:L28)),"","Неверно!")</f>
        <v/>
      </c>
      <c r="B2192" s="428" t="s">
        <v>3007</v>
      </c>
      <c r="C2192" s="426" t="s">
        <v>3020</v>
      </c>
      <c r="D2192" s="426" t="s">
        <v>677</v>
      </c>
      <c r="E2192" s="426" t="str">
        <f>CONCATENATE(SUM('Раздел 4'!M28:M28),"&lt;=",SUM('Раздел 4'!L28:L28))</f>
        <v>0&lt;=0</v>
      </c>
      <c r="F2192" s="407"/>
    </row>
    <row r="2193" spans="1:6" s="242" customFormat="1" x14ac:dyDescent="0.2">
      <c r="A2193" s="433" t="str">
        <f>IF((SUM('Раздел 4'!M29:M29)&lt;=SUM('Раздел 4'!L29:L29)),"","Неверно!")</f>
        <v/>
      </c>
      <c r="B2193" s="428" t="s">
        <v>3007</v>
      </c>
      <c r="C2193" s="426" t="s">
        <v>3021</v>
      </c>
      <c r="D2193" s="426" t="s">
        <v>677</v>
      </c>
      <c r="E2193" s="426" t="str">
        <f>CONCATENATE(SUM('Раздел 4'!M29:M29),"&lt;=",SUM('Раздел 4'!L29:L29))</f>
        <v>0&lt;=0</v>
      </c>
      <c r="F2193" s="407"/>
    </row>
    <row r="2194" spans="1:6" s="242" customFormat="1" x14ac:dyDescent="0.2">
      <c r="A2194" s="433" t="str">
        <f>IF((SUM('Раздел 4'!M30:M30)&lt;=SUM('Раздел 4'!L30:L30)),"","Неверно!")</f>
        <v/>
      </c>
      <c r="B2194" s="428" t="s">
        <v>3007</v>
      </c>
      <c r="C2194" s="426" t="s">
        <v>3022</v>
      </c>
      <c r="D2194" s="426" t="s">
        <v>677</v>
      </c>
      <c r="E2194" s="426" t="str">
        <f>CONCATENATE(SUM('Раздел 4'!M30:M30),"&lt;=",SUM('Раздел 4'!L30:L30))</f>
        <v>0&lt;=0</v>
      </c>
      <c r="F2194" s="407"/>
    </row>
    <row r="2195" spans="1:6" s="242" customFormat="1" x14ac:dyDescent="0.2">
      <c r="A2195" s="433" t="str">
        <f>IF((SUM('Раздел 4'!M31:M31)&lt;=SUM('Раздел 4'!L31:L31)),"","Неверно!")</f>
        <v/>
      </c>
      <c r="B2195" s="428" t="s">
        <v>3007</v>
      </c>
      <c r="C2195" s="426" t="s">
        <v>3023</v>
      </c>
      <c r="D2195" s="426" t="s">
        <v>677</v>
      </c>
      <c r="E2195" s="426" t="str">
        <f>CONCATENATE(SUM('Раздел 4'!M31:M31),"&lt;=",SUM('Раздел 4'!L31:L31))</f>
        <v>0&lt;=0</v>
      </c>
      <c r="F2195" s="407"/>
    </row>
    <row r="2196" spans="1:6" s="242" customFormat="1" x14ac:dyDescent="0.2">
      <c r="A2196" s="433" t="str">
        <f>IF((SUM('Раздел 4'!M32:M32)&lt;=SUM('Раздел 4'!L32:L32)),"","Неверно!")</f>
        <v/>
      </c>
      <c r="B2196" s="428" t="s">
        <v>3007</v>
      </c>
      <c r="C2196" s="426" t="s">
        <v>3024</v>
      </c>
      <c r="D2196" s="426" t="s">
        <v>677</v>
      </c>
      <c r="E2196" s="426" t="str">
        <f>CONCATENATE(SUM('Раздел 4'!M32:M32),"&lt;=",SUM('Раздел 4'!L32:L32))</f>
        <v>2&lt;=5</v>
      </c>
      <c r="F2196" s="407"/>
    </row>
    <row r="2197" spans="1:6" s="242" customFormat="1" x14ac:dyDescent="0.2">
      <c r="A2197" s="433" t="str">
        <f>IF((SUM('Раздел 4'!M33:M33)&lt;=SUM('Раздел 4'!L33:L33)),"","Неверно!")</f>
        <v/>
      </c>
      <c r="B2197" s="428" t="s">
        <v>3007</v>
      </c>
      <c r="C2197" s="426" t="s">
        <v>3025</v>
      </c>
      <c r="D2197" s="426" t="s">
        <v>677</v>
      </c>
      <c r="E2197" s="426" t="str">
        <f>CONCATENATE(SUM('Раздел 4'!M33:M33),"&lt;=",SUM('Раздел 4'!L33:L33))</f>
        <v>0&lt;=0</v>
      </c>
      <c r="F2197" s="407"/>
    </row>
    <row r="2198" spans="1:6" s="242" customFormat="1" x14ac:dyDescent="0.2">
      <c r="A2198" s="433" t="str">
        <f>IF((SUM('Раздел 4'!M34:M34)&lt;=SUM('Раздел 4'!L34:L34)),"","Неверно!")</f>
        <v/>
      </c>
      <c r="B2198" s="428" t="s">
        <v>3007</v>
      </c>
      <c r="C2198" s="426" t="s">
        <v>3026</v>
      </c>
      <c r="D2198" s="426" t="s">
        <v>677</v>
      </c>
      <c r="E2198" s="426" t="str">
        <f>CONCATENATE(SUM('Раздел 4'!M34:M34),"&lt;=",SUM('Раздел 4'!L34:L34))</f>
        <v>1&lt;=4</v>
      </c>
      <c r="F2198" s="407"/>
    </row>
    <row r="2199" spans="1:6" s="242" customFormat="1" x14ac:dyDescent="0.2">
      <c r="A2199" s="433" t="str">
        <f>IF((SUM('Раздел 4'!M35:M35)&lt;=SUM('Раздел 4'!L35:L35)),"","Неверно!")</f>
        <v/>
      </c>
      <c r="B2199" s="428" t="s">
        <v>3007</v>
      </c>
      <c r="C2199" s="426" t="s">
        <v>3027</v>
      </c>
      <c r="D2199" s="426" t="s">
        <v>677</v>
      </c>
      <c r="E2199" s="426" t="str">
        <f>CONCATENATE(SUM('Раздел 4'!M35:M35),"&lt;=",SUM('Раздел 4'!L35:L35))</f>
        <v>0&lt;=0</v>
      </c>
      <c r="F2199" s="407"/>
    </row>
    <row r="2200" spans="1:6" s="242" customFormat="1" x14ac:dyDescent="0.2">
      <c r="A2200" s="433" t="str">
        <f>IF((SUM('Раздел 4'!M36:M36)&lt;=SUM('Раздел 4'!L36:L36)),"","Неверно!")</f>
        <v/>
      </c>
      <c r="B2200" s="428" t="s">
        <v>3007</v>
      </c>
      <c r="C2200" s="426" t="s">
        <v>3028</v>
      </c>
      <c r="D2200" s="426" t="s">
        <v>677</v>
      </c>
      <c r="E2200" s="426" t="str">
        <f>CONCATENATE(SUM('Раздел 4'!M36:M36),"&lt;=",SUM('Раздел 4'!L36:L36))</f>
        <v>0&lt;=0</v>
      </c>
      <c r="F2200" s="407"/>
    </row>
    <row r="2201" spans="1:6" s="242" customFormat="1" x14ac:dyDescent="0.2">
      <c r="A2201" s="433" t="str">
        <f>IF((SUM('Раздел 4'!M37:M37)&lt;=SUM('Раздел 4'!L37:L37)),"","Неверно!")</f>
        <v/>
      </c>
      <c r="B2201" s="428" t="s">
        <v>3007</v>
      </c>
      <c r="C2201" s="426" t="s">
        <v>3029</v>
      </c>
      <c r="D2201" s="426" t="s">
        <v>677</v>
      </c>
      <c r="E2201" s="426" t="str">
        <f>CONCATENATE(SUM('Раздел 4'!M37:M37),"&lt;=",SUM('Раздел 4'!L37:L37))</f>
        <v>0&lt;=0</v>
      </c>
      <c r="F2201" s="407"/>
    </row>
    <row r="2202" spans="1:6" s="242" customFormat="1" x14ac:dyDescent="0.2">
      <c r="A2202" s="433" t="str">
        <f>IF((SUM('Раздел 4'!M11:M11)&lt;=SUM('Раздел 4'!L11:L11)),"","Неверно!")</f>
        <v/>
      </c>
      <c r="B2202" s="428" t="s">
        <v>3007</v>
      </c>
      <c r="C2202" s="426" t="s">
        <v>3030</v>
      </c>
      <c r="D2202" s="426" t="s">
        <v>677</v>
      </c>
      <c r="E2202" s="426" t="str">
        <f>CONCATENATE(SUM('Раздел 4'!M11:M11),"&lt;=",SUM('Раздел 4'!L11:L11))</f>
        <v>0&lt;=0</v>
      </c>
      <c r="F2202" s="407"/>
    </row>
    <row r="2203" spans="1:6" s="242" customFormat="1" x14ac:dyDescent="0.2">
      <c r="A2203" s="433" t="str">
        <f>IF((SUM('Раздел 4'!M38:M38)&lt;=SUM('Раздел 4'!L38:L38)),"","Неверно!")</f>
        <v/>
      </c>
      <c r="B2203" s="428" t="s">
        <v>3007</v>
      </c>
      <c r="C2203" s="426" t="s">
        <v>3031</v>
      </c>
      <c r="D2203" s="426" t="s">
        <v>677</v>
      </c>
      <c r="E2203" s="426" t="str">
        <f>CONCATENATE(SUM('Раздел 4'!M38:M38),"&lt;=",SUM('Раздел 4'!L38:L38))</f>
        <v>0&lt;=0</v>
      </c>
      <c r="F2203" s="407"/>
    </row>
    <row r="2204" spans="1:6" s="242" customFormat="1" x14ac:dyDescent="0.2">
      <c r="A2204" s="433" t="str">
        <f>IF((SUM('Раздел 4'!M39:M39)&lt;=SUM('Раздел 4'!L39:L39)),"","Неверно!")</f>
        <v/>
      </c>
      <c r="B2204" s="428" t="s">
        <v>3007</v>
      </c>
      <c r="C2204" s="426" t="s">
        <v>3032</v>
      </c>
      <c r="D2204" s="426" t="s">
        <v>677</v>
      </c>
      <c r="E2204" s="426" t="str">
        <f>CONCATENATE(SUM('Раздел 4'!M39:M39),"&lt;=",SUM('Раздел 4'!L39:L39))</f>
        <v>0&lt;=0</v>
      </c>
      <c r="F2204" s="407"/>
    </row>
    <row r="2205" spans="1:6" s="242" customFormat="1" x14ac:dyDescent="0.2">
      <c r="A2205" s="433" t="str">
        <f>IF((SUM('Раздел 4'!M40:M40)&lt;=SUM('Раздел 4'!L40:L40)),"","Неверно!")</f>
        <v/>
      </c>
      <c r="B2205" s="428" t="s">
        <v>3007</v>
      </c>
      <c r="C2205" s="426" t="s">
        <v>3033</v>
      </c>
      <c r="D2205" s="426" t="s">
        <v>677</v>
      </c>
      <c r="E2205" s="426" t="str">
        <f>CONCATENATE(SUM('Раздел 4'!M40:M40),"&lt;=",SUM('Раздел 4'!L40:L40))</f>
        <v>0&lt;=0</v>
      </c>
      <c r="F2205" s="407"/>
    </row>
    <row r="2206" spans="1:6" s="242" customFormat="1" x14ac:dyDescent="0.2">
      <c r="A2206" s="433" t="str">
        <f>IF((SUM('Раздел 4'!M41:M41)&lt;=SUM('Раздел 4'!L41:L41)),"","Неверно!")</f>
        <v/>
      </c>
      <c r="B2206" s="428" t="s">
        <v>3007</v>
      </c>
      <c r="C2206" s="426" t="s">
        <v>3034</v>
      </c>
      <c r="D2206" s="426" t="s">
        <v>677</v>
      </c>
      <c r="E2206" s="426" t="str">
        <f>CONCATENATE(SUM('Раздел 4'!M41:M41),"&lt;=",SUM('Раздел 4'!L41:L41))</f>
        <v>0&lt;=0</v>
      </c>
      <c r="F2206" s="407"/>
    </row>
    <row r="2207" spans="1:6" s="242" customFormat="1" x14ac:dyDescent="0.2">
      <c r="A2207" s="433" t="str">
        <f>IF((SUM('Раздел 4'!M42:M42)&lt;=SUM('Раздел 4'!L42:L42)),"","Неверно!")</f>
        <v/>
      </c>
      <c r="B2207" s="428" t="s">
        <v>3007</v>
      </c>
      <c r="C2207" s="426" t="s">
        <v>3035</v>
      </c>
      <c r="D2207" s="426" t="s">
        <v>677</v>
      </c>
      <c r="E2207" s="426" t="str">
        <f>CONCATENATE(SUM('Раздел 4'!M42:M42),"&lt;=",SUM('Раздел 4'!L42:L42))</f>
        <v>0&lt;=0</v>
      </c>
      <c r="F2207" s="407"/>
    </row>
    <row r="2208" spans="1:6" s="242" customFormat="1" x14ac:dyDescent="0.2">
      <c r="A2208" s="433" t="str">
        <f>IF((SUM('Раздел 4'!M43:M43)&lt;=SUM('Раздел 4'!L43:L43)),"","Неверно!")</f>
        <v/>
      </c>
      <c r="B2208" s="428" t="s">
        <v>3007</v>
      </c>
      <c r="C2208" s="426" t="s">
        <v>3036</v>
      </c>
      <c r="D2208" s="426" t="s">
        <v>677</v>
      </c>
      <c r="E2208" s="426" t="str">
        <f>CONCATENATE(SUM('Раздел 4'!M43:M43),"&lt;=",SUM('Раздел 4'!L43:L43))</f>
        <v>0&lt;=0</v>
      </c>
      <c r="F2208" s="407"/>
    </row>
    <row r="2209" spans="1:6" s="242" customFormat="1" x14ac:dyDescent="0.2">
      <c r="A2209" s="433" t="str">
        <f>IF((SUM('Раздел 4'!M44:M44)&lt;=SUM('Раздел 4'!L44:L44)),"","Неверно!")</f>
        <v/>
      </c>
      <c r="B2209" s="428" t="s">
        <v>3007</v>
      </c>
      <c r="C2209" s="426" t="s">
        <v>3037</v>
      </c>
      <c r="D2209" s="426" t="s">
        <v>677</v>
      </c>
      <c r="E2209" s="426" t="str">
        <f>CONCATENATE(SUM('Раздел 4'!M44:M44),"&lt;=",SUM('Раздел 4'!L44:L44))</f>
        <v>0&lt;=0</v>
      </c>
      <c r="F2209" s="407"/>
    </row>
    <row r="2210" spans="1:6" s="242" customFormat="1" x14ac:dyDescent="0.2">
      <c r="A2210" s="433" t="str">
        <f>IF((SUM('Раздел 4'!M45:M45)&lt;=SUM('Раздел 4'!L45:L45)),"","Неверно!")</f>
        <v/>
      </c>
      <c r="B2210" s="428" t="s">
        <v>3007</v>
      </c>
      <c r="C2210" s="426" t="s">
        <v>3038</v>
      </c>
      <c r="D2210" s="426" t="s">
        <v>677</v>
      </c>
      <c r="E2210" s="426" t="str">
        <f>CONCATENATE(SUM('Раздел 4'!M45:M45),"&lt;=",SUM('Раздел 4'!L45:L45))</f>
        <v>0&lt;=0</v>
      </c>
      <c r="F2210" s="407"/>
    </row>
    <row r="2211" spans="1:6" s="242" customFormat="1" x14ac:dyDescent="0.2">
      <c r="A2211" s="433" t="str">
        <f>IF((SUM('Раздел 4'!M46:M46)&lt;=SUM('Раздел 4'!L46:L46)),"","Неверно!")</f>
        <v/>
      </c>
      <c r="B2211" s="428" t="s">
        <v>3007</v>
      </c>
      <c r="C2211" s="426" t="s">
        <v>3039</v>
      </c>
      <c r="D2211" s="426" t="s">
        <v>677</v>
      </c>
      <c r="E2211" s="426" t="str">
        <f>CONCATENATE(SUM('Раздел 4'!M46:M46),"&lt;=",SUM('Раздел 4'!L46:L46))</f>
        <v>0&lt;=0</v>
      </c>
      <c r="F2211" s="407"/>
    </row>
    <row r="2212" spans="1:6" s="242" customFormat="1" x14ac:dyDescent="0.2">
      <c r="A2212" s="433" t="str">
        <f>IF((SUM('Раздел 4'!M47:M47)&lt;=SUM('Раздел 4'!L47:L47)),"","Неверно!")</f>
        <v/>
      </c>
      <c r="B2212" s="428" t="s">
        <v>3007</v>
      </c>
      <c r="C2212" s="426" t="s">
        <v>3040</v>
      </c>
      <c r="D2212" s="426" t="s">
        <v>677</v>
      </c>
      <c r="E2212" s="426" t="str">
        <f>CONCATENATE(SUM('Раздел 4'!M47:M47),"&lt;=",SUM('Раздел 4'!L47:L47))</f>
        <v>0&lt;=0</v>
      </c>
      <c r="F2212" s="407"/>
    </row>
    <row r="2213" spans="1:6" s="242" customFormat="1" x14ac:dyDescent="0.2">
      <c r="A2213" s="433" t="str">
        <f>IF((SUM('Раздел 4'!M12:M12)&lt;=SUM('Раздел 4'!L12:L12)),"","Неверно!")</f>
        <v/>
      </c>
      <c r="B2213" s="428" t="s">
        <v>3007</v>
      </c>
      <c r="C2213" s="426" t="s">
        <v>3041</v>
      </c>
      <c r="D2213" s="426" t="s">
        <v>677</v>
      </c>
      <c r="E2213" s="426" t="str">
        <f>CONCATENATE(SUM('Раздел 4'!M12:M12),"&lt;=",SUM('Раздел 4'!L12:L12))</f>
        <v>0&lt;=0</v>
      </c>
      <c r="F2213" s="407"/>
    </row>
    <row r="2214" spans="1:6" s="242" customFormat="1" x14ac:dyDescent="0.2">
      <c r="A2214" s="433" t="str">
        <f>IF((SUM('Раздел 4'!M48:M48)&lt;=SUM('Раздел 4'!L48:L48)),"","Неверно!")</f>
        <v/>
      </c>
      <c r="B2214" s="428" t="s">
        <v>3007</v>
      </c>
      <c r="C2214" s="426" t="s">
        <v>3042</v>
      </c>
      <c r="D2214" s="426" t="s">
        <v>677</v>
      </c>
      <c r="E2214" s="426" t="str">
        <f>CONCATENATE(SUM('Раздел 4'!M48:M48),"&lt;=",SUM('Раздел 4'!L48:L48))</f>
        <v>0&lt;=0</v>
      </c>
      <c r="F2214" s="407"/>
    </row>
    <row r="2215" spans="1:6" s="242" customFormat="1" x14ac:dyDescent="0.2">
      <c r="A2215" s="433" t="str">
        <f>IF((SUM('Раздел 4'!M49:M49)&lt;=SUM('Раздел 4'!L49:L49)),"","Неверно!")</f>
        <v/>
      </c>
      <c r="B2215" s="428" t="s">
        <v>3007</v>
      </c>
      <c r="C2215" s="426" t="s">
        <v>3043</v>
      </c>
      <c r="D2215" s="426" t="s">
        <v>677</v>
      </c>
      <c r="E2215" s="426" t="str">
        <f>CONCATENATE(SUM('Раздел 4'!M49:M49),"&lt;=",SUM('Раздел 4'!L49:L49))</f>
        <v>0&lt;=0</v>
      </c>
      <c r="F2215" s="407"/>
    </row>
    <row r="2216" spans="1:6" s="242" customFormat="1" x14ac:dyDescent="0.2">
      <c r="A2216" s="433" t="str">
        <f>IF((SUM('Раздел 4'!M50:M50)&lt;=SUM('Раздел 4'!L50:L50)),"","Неверно!")</f>
        <v/>
      </c>
      <c r="B2216" s="428" t="s">
        <v>3007</v>
      </c>
      <c r="C2216" s="426" t="s">
        <v>3044</v>
      </c>
      <c r="D2216" s="426" t="s">
        <v>677</v>
      </c>
      <c r="E2216" s="426" t="str">
        <f>CONCATENATE(SUM('Раздел 4'!M50:M50),"&lt;=",SUM('Раздел 4'!L50:L50))</f>
        <v>0&lt;=0</v>
      </c>
      <c r="F2216" s="407"/>
    </row>
    <row r="2217" spans="1:6" s="242" customFormat="1" x14ac:dyDescent="0.2">
      <c r="A2217" s="433" t="str">
        <f>IF((SUM('Раздел 4'!M51:M51)&lt;=SUM('Раздел 4'!L51:L51)),"","Неверно!")</f>
        <v/>
      </c>
      <c r="B2217" s="428" t="s">
        <v>3007</v>
      </c>
      <c r="C2217" s="426" t="s">
        <v>3045</v>
      </c>
      <c r="D2217" s="426" t="s">
        <v>677</v>
      </c>
      <c r="E2217" s="426" t="str">
        <f>CONCATENATE(SUM('Раздел 4'!M51:M51),"&lt;=",SUM('Раздел 4'!L51:L51))</f>
        <v>0&lt;=0</v>
      </c>
      <c r="F2217" s="407"/>
    </row>
    <row r="2218" spans="1:6" s="242" customFormat="1" x14ac:dyDescent="0.2">
      <c r="A2218" s="433" t="str">
        <f>IF((SUM('Раздел 4'!M52:M52)&lt;=SUM('Раздел 4'!L52:L52)),"","Неверно!")</f>
        <v/>
      </c>
      <c r="B2218" s="428" t="s">
        <v>3007</v>
      </c>
      <c r="C2218" s="426" t="s">
        <v>3046</v>
      </c>
      <c r="D2218" s="426" t="s">
        <v>677</v>
      </c>
      <c r="E2218" s="426" t="str">
        <f>CONCATENATE(SUM('Раздел 4'!M52:M52),"&lt;=",SUM('Раздел 4'!L52:L52))</f>
        <v>0&lt;=0</v>
      </c>
      <c r="F2218" s="407"/>
    </row>
    <row r="2219" spans="1:6" s="242" customFormat="1" x14ac:dyDescent="0.2">
      <c r="A2219" s="433" t="str">
        <f>IF((SUM('Раздел 4'!M53:M53)&lt;=SUM('Раздел 4'!L53:L53)),"","Неверно!")</f>
        <v/>
      </c>
      <c r="B2219" s="428" t="s">
        <v>3007</v>
      </c>
      <c r="C2219" s="426" t="s">
        <v>3047</v>
      </c>
      <c r="D2219" s="426" t="s">
        <v>677</v>
      </c>
      <c r="E2219" s="426" t="str">
        <f>CONCATENATE(SUM('Раздел 4'!M53:M53),"&lt;=",SUM('Раздел 4'!L53:L53))</f>
        <v>0&lt;=0</v>
      </c>
      <c r="F2219" s="407"/>
    </row>
    <row r="2220" spans="1:6" s="242" customFormat="1" x14ac:dyDescent="0.2">
      <c r="A2220" s="433" t="str">
        <f>IF((SUM('Раздел 4'!M54:M54)&lt;=SUM('Раздел 4'!L54:L54)),"","Неверно!")</f>
        <v/>
      </c>
      <c r="B2220" s="428" t="s">
        <v>3007</v>
      </c>
      <c r="C2220" s="426" t="s">
        <v>3048</v>
      </c>
      <c r="D2220" s="426" t="s">
        <v>677</v>
      </c>
      <c r="E2220" s="426" t="str">
        <f>CONCATENATE(SUM('Раздел 4'!M54:M54),"&lt;=",SUM('Раздел 4'!L54:L54))</f>
        <v>0&lt;=0</v>
      </c>
      <c r="F2220" s="407"/>
    </row>
    <row r="2221" spans="1:6" s="242" customFormat="1" x14ac:dyDescent="0.2">
      <c r="A2221" s="433" t="str">
        <f>IF((SUM('Раздел 4'!M55:M55)&lt;=SUM('Раздел 4'!L55:L55)),"","Неверно!")</f>
        <v/>
      </c>
      <c r="B2221" s="428" t="s">
        <v>3007</v>
      </c>
      <c r="C2221" s="426" t="s">
        <v>3049</v>
      </c>
      <c r="D2221" s="426" t="s">
        <v>677</v>
      </c>
      <c r="E2221" s="426" t="str">
        <f>CONCATENATE(SUM('Раздел 4'!M55:M55),"&lt;=",SUM('Раздел 4'!L55:L55))</f>
        <v>0&lt;=0</v>
      </c>
      <c r="F2221" s="407"/>
    </row>
    <row r="2222" spans="1:6" s="242" customFormat="1" x14ac:dyDescent="0.2">
      <c r="A2222" s="433" t="str">
        <f>IF((SUM('Раздел 4'!M56:M56)&lt;=SUM('Раздел 4'!L56:L56)),"","Неверно!")</f>
        <v/>
      </c>
      <c r="B2222" s="428" t="s">
        <v>3007</v>
      </c>
      <c r="C2222" s="426" t="s">
        <v>3050</v>
      </c>
      <c r="D2222" s="426" t="s">
        <v>677</v>
      </c>
      <c r="E2222" s="426" t="str">
        <f>CONCATENATE(SUM('Раздел 4'!M56:M56),"&lt;=",SUM('Раздел 4'!L56:L56))</f>
        <v>0&lt;=0</v>
      </c>
      <c r="F2222" s="407"/>
    </row>
    <row r="2223" spans="1:6" s="242" customFormat="1" x14ac:dyDescent="0.2">
      <c r="A2223" s="433" t="str">
        <f>IF((SUM('Раздел 4'!M57:M57)&lt;=SUM('Раздел 4'!L57:L57)),"","Неверно!")</f>
        <v/>
      </c>
      <c r="B2223" s="428" t="s">
        <v>3007</v>
      </c>
      <c r="C2223" s="426" t="s">
        <v>3051</v>
      </c>
      <c r="D2223" s="426" t="s">
        <v>677</v>
      </c>
      <c r="E2223" s="426" t="str">
        <f>CONCATENATE(SUM('Раздел 4'!M57:M57),"&lt;=",SUM('Раздел 4'!L57:L57))</f>
        <v>0&lt;=0</v>
      </c>
      <c r="F2223" s="407"/>
    </row>
    <row r="2224" spans="1:6" s="242" customFormat="1" x14ac:dyDescent="0.2">
      <c r="A2224" s="433" t="str">
        <f>IF((SUM('Раздел 4'!M13:M13)&lt;=SUM('Раздел 4'!L13:L13)),"","Неверно!")</f>
        <v/>
      </c>
      <c r="B2224" s="428" t="s">
        <v>3007</v>
      </c>
      <c r="C2224" s="426" t="s">
        <v>3052</v>
      </c>
      <c r="D2224" s="426" t="s">
        <v>677</v>
      </c>
      <c r="E2224" s="426" t="str">
        <f>CONCATENATE(SUM('Раздел 4'!M13:M13),"&lt;=",SUM('Раздел 4'!L13:L13))</f>
        <v>0&lt;=0</v>
      </c>
      <c r="F2224" s="407"/>
    </row>
    <row r="2225" spans="1:6" s="242" customFormat="1" x14ac:dyDescent="0.2">
      <c r="A2225" s="433" t="str">
        <f>IF((SUM('Раздел 4'!M58:M58)&lt;=SUM('Раздел 4'!L58:L58)),"","Неверно!")</f>
        <v/>
      </c>
      <c r="B2225" s="428" t="s">
        <v>3007</v>
      </c>
      <c r="C2225" s="426" t="s">
        <v>3053</v>
      </c>
      <c r="D2225" s="426" t="s">
        <v>677</v>
      </c>
      <c r="E2225" s="426" t="str">
        <f>CONCATENATE(SUM('Раздел 4'!M58:M58),"&lt;=",SUM('Раздел 4'!L58:L58))</f>
        <v>0&lt;=1</v>
      </c>
      <c r="F2225" s="407"/>
    </row>
    <row r="2226" spans="1:6" s="242" customFormat="1" x14ac:dyDescent="0.2">
      <c r="A2226" s="433" t="str">
        <f>IF((SUM('Раздел 4'!M59:M59)&lt;=SUM('Раздел 4'!L59:L59)),"","Неверно!")</f>
        <v/>
      </c>
      <c r="B2226" s="428" t="s">
        <v>3007</v>
      </c>
      <c r="C2226" s="426" t="s">
        <v>3054</v>
      </c>
      <c r="D2226" s="426" t="s">
        <v>677</v>
      </c>
      <c r="E2226" s="426" t="str">
        <f>CONCATENATE(SUM('Раздел 4'!M59:M59),"&lt;=",SUM('Раздел 4'!L59:L59))</f>
        <v>0&lt;=0</v>
      </c>
      <c r="F2226" s="407"/>
    </row>
    <row r="2227" spans="1:6" s="242" customFormat="1" x14ac:dyDescent="0.2">
      <c r="A2227" s="433" t="str">
        <f>IF((SUM('Раздел 4'!M60:M60)&lt;=SUM('Раздел 4'!L60:L60)),"","Неверно!")</f>
        <v/>
      </c>
      <c r="B2227" s="428" t="s">
        <v>3007</v>
      </c>
      <c r="C2227" s="426" t="s">
        <v>3055</v>
      </c>
      <c r="D2227" s="426" t="s">
        <v>677</v>
      </c>
      <c r="E2227" s="426" t="str">
        <f>CONCATENATE(SUM('Раздел 4'!M60:M60),"&lt;=",SUM('Раздел 4'!L60:L60))</f>
        <v>0&lt;=0</v>
      </c>
      <c r="F2227" s="407"/>
    </row>
    <row r="2228" spans="1:6" s="242" customFormat="1" x14ac:dyDescent="0.2">
      <c r="A2228" s="433" t="str">
        <f>IF((SUM('Раздел 4'!M61:M61)&lt;=SUM('Раздел 4'!L61:L61)),"","Неверно!")</f>
        <v/>
      </c>
      <c r="B2228" s="428" t="s">
        <v>3007</v>
      </c>
      <c r="C2228" s="426" t="s">
        <v>3056</v>
      </c>
      <c r="D2228" s="426" t="s">
        <v>677</v>
      </c>
      <c r="E2228" s="426" t="str">
        <f>CONCATENATE(SUM('Раздел 4'!M61:M61),"&lt;=",SUM('Раздел 4'!L61:L61))</f>
        <v>0&lt;=0</v>
      </c>
      <c r="F2228" s="407"/>
    </row>
    <row r="2229" spans="1:6" s="242" customFormat="1" x14ac:dyDescent="0.2">
      <c r="A2229" s="433" t="str">
        <f>IF((SUM('Раздел 4'!M62:M62)&lt;=SUM('Раздел 4'!L62:L62)),"","Неверно!")</f>
        <v/>
      </c>
      <c r="B2229" s="428" t="s">
        <v>3007</v>
      </c>
      <c r="C2229" s="426" t="s">
        <v>3057</v>
      </c>
      <c r="D2229" s="426" t="s">
        <v>677</v>
      </c>
      <c r="E2229" s="426" t="str">
        <f>CONCATENATE(SUM('Раздел 4'!M62:M62),"&lt;=",SUM('Раздел 4'!L62:L62))</f>
        <v>0&lt;=0</v>
      </c>
      <c r="F2229" s="407"/>
    </row>
    <row r="2230" spans="1:6" s="242" customFormat="1" x14ac:dyDescent="0.2">
      <c r="A2230" s="433" t="str">
        <f>IF((SUM('Раздел 4'!M63:M63)&lt;=SUM('Раздел 4'!L63:L63)),"","Неверно!")</f>
        <v/>
      </c>
      <c r="B2230" s="428" t="s">
        <v>3007</v>
      </c>
      <c r="C2230" s="426" t="s">
        <v>3058</v>
      </c>
      <c r="D2230" s="426" t="s">
        <v>677</v>
      </c>
      <c r="E2230" s="426" t="str">
        <f>CONCATENATE(SUM('Раздел 4'!M63:M63),"&lt;=",SUM('Раздел 4'!L63:L63))</f>
        <v>0&lt;=0</v>
      </c>
      <c r="F2230" s="407"/>
    </row>
    <row r="2231" spans="1:6" s="242" customFormat="1" x14ac:dyDescent="0.2">
      <c r="A2231" s="433" t="str">
        <f>IF((SUM('Раздел 4'!M64:M64)&lt;=SUM('Раздел 4'!L64:L64)),"","Неверно!")</f>
        <v/>
      </c>
      <c r="B2231" s="428" t="s">
        <v>3007</v>
      </c>
      <c r="C2231" s="426" t="s">
        <v>3059</v>
      </c>
      <c r="D2231" s="426" t="s">
        <v>677</v>
      </c>
      <c r="E2231" s="426" t="str">
        <f>CONCATENATE(SUM('Раздел 4'!M64:M64),"&lt;=",SUM('Раздел 4'!L64:L64))</f>
        <v>0&lt;=0</v>
      </c>
      <c r="F2231" s="407"/>
    </row>
    <row r="2232" spans="1:6" s="242" customFormat="1" x14ac:dyDescent="0.2">
      <c r="A2232" s="433" t="str">
        <f>IF((SUM('Раздел 4'!M65:M65)&lt;=SUM('Раздел 4'!L65:L65)),"","Неверно!")</f>
        <v/>
      </c>
      <c r="B2232" s="428" t="s">
        <v>3007</v>
      </c>
      <c r="C2232" s="426" t="s">
        <v>3060</v>
      </c>
      <c r="D2232" s="426" t="s">
        <v>677</v>
      </c>
      <c r="E2232" s="426" t="str">
        <f>CONCATENATE(SUM('Раздел 4'!M65:M65),"&lt;=",SUM('Раздел 4'!L65:L65))</f>
        <v>0&lt;=0</v>
      </c>
      <c r="F2232" s="407"/>
    </row>
    <row r="2233" spans="1:6" s="242" customFormat="1" x14ac:dyDescent="0.2">
      <c r="A2233" s="433" t="str">
        <f>IF((SUM('Раздел 4'!M66:M66)&lt;=SUM('Раздел 4'!L66:L66)),"","Неверно!")</f>
        <v/>
      </c>
      <c r="B2233" s="428" t="s">
        <v>3007</v>
      </c>
      <c r="C2233" s="426" t="s">
        <v>3061</v>
      </c>
      <c r="D2233" s="426" t="s">
        <v>677</v>
      </c>
      <c r="E2233" s="426" t="str">
        <f>CONCATENATE(SUM('Раздел 4'!M66:M66),"&lt;=",SUM('Раздел 4'!L66:L66))</f>
        <v>0&lt;=0</v>
      </c>
      <c r="F2233" s="407"/>
    </row>
    <row r="2234" spans="1:6" s="242" customFormat="1" x14ac:dyDescent="0.2">
      <c r="A2234" s="433" t="str">
        <f>IF((SUM('Раздел 4'!M67:M67)&lt;=SUM('Раздел 4'!L67:L67)),"","Неверно!")</f>
        <v/>
      </c>
      <c r="B2234" s="428" t="s">
        <v>3007</v>
      </c>
      <c r="C2234" s="426" t="s">
        <v>3062</v>
      </c>
      <c r="D2234" s="426" t="s">
        <v>677</v>
      </c>
      <c r="E2234" s="426" t="str">
        <f>CONCATENATE(SUM('Раздел 4'!M67:M67),"&lt;=",SUM('Раздел 4'!L67:L67))</f>
        <v>0&lt;=0</v>
      </c>
      <c r="F2234" s="407"/>
    </row>
    <row r="2235" spans="1:6" s="242" customFormat="1" x14ac:dyDescent="0.2">
      <c r="A2235" s="433" t="str">
        <f>IF((SUM('Раздел 4'!M14:M14)&lt;=SUM('Раздел 4'!L14:L14)),"","Неверно!")</f>
        <v/>
      </c>
      <c r="B2235" s="428" t="s">
        <v>3007</v>
      </c>
      <c r="C2235" s="426" t="s">
        <v>3063</v>
      </c>
      <c r="D2235" s="426" t="s">
        <v>677</v>
      </c>
      <c r="E2235" s="426" t="str">
        <f>CONCATENATE(SUM('Раздел 4'!M14:M14),"&lt;=",SUM('Раздел 4'!L14:L14))</f>
        <v>0&lt;=0</v>
      </c>
      <c r="F2235" s="407"/>
    </row>
    <row r="2236" spans="1:6" s="242" customFormat="1" x14ac:dyDescent="0.2">
      <c r="A2236" s="433" t="str">
        <f>IF((SUM('Раздел 4'!M68:M68)&lt;=SUM('Раздел 4'!L68:L68)),"","Неверно!")</f>
        <v/>
      </c>
      <c r="B2236" s="428" t="s">
        <v>3007</v>
      </c>
      <c r="C2236" s="426" t="s">
        <v>3064</v>
      </c>
      <c r="D2236" s="426" t="s">
        <v>677</v>
      </c>
      <c r="E2236" s="426" t="str">
        <f>CONCATENATE(SUM('Раздел 4'!M68:M68),"&lt;=",SUM('Раздел 4'!L68:L68))</f>
        <v>0&lt;=0</v>
      </c>
      <c r="F2236" s="407"/>
    </row>
    <row r="2237" spans="1:6" s="242" customFormat="1" x14ac:dyDescent="0.2">
      <c r="A2237" s="433" t="str">
        <f>IF((SUM('Раздел 4'!M69:M69)&lt;=SUM('Раздел 4'!L69:L69)),"","Неверно!")</f>
        <v/>
      </c>
      <c r="B2237" s="428" t="s">
        <v>3007</v>
      </c>
      <c r="C2237" s="426" t="s">
        <v>3065</v>
      </c>
      <c r="D2237" s="426" t="s">
        <v>677</v>
      </c>
      <c r="E2237" s="426" t="str">
        <f>CONCATENATE(SUM('Раздел 4'!M69:M69),"&lt;=",SUM('Раздел 4'!L69:L69))</f>
        <v>0&lt;=0</v>
      </c>
      <c r="F2237" s="407"/>
    </row>
    <row r="2238" spans="1:6" s="242" customFormat="1" x14ac:dyDescent="0.2">
      <c r="A2238" s="433" t="str">
        <f>IF((SUM('Раздел 4'!M70:M70)&lt;=SUM('Раздел 4'!L70:L70)),"","Неверно!")</f>
        <v/>
      </c>
      <c r="B2238" s="428" t="s">
        <v>3007</v>
      </c>
      <c r="C2238" s="426" t="s">
        <v>3066</v>
      </c>
      <c r="D2238" s="426" t="s">
        <v>677</v>
      </c>
      <c r="E2238" s="426" t="str">
        <f>CONCATENATE(SUM('Раздел 4'!M70:M70),"&lt;=",SUM('Раздел 4'!L70:L70))</f>
        <v>0&lt;=0</v>
      </c>
      <c r="F2238" s="407"/>
    </row>
    <row r="2239" spans="1:6" s="242" customFormat="1" x14ac:dyDescent="0.2">
      <c r="A2239" s="433" t="str">
        <f>IF((SUM('Раздел 4'!M71:M71)&lt;=SUM('Раздел 4'!L71:L71)),"","Неверно!")</f>
        <v/>
      </c>
      <c r="B2239" s="428" t="s">
        <v>3007</v>
      </c>
      <c r="C2239" s="426" t="s">
        <v>3067</v>
      </c>
      <c r="D2239" s="426" t="s">
        <v>677</v>
      </c>
      <c r="E2239" s="426" t="str">
        <f>CONCATENATE(SUM('Раздел 4'!M71:M71),"&lt;=",SUM('Раздел 4'!L71:L71))</f>
        <v>0&lt;=0</v>
      </c>
      <c r="F2239" s="407"/>
    </row>
    <row r="2240" spans="1:6" s="242" customFormat="1" x14ac:dyDescent="0.2">
      <c r="A2240" s="433" t="str">
        <f>IF((SUM('Раздел 4'!M72:M72)&lt;=SUM('Раздел 4'!L72:L72)),"","Неверно!")</f>
        <v/>
      </c>
      <c r="B2240" s="428" t="s">
        <v>3007</v>
      </c>
      <c r="C2240" s="426" t="s">
        <v>3068</v>
      </c>
      <c r="D2240" s="426" t="s">
        <v>677</v>
      </c>
      <c r="E2240" s="426" t="str">
        <f>CONCATENATE(SUM('Раздел 4'!M72:M72),"&lt;=",SUM('Раздел 4'!L72:L72))</f>
        <v>0&lt;=0</v>
      </c>
      <c r="F2240" s="407"/>
    </row>
    <row r="2241" spans="1:6" s="242" customFormat="1" x14ac:dyDescent="0.2">
      <c r="A2241" s="433" t="str">
        <f>IF((SUM('Раздел 4'!M73:M73)&lt;=SUM('Раздел 4'!L73:L73)),"","Неверно!")</f>
        <v/>
      </c>
      <c r="B2241" s="428" t="s">
        <v>3007</v>
      </c>
      <c r="C2241" s="426" t="s">
        <v>3069</v>
      </c>
      <c r="D2241" s="426" t="s">
        <v>677</v>
      </c>
      <c r="E2241" s="426" t="str">
        <f>CONCATENATE(SUM('Раздел 4'!M73:M73),"&lt;=",SUM('Раздел 4'!L73:L73))</f>
        <v>0&lt;=0</v>
      </c>
      <c r="F2241" s="407"/>
    </row>
    <row r="2242" spans="1:6" s="242" customFormat="1" x14ac:dyDescent="0.2">
      <c r="A2242" s="433" t="str">
        <f>IF((SUM('Раздел 4'!M74:M74)&lt;=SUM('Раздел 4'!L74:L74)),"","Неверно!")</f>
        <v/>
      </c>
      <c r="B2242" s="428" t="s">
        <v>3007</v>
      </c>
      <c r="C2242" s="426" t="s">
        <v>3070</v>
      </c>
      <c r="D2242" s="426" t="s">
        <v>677</v>
      </c>
      <c r="E2242" s="426" t="str">
        <f>CONCATENATE(SUM('Раздел 4'!M74:M74),"&lt;=",SUM('Раздел 4'!L74:L74))</f>
        <v>0&lt;=0</v>
      </c>
      <c r="F2242" s="407"/>
    </row>
    <row r="2243" spans="1:6" s="242" customFormat="1" x14ac:dyDescent="0.2">
      <c r="A2243" s="433" t="str">
        <f>IF((SUM('Раздел 4'!M75:M75)&lt;=SUM('Раздел 4'!L75:L75)),"","Неверно!")</f>
        <v/>
      </c>
      <c r="B2243" s="428" t="s">
        <v>3007</v>
      </c>
      <c r="C2243" s="426" t="s">
        <v>3071</v>
      </c>
      <c r="D2243" s="426" t="s">
        <v>677</v>
      </c>
      <c r="E2243" s="426" t="str">
        <f>CONCATENATE(SUM('Раздел 4'!M75:M75),"&lt;=",SUM('Раздел 4'!L75:L75))</f>
        <v>0&lt;=0</v>
      </c>
      <c r="F2243" s="407"/>
    </row>
    <row r="2244" spans="1:6" s="242" customFormat="1" x14ac:dyDescent="0.2">
      <c r="A2244" s="433" t="str">
        <f>IF((SUM('Раздел 4'!M76:M76)&lt;=SUM('Раздел 4'!L76:L76)),"","Неверно!")</f>
        <v/>
      </c>
      <c r="B2244" s="428" t="s">
        <v>3007</v>
      </c>
      <c r="C2244" s="426" t="s">
        <v>3072</v>
      </c>
      <c r="D2244" s="426" t="s">
        <v>677</v>
      </c>
      <c r="E2244" s="426" t="str">
        <f>CONCATENATE(SUM('Раздел 4'!M76:M76),"&lt;=",SUM('Раздел 4'!L76:L76))</f>
        <v>0&lt;=0</v>
      </c>
      <c r="F2244" s="407"/>
    </row>
    <row r="2245" spans="1:6" s="242" customFormat="1" x14ac:dyDescent="0.2">
      <c r="A2245" s="433" t="str">
        <f>IF((SUM('Раздел 4'!M77:M77)&lt;=SUM('Раздел 4'!L77:L77)),"","Неверно!")</f>
        <v/>
      </c>
      <c r="B2245" s="428" t="s">
        <v>3007</v>
      </c>
      <c r="C2245" s="426" t="s">
        <v>3073</v>
      </c>
      <c r="D2245" s="426" t="s">
        <v>677</v>
      </c>
      <c r="E2245" s="426" t="str">
        <f>CONCATENATE(SUM('Раздел 4'!M77:M77),"&lt;=",SUM('Раздел 4'!L77:L77))</f>
        <v>0&lt;=0</v>
      </c>
      <c r="F2245" s="407"/>
    </row>
    <row r="2246" spans="1:6" s="242" customFormat="1" x14ac:dyDescent="0.2">
      <c r="A2246" s="433" t="str">
        <f>IF((SUM('Раздел 4'!M15:M15)&lt;=SUM('Раздел 4'!L15:L15)),"","Неверно!")</f>
        <v/>
      </c>
      <c r="B2246" s="428" t="s">
        <v>3007</v>
      </c>
      <c r="C2246" s="426" t="s">
        <v>3074</v>
      </c>
      <c r="D2246" s="426" t="s">
        <v>677</v>
      </c>
      <c r="E2246" s="426" t="str">
        <f>CONCATENATE(SUM('Раздел 4'!M15:M15),"&lt;=",SUM('Раздел 4'!L15:L15))</f>
        <v>0&lt;=0</v>
      </c>
      <c r="F2246" s="407"/>
    </row>
    <row r="2247" spans="1:6" s="242" customFormat="1" x14ac:dyDescent="0.2">
      <c r="A2247" s="433" t="str">
        <f>IF((SUM('Раздел 4'!M78:M78)&lt;=SUM('Раздел 4'!L78:L78)),"","Неверно!")</f>
        <v/>
      </c>
      <c r="B2247" s="428" t="s">
        <v>3007</v>
      </c>
      <c r="C2247" s="426" t="s">
        <v>3075</v>
      </c>
      <c r="D2247" s="426" t="s">
        <v>677</v>
      </c>
      <c r="E2247" s="426" t="str">
        <f>CONCATENATE(SUM('Раздел 4'!M78:M78),"&lt;=",SUM('Раздел 4'!L78:L78))</f>
        <v>0&lt;=0</v>
      </c>
      <c r="F2247" s="407"/>
    </row>
    <row r="2248" spans="1:6" s="242" customFormat="1" x14ac:dyDescent="0.2">
      <c r="A2248" s="433" t="str">
        <f>IF((SUM('Раздел 4'!M79:M79)&lt;=SUM('Раздел 4'!L79:L79)),"","Неверно!")</f>
        <v/>
      </c>
      <c r="B2248" s="428" t="s">
        <v>3007</v>
      </c>
      <c r="C2248" s="426" t="s">
        <v>3076</v>
      </c>
      <c r="D2248" s="426" t="s">
        <v>677</v>
      </c>
      <c r="E2248" s="426" t="str">
        <f>CONCATENATE(SUM('Раздел 4'!M79:M79),"&lt;=",SUM('Раздел 4'!L79:L79))</f>
        <v>0&lt;=0</v>
      </c>
      <c r="F2248" s="407"/>
    </row>
    <row r="2249" spans="1:6" s="242" customFormat="1" x14ac:dyDescent="0.2">
      <c r="A2249" s="433" t="str">
        <f>IF((SUM('Раздел 4'!M80:M80)&lt;=SUM('Раздел 4'!L80:L80)),"","Неверно!")</f>
        <v/>
      </c>
      <c r="B2249" s="428" t="s">
        <v>3007</v>
      </c>
      <c r="C2249" s="426" t="s">
        <v>3077</v>
      </c>
      <c r="D2249" s="426" t="s">
        <v>677</v>
      </c>
      <c r="E2249" s="426" t="str">
        <f>CONCATENATE(SUM('Раздел 4'!M80:M80),"&lt;=",SUM('Раздел 4'!L80:L80))</f>
        <v>0&lt;=0</v>
      </c>
      <c r="F2249" s="407"/>
    </row>
    <row r="2250" spans="1:6" s="242" customFormat="1" x14ac:dyDescent="0.2">
      <c r="A2250" s="433" t="str">
        <f>IF((SUM('Раздел 4'!M81:M81)&lt;=SUM('Раздел 4'!L81:L81)),"","Неверно!")</f>
        <v/>
      </c>
      <c r="B2250" s="428" t="s">
        <v>3007</v>
      </c>
      <c r="C2250" s="426" t="s">
        <v>3078</v>
      </c>
      <c r="D2250" s="426" t="s">
        <v>677</v>
      </c>
      <c r="E2250" s="426" t="str">
        <f>CONCATENATE(SUM('Раздел 4'!M81:M81),"&lt;=",SUM('Раздел 4'!L81:L81))</f>
        <v>0&lt;=0</v>
      </c>
      <c r="F2250" s="407"/>
    </row>
    <row r="2251" spans="1:6" s="242" customFormat="1" x14ac:dyDescent="0.2">
      <c r="A2251" s="433" t="str">
        <f>IF((SUM('Раздел 4'!M82:M82)&lt;=SUM('Раздел 4'!L82:L82)),"","Неверно!")</f>
        <v/>
      </c>
      <c r="B2251" s="428" t="s">
        <v>3007</v>
      </c>
      <c r="C2251" s="426" t="s">
        <v>3079</v>
      </c>
      <c r="D2251" s="426" t="s">
        <v>677</v>
      </c>
      <c r="E2251" s="426" t="str">
        <f>CONCATENATE(SUM('Раздел 4'!M82:M82),"&lt;=",SUM('Раздел 4'!L82:L82))</f>
        <v>0&lt;=0</v>
      </c>
      <c r="F2251" s="407"/>
    </row>
    <row r="2252" spans="1:6" s="242" customFormat="1" x14ac:dyDescent="0.2">
      <c r="A2252" s="433" t="str">
        <f>IF((SUM('Раздел 4'!M83:M83)&lt;=SUM('Раздел 4'!L83:L83)),"","Неверно!")</f>
        <v/>
      </c>
      <c r="B2252" s="428" t="s">
        <v>3007</v>
      </c>
      <c r="C2252" s="426" t="s">
        <v>3080</v>
      </c>
      <c r="D2252" s="426" t="s">
        <v>677</v>
      </c>
      <c r="E2252" s="426" t="str">
        <f>CONCATENATE(SUM('Раздел 4'!M83:M83),"&lt;=",SUM('Раздел 4'!L83:L83))</f>
        <v>0&lt;=0</v>
      </c>
      <c r="F2252" s="407"/>
    </row>
    <row r="2253" spans="1:6" s="242" customFormat="1" x14ac:dyDescent="0.2">
      <c r="A2253" s="433" t="str">
        <f>IF((SUM('Раздел 4'!M84:M84)&lt;=SUM('Раздел 4'!L84:L84)),"","Неверно!")</f>
        <v/>
      </c>
      <c r="B2253" s="428" t="s">
        <v>3007</v>
      </c>
      <c r="C2253" s="426" t="s">
        <v>3081</v>
      </c>
      <c r="D2253" s="426" t="s">
        <v>677</v>
      </c>
      <c r="E2253" s="426" t="str">
        <f>CONCATENATE(SUM('Раздел 4'!M84:M84),"&lt;=",SUM('Раздел 4'!L84:L84))</f>
        <v>0&lt;=0</v>
      </c>
      <c r="F2253" s="407"/>
    </row>
    <row r="2254" spans="1:6" s="242" customFormat="1" x14ac:dyDescent="0.2">
      <c r="A2254" s="433" t="str">
        <f>IF((SUM('Раздел 4'!M85:M85)&lt;=SUM('Раздел 4'!L85:L85)),"","Неверно!")</f>
        <v/>
      </c>
      <c r="B2254" s="428" t="s">
        <v>3007</v>
      </c>
      <c r="C2254" s="426" t="s">
        <v>3082</v>
      </c>
      <c r="D2254" s="426" t="s">
        <v>677</v>
      </c>
      <c r="E2254" s="426" t="str">
        <f>CONCATENATE(SUM('Раздел 4'!M85:M85),"&lt;=",SUM('Раздел 4'!L85:L85))</f>
        <v>0&lt;=0</v>
      </c>
      <c r="F2254" s="407"/>
    </row>
    <row r="2255" spans="1:6" s="242" customFormat="1" x14ac:dyDescent="0.2">
      <c r="A2255" s="433" t="str">
        <f>IF((SUM('Раздел 4'!M86:M86)&lt;=SUM('Раздел 4'!L86:L86)),"","Неверно!")</f>
        <v/>
      </c>
      <c r="B2255" s="428" t="s">
        <v>3007</v>
      </c>
      <c r="C2255" s="426" t="s">
        <v>3083</v>
      </c>
      <c r="D2255" s="426" t="s">
        <v>677</v>
      </c>
      <c r="E2255" s="426" t="str">
        <f>CONCATENATE(SUM('Раздел 4'!M86:M86),"&lt;=",SUM('Раздел 4'!L86:L86))</f>
        <v>0&lt;=0</v>
      </c>
      <c r="F2255" s="407"/>
    </row>
    <row r="2256" spans="1:6" s="242" customFormat="1" x14ac:dyDescent="0.2">
      <c r="A2256" s="433" t="str">
        <f>IF((SUM('Раздел 4'!M87:M87)&lt;=SUM('Раздел 4'!L87:L87)),"","Неверно!")</f>
        <v/>
      </c>
      <c r="B2256" s="428" t="s">
        <v>3007</v>
      </c>
      <c r="C2256" s="426" t="s">
        <v>3084</v>
      </c>
      <c r="D2256" s="426" t="s">
        <v>677</v>
      </c>
      <c r="E2256" s="426" t="str">
        <f>CONCATENATE(SUM('Раздел 4'!M87:M87),"&lt;=",SUM('Раздел 4'!L87:L87))</f>
        <v>0&lt;=0</v>
      </c>
      <c r="F2256" s="407"/>
    </row>
    <row r="2257" spans="1:6" s="242" customFormat="1" x14ac:dyDescent="0.2">
      <c r="A2257" s="433" t="str">
        <f>IF((SUM('Раздел 4'!M16:M16)&lt;=SUM('Раздел 4'!L16:L16)),"","Неверно!")</f>
        <v/>
      </c>
      <c r="B2257" s="428" t="s">
        <v>3007</v>
      </c>
      <c r="C2257" s="426" t="s">
        <v>3085</v>
      </c>
      <c r="D2257" s="426" t="s">
        <v>677</v>
      </c>
      <c r="E2257" s="426" t="str">
        <f>CONCATENATE(SUM('Раздел 4'!M16:M16),"&lt;=",SUM('Раздел 4'!L16:L16))</f>
        <v>0&lt;=0</v>
      </c>
      <c r="F2257" s="407"/>
    </row>
    <row r="2258" spans="1:6" s="242" customFormat="1" x14ac:dyDescent="0.2">
      <c r="A2258" s="433" t="str">
        <f>IF((SUM('Раздел 4'!M88:M88)&lt;=SUM('Раздел 4'!L88:L88)),"","Неверно!")</f>
        <v/>
      </c>
      <c r="B2258" s="428" t="s">
        <v>3007</v>
      </c>
      <c r="C2258" s="426" t="s">
        <v>3086</v>
      </c>
      <c r="D2258" s="426" t="s">
        <v>677</v>
      </c>
      <c r="E2258" s="426" t="str">
        <f>CONCATENATE(SUM('Раздел 4'!M88:M88),"&lt;=",SUM('Раздел 4'!L88:L88))</f>
        <v>0&lt;=0</v>
      </c>
      <c r="F2258" s="407"/>
    </row>
    <row r="2259" spans="1:6" s="242" customFormat="1" x14ac:dyDescent="0.2">
      <c r="A2259" s="433" t="str">
        <f>IF((SUM('Раздел 4'!M89:M89)&lt;=SUM('Раздел 4'!L89:L89)),"","Неверно!")</f>
        <v/>
      </c>
      <c r="B2259" s="428" t="s">
        <v>3007</v>
      </c>
      <c r="C2259" s="426" t="s">
        <v>3087</v>
      </c>
      <c r="D2259" s="426" t="s">
        <v>677</v>
      </c>
      <c r="E2259" s="426" t="str">
        <f>CONCATENATE(SUM('Раздел 4'!M89:M89),"&lt;=",SUM('Раздел 4'!L89:L89))</f>
        <v>0&lt;=0</v>
      </c>
      <c r="F2259" s="407"/>
    </row>
    <row r="2260" spans="1:6" s="242" customFormat="1" x14ac:dyDescent="0.2">
      <c r="A2260" s="433" t="str">
        <f>IF((SUM('Раздел 4'!M90:M90)&lt;=SUM('Раздел 4'!L90:L90)),"","Неверно!")</f>
        <v/>
      </c>
      <c r="B2260" s="428" t="s">
        <v>3007</v>
      </c>
      <c r="C2260" s="426" t="s">
        <v>3088</v>
      </c>
      <c r="D2260" s="426" t="s">
        <v>677</v>
      </c>
      <c r="E2260" s="426" t="str">
        <f>CONCATENATE(SUM('Раздел 4'!M90:M90),"&lt;=",SUM('Раздел 4'!L90:L90))</f>
        <v>0&lt;=0</v>
      </c>
      <c r="F2260" s="407"/>
    </row>
    <row r="2261" spans="1:6" s="242" customFormat="1" x14ac:dyDescent="0.2">
      <c r="A2261" s="433" t="str">
        <f>IF((SUM('Раздел 4'!M91:M91)&lt;=SUM('Раздел 4'!L91:L91)),"","Неверно!")</f>
        <v/>
      </c>
      <c r="B2261" s="428" t="s">
        <v>3007</v>
      </c>
      <c r="C2261" s="426" t="s">
        <v>3089</v>
      </c>
      <c r="D2261" s="426" t="s">
        <v>677</v>
      </c>
      <c r="E2261" s="426" t="str">
        <f>CONCATENATE(SUM('Раздел 4'!M91:M91),"&lt;=",SUM('Раздел 4'!L91:L91))</f>
        <v>0&lt;=0</v>
      </c>
      <c r="F2261" s="407"/>
    </row>
    <row r="2262" spans="1:6" s="242" customFormat="1" x14ac:dyDescent="0.2">
      <c r="A2262" s="433" t="str">
        <f>IF((SUM('Раздел 4'!M92:M92)&lt;=SUM('Раздел 4'!L92:L92)),"","Неверно!")</f>
        <v/>
      </c>
      <c r="B2262" s="428" t="s">
        <v>3007</v>
      </c>
      <c r="C2262" s="426" t="s">
        <v>3090</v>
      </c>
      <c r="D2262" s="426" t="s">
        <v>677</v>
      </c>
      <c r="E2262" s="426" t="str">
        <f>CONCATENATE(SUM('Раздел 4'!M92:M92),"&lt;=",SUM('Раздел 4'!L92:L92))</f>
        <v>0&lt;=0</v>
      </c>
      <c r="F2262" s="407"/>
    </row>
    <row r="2263" spans="1:6" s="242" customFormat="1" x14ac:dyDescent="0.2">
      <c r="A2263" s="433" t="str">
        <f>IF((SUM('Раздел 4'!M93:M93)&lt;=SUM('Раздел 4'!L93:L93)),"","Неверно!")</f>
        <v/>
      </c>
      <c r="B2263" s="428" t="s">
        <v>3007</v>
      </c>
      <c r="C2263" s="426" t="s">
        <v>3091</v>
      </c>
      <c r="D2263" s="426" t="s">
        <v>677</v>
      </c>
      <c r="E2263" s="426" t="str">
        <f>CONCATENATE(SUM('Раздел 4'!M93:M93),"&lt;=",SUM('Раздел 4'!L93:L93))</f>
        <v>0&lt;=0</v>
      </c>
      <c r="F2263" s="407"/>
    </row>
    <row r="2264" spans="1:6" s="242" customFormat="1" x14ac:dyDescent="0.2">
      <c r="A2264" s="433" t="str">
        <f>IF((SUM('Раздел 4'!M94:M94)&lt;=SUM('Раздел 4'!L94:L94)),"","Неверно!")</f>
        <v/>
      </c>
      <c r="B2264" s="428" t="s">
        <v>3007</v>
      </c>
      <c r="C2264" s="426" t="s">
        <v>3092</v>
      </c>
      <c r="D2264" s="426" t="s">
        <v>677</v>
      </c>
      <c r="E2264" s="426" t="str">
        <f>CONCATENATE(SUM('Раздел 4'!M94:M94),"&lt;=",SUM('Раздел 4'!L94:L94))</f>
        <v>0&lt;=0</v>
      </c>
      <c r="F2264" s="407"/>
    </row>
    <row r="2265" spans="1:6" s="242" customFormat="1" x14ac:dyDescent="0.2">
      <c r="A2265" s="433" t="str">
        <f>IF((SUM('Раздел 4'!M95:M95)&lt;=SUM('Раздел 4'!L95:L95)),"","Неверно!")</f>
        <v/>
      </c>
      <c r="B2265" s="428" t="s">
        <v>3007</v>
      </c>
      <c r="C2265" s="426" t="s">
        <v>3093</v>
      </c>
      <c r="D2265" s="426" t="s">
        <v>677</v>
      </c>
      <c r="E2265" s="426" t="str">
        <f>CONCATENATE(SUM('Раздел 4'!M95:M95),"&lt;=",SUM('Раздел 4'!L95:L95))</f>
        <v>0&lt;=0</v>
      </c>
      <c r="F2265" s="407"/>
    </row>
    <row r="2266" spans="1:6" s="242" customFormat="1" x14ac:dyDescent="0.2">
      <c r="A2266" s="433" t="str">
        <f>IF((SUM('Раздел 4'!M96:M96)&lt;=SUM('Раздел 4'!L96:L96)),"","Неверно!")</f>
        <v/>
      </c>
      <c r="B2266" s="428" t="s">
        <v>3007</v>
      </c>
      <c r="C2266" s="426" t="s">
        <v>3094</v>
      </c>
      <c r="D2266" s="426" t="s">
        <v>677</v>
      </c>
      <c r="E2266" s="426" t="str">
        <f>CONCATENATE(SUM('Раздел 4'!M96:M96),"&lt;=",SUM('Раздел 4'!L96:L96))</f>
        <v>0&lt;=0</v>
      </c>
      <c r="F2266" s="407"/>
    </row>
    <row r="2267" spans="1:6" s="242" customFormat="1" x14ac:dyDescent="0.2">
      <c r="A2267" s="433" t="str">
        <f>IF((SUM('Раздел 4'!M97:M97)&lt;=SUM('Раздел 4'!L97:L97)),"","Неверно!")</f>
        <v/>
      </c>
      <c r="B2267" s="428" t="s">
        <v>3007</v>
      </c>
      <c r="C2267" s="426" t="s">
        <v>3095</v>
      </c>
      <c r="D2267" s="426" t="s">
        <v>677</v>
      </c>
      <c r="E2267" s="426" t="str">
        <f>CONCATENATE(SUM('Раздел 4'!M97:M97),"&lt;=",SUM('Раздел 4'!L97:L97))</f>
        <v>0&lt;=0</v>
      </c>
      <c r="F2267" s="407"/>
    </row>
    <row r="2268" spans="1:6" s="242" customFormat="1" x14ac:dyDescent="0.2">
      <c r="A2268" s="433" t="str">
        <f>IF((SUM('Раздел 4'!M17:M17)&lt;=SUM('Раздел 4'!L17:L17)),"","Неверно!")</f>
        <v/>
      </c>
      <c r="B2268" s="428" t="s">
        <v>3007</v>
      </c>
      <c r="C2268" s="426" t="s">
        <v>3096</v>
      </c>
      <c r="D2268" s="426" t="s">
        <v>677</v>
      </c>
      <c r="E2268" s="426" t="str">
        <f>CONCATENATE(SUM('Раздел 4'!M17:M17),"&lt;=",SUM('Раздел 4'!L17:L17))</f>
        <v>0&lt;=0</v>
      </c>
      <c r="F2268" s="407"/>
    </row>
    <row r="2269" spans="1:6" s="242" customFormat="1" x14ac:dyDescent="0.2">
      <c r="A2269" s="433" t="str">
        <f>IF((SUM('Раздел 4'!M98:M98)&lt;=SUM('Раздел 4'!L98:L98)),"","Неверно!")</f>
        <v/>
      </c>
      <c r="B2269" s="428" t="s">
        <v>3007</v>
      </c>
      <c r="C2269" s="426" t="s">
        <v>3097</v>
      </c>
      <c r="D2269" s="426" t="s">
        <v>677</v>
      </c>
      <c r="E2269" s="426" t="str">
        <f>CONCATENATE(SUM('Раздел 4'!M98:M98),"&lt;=",SUM('Раздел 4'!L98:L98))</f>
        <v>0&lt;=0</v>
      </c>
      <c r="F2269" s="407"/>
    </row>
    <row r="2270" spans="1:6" s="242" customFormat="1" x14ac:dyDescent="0.2">
      <c r="A2270" s="433" t="str">
        <f>IF((SUM('Раздел 4'!M99:M99)&lt;=SUM('Раздел 4'!L99:L99)),"","Неверно!")</f>
        <v/>
      </c>
      <c r="B2270" s="428" t="s">
        <v>3007</v>
      </c>
      <c r="C2270" s="426" t="s">
        <v>3098</v>
      </c>
      <c r="D2270" s="426" t="s">
        <v>677</v>
      </c>
      <c r="E2270" s="426" t="str">
        <f>CONCATENATE(SUM('Раздел 4'!M99:M99),"&lt;=",SUM('Раздел 4'!L99:L99))</f>
        <v>0&lt;=0</v>
      </c>
      <c r="F2270" s="407"/>
    </row>
    <row r="2271" spans="1:6" s="242" customFormat="1" x14ac:dyDescent="0.2">
      <c r="A2271" s="433" t="str">
        <f>IF((SUM('Раздел 4'!M100:M100)&lt;=SUM('Раздел 4'!L100:L100)),"","Неверно!")</f>
        <v/>
      </c>
      <c r="B2271" s="428" t="s">
        <v>3007</v>
      </c>
      <c r="C2271" s="426" t="s">
        <v>3099</v>
      </c>
      <c r="D2271" s="426" t="s">
        <v>677</v>
      </c>
      <c r="E2271" s="426" t="str">
        <f>CONCATENATE(SUM('Раздел 4'!M100:M100),"&lt;=",SUM('Раздел 4'!L100:L100))</f>
        <v>0&lt;=0</v>
      </c>
      <c r="F2271" s="407"/>
    </row>
    <row r="2272" spans="1:6" s="242" customFormat="1" x14ac:dyDescent="0.2">
      <c r="A2272" s="433" t="str">
        <f>IF((SUM('Раздел 4'!M101:M101)&lt;=SUM('Раздел 4'!L101:L101)),"","Неверно!")</f>
        <v/>
      </c>
      <c r="B2272" s="428" t="s">
        <v>3007</v>
      </c>
      <c r="C2272" s="426" t="s">
        <v>3100</v>
      </c>
      <c r="D2272" s="426" t="s">
        <v>677</v>
      </c>
      <c r="E2272" s="426" t="str">
        <f>CONCATENATE(SUM('Раздел 4'!M101:M101),"&lt;=",SUM('Раздел 4'!L101:L101))</f>
        <v>0&lt;=0</v>
      </c>
      <c r="F2272" s="407"/>
    </row>
    <row r="2273" spans="1:6" s="242" customFormat="1" x14ac:dyDescent="0.2">
      <c r="A2273" s="433" t="str">
        <f>IF((SUM('Раздел 4'!M102:M102)&lt;=SUM('Раздел 4'!L102:L102)),"","Неверно!")</f>
        <v/>
      </c>
      <c r="B2273" s="428" t="s">
        <v>3007</v>
      </c>
      <c r="C2273" s="426" t="s">
        <v>3101</v>
      </c>
      <c r="D2273" s="426" t="s">
        <v>677</v>
      </c>
      <c r="E2273" s="426" t="str">
        <f>CONCATENATE(SUM('Раздел 4'!M102:M102),"&lt;=",SUM('Раздел 4'!L102:L102))</f>
        <v>0&lt;=0</v>
      </c>
      <c r="F2273" s="407"/>
    </row>
    <row r="2274" spans="1:6" s="242" customFormat="1" x14ac:dyDescent="0.2">
      <c r="A2274" s="433" t="str">
        <f>IF((SUM('Раздел 4'!M103:M103)&lt;=SUM('Раздел 4'!L103:L103)),"","Неверно!")</f>
        <v/>
      </c>
      <c r="B2274" s="428" t="s">
        <v>3007</v>
      </c>
      <c r="C2274" s="426" t="s">
        <v>3102</v>
      </c>
      <c r="D2274" s="426" t="s">
        <v>677</v>
      </c>
      <c r="E2274" s="426" t="str">
        <f>CONCATENATE(SUM('Раздел 4'!M103:M103),"&lt;=",SUM('Раздел 4'!L103:L103))</f>
        <v>0&lt;=0</v>
      </c>
      <c r="F2274" s="407"/>
    </row>
    <row r="2275" spans="1:6" s="242" customFormat="1" x14ac:dyDescent="0.2">
      <c r="A2275" s="433" t="str">
        <f>IF((SUM('Раздел 4'!M104:M104)&lt;=SUM('Раздел 4'!L104:L104)),"","Неверно!")</f>
        <v/>
      </c>
      <c r="B2275" s="428" t="s">
        <v>3007</v>
      </c>
      <c r="C2275" s="426" t="s">
        <v>3103</v>
      </c>
      <c r="D2275" s="426" t="s">
        <v>677</v>
      </c>
      <c r="E2275" s="426" t="str">
        <f>CONCATENATE(SUM('Раздел 4'!M104:M104),"&lt;=",SUM('Раздел 4'!L104:L104))</f>
        <v>0&lt;=0</v>
      </c>
      <c r="F2275" s="407"/>
    </row>
    <row r="2276" spans="1:6" s="242" customFormat="1" x14ac:dyDescent="0.2">
      <c r="A2276" s="433" t="str">
        <f>IF((SUM('Раздел 4'!E96:E96)&lt;=SUM('Раздел 4'!E33:E33)+SUM('Раздел 4'!E35:E35)),"","Неверно!")</f>
        <v/>
      </c>
      <c r="B2276" s="428" t="s">
        <v>3104</v>
      </c>
      <c r="C2276" s="426" t="s">
        <v>3105</v>
      </c>
      <c r="D2276" s="426" t="s">
        <v>611</v>
      </c>
      <c r="E2276" s="426" t="str">
        <f>CONCATENATE(SUM('Раздел 4'!E96:E96),"&lt;=",SUM('Раздел 4'!E33:E33),"+",SUM('Раздел 4'!E35:E35))</f>
        <v>0&lt;=0+0</v>
      </c>
      <c r="F2276" s="407"/>
    </row>
    <row r="2277" spans="1:6" s="242" customFormat="1" x14ac:dyDescent="0.2">
      <c r="A2277" s="433" t="str">
        <f>IF((SUM('Раздел 4'!N96:N96)&lt;=SUM('Раздел 4'!N33:N33)+SUM('Раздел 4'!N35:N35)),"","Неверно!")</f>
        <v/>
      </c>
      <c r="B2277" s="428" t="s">
        <v>3104</v>
      </c>
      <c r="C2277" s="426" t="s">
        <v>3106</v>
      </c>
      <c r="D2277" s="426" t="s">
        <v>611</v>
      </c>
      <c r="E2277" s="426" t="str">
        <f>CONCATENATE(SUM('Раздел 4'!N96:N96),"&lt;=",SUM('Раздел 4'!N33:N33),"+",SUM('Раздел 4'!N35:N35))</f>
        <v>0&lt;=0+0</v>
      </c>
      <c r="F2277" s="407"/>
    </row>
    <row r="2278" spans="1:6" s="242" customFormat="1" x14ac:dyDescent="0.2">
      <c r="A2278" s="433" t="str">
        <f>IF((SUM('Раздел 4'!F96:F96)&lt;=SUM('Раздел 4'!F33:F33)+SUM('Раздел 4'!F35:F35)),"","Неверно!")</f>
        <v/>
      </c>
      <c r="B2278" s="428" t="s">
        <v>3104</v>
      </c>
      <c r="C2278" s="426" t="s">
        <v>3107</v>
      </c>
      <c r="D2278" s="426" t="s">
        <v>611</v>
      </c>
      <c r="E2278" s="426" t="str">
        <f>CONCATENATE(SUM('Раздел 4'!F96:F96),"&lt;=",SUM('Раздел 4'!F33:F33),"+",SUM('Раздел 4'!F35:F35))</f>
        <v>0&lt;=4+0</v>
      </c>
      <c r="F2278" s="407"/>
    </row>
    <row r="2279" spans="1:6" s="242" customFormat="1" x14ac:dyDescent="0.2">
      <c r="A2279" s="433" t="str">
        <f>IF((SUM('Раздел 4'!G96:G96)&lt;=SUM('Раздел 4'!G33:G33)+SUM('Раздел 4'!G35:G35)),"","Неверно!")</f>
        <v/>
      </c>
      <c r="B2279" s="428" t="s">
        <v>3104</v>
      </c>
      <c r="C2279" s="426" t="s">
        <v>3108</v>
      </c>
      <c r="D2279" s="426" t="s">
        <v>611</v>
      </c>
      <c r="E2279" s="426" t="str">
        <f>CONCATENATE(SUM('Раздел 4'!G96:G96),"&lt;=",SUM('Раздел 4'!G33:G33),"+",SUM('Раздел 4'!G35:G35))</f>
        <v>0&lt;=4+0</v>
      </c>
      <c r="F2279" s="407"/>
    </row>
    <row r="2280" spans="1:6" s="242" customFormat="1" x14ac:dyDescent="0.2">
      <c r="A2280" s="433" t="str">
        <f>IF((SUM('Раздел 4'!H96:H96)&lt;=SUM('Раздел 4'!H33:H33)+SUM('Раздел 4'!H35:H35)),"","Неверно!")</f>
        <v/>
      </c>
      <c r="B2280" s="428" t="s">
        <v>3104</v>
      </c>
      <c r="C2280" s="426" t="s">
        <v>3109</v>
      </c>
      <c r="D2280" s="426" t="s">
        <v>611</v>
      </c>
      <c r="E2280" s="426" t="str">
        <f>CONCATENATE(SUM('Раздел 4'!H96:H96),"&lt;=",SUM('Раздел 4'!H33:H33),"+",SUM('Раздел 4'!H35:H35))</f>
        <v>0&lt;=4+0</v>
      </c>
      <c r="F2280" s="407"/>
    </row>
    <row r="2281" spans="1:6" s="242" customFormat="1" x14ac:dyDescent="0.2">
      <c r="A2281" s="433" t="str">
        <f>IF((SUM('Раздел 4'!I96:I96)&lt;=SUM('Раздел 4'!I33:I33)+SUM('Раздел 4'!I35:I35)),"","Неверно!")</f>
        <v/>
      </c>
      <c r="B2281" s="428" t="s">
        <v>3104</v>
      </c>
      <c r="C2281" s="426" t="s">
        <v>3110</v>
      </c>
      <c r="D2281" s="426" t="s">
        <v>611</v>
      </c>
      <c r="E2281" s="426" t="str">
        <f>CONCATENATE(SUM('Раздел 4'!I96:I96),"&lt;=",SUM('Раздел 4'!I33:I33),"+",SUM('Раздел 4'!I35:I35))</f>
        <v>0&lt;=0+0</v>
      </c>
      <c r="F2281" s="407"/>
    </row>
    <row r="2282" spans="1:6" s="242" customFormat="1" x14ac:dyDescent="0.2">
      <c r="A2282" s="433" t="str">
        <f>IF((SUM('Раздел 4'!J96:J96)&lt;=SUM('Раздел 4'!J33:J33)+SUM('Раздел 4'!J35:J35)),"","Неверно!")</f>
        <v/>
      </c>
      <c r="B2282" s="428" t="s">
        <v>3104</v>
      </c>
      <c r="C2282" s="426" t="s">
        <v>3111</v>
      </c>
      <c r="D2282" s="426" t="s">
        <v>611</v>
      </c>
      <c r="E2282" s="426" t="str">
        <f>CONCATENATE(SUM('Раздел 4'!J96:J96),"&lt;=",SUM('Раздел 4'!J33:J33),"+",SUM('Раздел 4'!J35:J35))</f>
        <v>0&lt;=0+0</v>
      </c>
      <c r="F2282" s="407"/>
    </row>
    <row r="2283" spans="1:6" s="242" customFormat="1" x14ac:dyDescent="0.2">
      <c r="A2283" s="433" t="str">
        <f>IF((SUM('Раздел 4'!K96:K96)&lt;=SUM('Раздел 4'!K33:K33)+SUM('Раздел 4'!K35:K35)),"","Неверно!")</f>
        <v/>
      </c>
      <c r="B2283" s="428" t="s">
        <v>3104</v>
      </c>
      <c r="C2283" s="426" t="s">
        <v>3112</v>
      </c>
      <c r="D2283" s="426" t="s">
        <v>611</v>
      </c>
      <c r="E2283" s="426" t="str">
        <f>CONCATENATE(SUM('Раздел 4'!K96:K96),"&lt;=",SUM('Раздел 4'!K33:K33),"+",SUM('Раздел 4'!K35:K35))</f>
        <v>0&lt;=0+0</v>
      </c>
      <c r="F2283" s="407"/>
    </row>
    <row r="2284" spans="1:6" s="242" customFormat="1" x14ac:dyDescent="0.2">
      <c r="A2284" s="433" t="str">
        <f>IF((SUM('Раздел 4'!L96:L96)&lt;=SUM('Раздел 4'!L33:L33)+SUM('Раздел 4'!L35:L35)),"","Неверно!")</f>
        <v/>
      </c>
      <c r="B2284" s="428" t="s">
        <v>3104</v>
      </c>
      <c r="C2284" s="426" t="s">
        <v>3113</v>
      </c>
      <c r="D2284" s="426" t="s">
        <v>611</v>
      </c>
      <c r="E2284" s="426" t="str">
        <f>CONCATENATE(SUM('Раздел 4'!L96:L96),"&lt;=",SUM('Раздел 4'!L33:L33),"+",SUM('Раздел 4'!L35:L35))</f>
        <v>0&lt;=0+0</v>
      </c>
      <c r="F2284" s="407"/>
    </row>
    <row r="2285" spans="1:6" s="242" customFormat="1" x14ac:dyDescent="0.2">
      <c r="A2285" s="433" t="str">
        <f>IF((SUM('Раздел 4'!M96:M96)&lt;=SUM('Раздел 4'!M33:M33)+SUM('Раздел 4'!M35:M35)),"","Неверно!")</f>
        <v/>
      </c>
      <c r="B2285" s="428" t="s">
        <v>3104</v>
      </c>
      <c r="C2285" s="426" t="s">
        <v>3114</v>
      </c>
      <c r="D2285" s="426" t="s">
        <v>611</v>
      </c>
      <c r="E2285" s="426" t="str">
        <f>CONCATENATE(SUM('Раздел 4'!M96:M96),"&lt;=",SUM('Раздел 4'!M33:M33),"+",SUM('Раздел 4'!M35:M35))</f>
        <v>0&lt;=0+0</v>
      </c>
      <c r="F2285" s="407"/>
    </row>
    <row r="2286" spans="1:6" s="242" customFormat="1" x14ac:dyDescent="0.2">
      <c r="A2286" s="433" t="str">
        <f>IF((SUM('Разделы 11, 12, 13, 14'!E26:E26)&lt;=SUM('Разделы 11, 12, 13, 14'!E24:E25)),"","Неверно!")</f>
        <v/>
      </c>
      <c r="B2286" s="428" t="s">
        <v>3115</v>
      </c>
      <c r="C2286" s="426" t="s">
        <v>3116</v>
      </c>
      <c r="D2286" s="426" t="s">
        <v>612</v>
      </c>
      <c r="E2286" s="426" t="str">
        <f>CONCATENATE(SUM('Разделы 11, 12, 13, 14'!E26:E26),"&lt;=",SUM('Разделы 11, 12, 13, 14'!E24:E25))</f>
        <v>0&lt;=0</v>
      </c>
      <c r="F2286" s="407"/>
    </row>
    <row r="2287" spans="1:6" s="242" customFormat="1" x14ac:dyDescent="0.2">
      <c r="A2287" s="433" t="str">
        <f>IF((SUM('Разделы 11, 12, 13, 14'!F26:F26)&lt;=SUM('Разделы 11, 12, 13, 14'!F24:F25)),"","Неверно!")</f>
        <v/>
      </c>
      <c r="B2287" s="428" t="s">
        <v>3115</v>
      </c>
      <c r="C2287" s="426" t="s">
        <v>3117</v>
      </c>
      <c r="D2287" s="426" t="s">
        <v>612</v>
      </c>
      <c r="E2287" s="426" t="str">
        <f>CONCATENATE(SUM('Разделы 11, 12, 13, 14'!F26:F26),"&lt;=",SUM('Разделы 11, 12, 13, 14'!F24:F25))</f>
        <v>0&lt;=0</v>
      </c>
      <c r="F2287" s="407"/>
    </row>
    <row r="2288" spans="1:6" s="242" customFormat="1" x14ac:dyDescent="0.2">
      <c r="A2288" s="433" t="str">
        <f>IF((SUM('Разделы 11, 12, 13, 14'!F24:F24)&gt;=SUM('Разделы 11, 12, 13, 14'!E24:E24)),"","Неверно!")</f>
        <v/>
      </c>
      <c r="B2288" s="428" t="s">
        <v>3118</v>
      </c>
      <c r="C2288" s="426" t="s">
        <v>3119</v>
      </c>
      <c r="D2288" s="426" t="s">
        <v>613</v>
      </c>
      <c r="E2288" s="426" t="str">
        <f>CONCATENATE(SUM('Разделы 11, 12, 13, 14'!F24:F24),"&gt;=",SUM('Разделы 11, 12, 13, 14'!E24:E24))</f>
        <v>0&gt;=0</v>
      </c>
      <c r="F2288" s="407"/>
    </row>
    <row r="2289" spans="1:6" s="242" customFormat="1" x14ac:dyDescent="0.2">
      <c r="A2289" s="433" t="str">
        <f>IF((SUM('Разделы 11, 12, 13, 14'!F25:F25)&gt;=SUM('Разделы 11, 12, 13, 14'!E25:E25)),"","Неверно!")</f>
        <v/>
      </c>
      <c r="B2289" s="428" t="s">
        <v>3118</v>
      </c>
      <c r="C2289" s="426" t="s">
        <v>3120</v>
      </c>
      <c r="D2289" s="426" t="s">
        <v>613</v>
      </c>
      <c r="E2289" s="426" t="str">
        <f>CONCATENATE(SUM('Разделы 11, 12, 13, 14'!F25:F25),"&gt;=",SUM('Разделы 11, 12, 13, 14'!E25:E25))</f>
        <v>0&gt;=0</v>
      </c>
      <c r="F2289" s="407"/>
    </row>
    <row r="2290" spans="1:6" s="242" customFormat="1" x14ac:dyDescent="0.2">
      <c r="A2290" s="433" t="str">
        <f>IF((SUM('Разделы 11, 12, 13, 14'!F26:F26)&gt;=SUM('Разделы 11, 12, 13, 14'!E26:E26)),"","Неверно!")</f>
        <v/>
      </c>
      <c r="B2290" s="428" t="s">
        <v>3118</v>
      </c>
      <c r="C2290" s="426" t="s">
        <v>3121</v>
      </c>
      <c r="D2290" s="426" t="s">
        <v>613</v>
      </c>
      <c r="E2290" s="426" t="str">
        <f>CONCATENATE(SUM('Разделы 11, 12, 13, 14'!F26:F26),"&gt;=",SUM('Разделы 11, 12, 13, 14'!E26:E26))</f>
        <v>0&gt;=0</v>
      </c>
      <c r="F2290" s="407"/>
    </row>
    <row r="2291" spans="1:6" s="242" customFormat="1" x14ac:dyDescent="0.2">
      <c r="A2291" s="433" t="str">
        <f>IF((SUM('Разделы 11, 12, 13, 14'!F27:F27)&gt;=SUM('Разделы 11, 12, 13, 14'!E27:E27)),"","Неверно!")</f>
        <v/>
      </c>
      <c r="B2291" s="428" t="s">
        <v>3118</v>
      </c>
      <c r="C2291" s="426" t="s">
        <v>3122</v>
      </c>
      <c r="D2291" s="426" t="s">
        <v>613</v>
      </c>
      <c r="E2291" s="426" t="str">
        <f>CONCATENATE(SUM('Разделы 11, 12, 13, 14'!F27:F27),"&gt;=",SUM('Разделы 11, 12, 13, 14'!E27:E27))</f>
        <v>0&gt;=0</v>
      </c>
      <c r="F2291" s="407"/>
    </row>
    <row r="2292" spans="1:6" s="242" customFormat="1" x14ac:dyDescent="0.2">
      <c r="A2292" s="433" t="str">
        <f>IF((SUM('Разделы 11, 12, 13, 14'!F28:F28)&gt;=SUM('Разделы 11, 12, 13, 14'!E28:E28)),"","Неверно!")</f>
        <v/>
      </c>
      <c r="B2292" s="428" t="s">
        <v>3118</v>
      </c>
      <c r="C2292" s="426" t="s">
        <v>3123</v>
      </c>
      <c r="D2292" s="426" t="s">
        <v>613</v>
      </c>
      <c r="E2292" s="426" t="str">
        <f>CONCATENATE(SUM('Разделы 11, 12, 13, 14'!F28:F28),"&gt;=",SUM('Разделы 11, 12, 13, 14'!E28:E28))</f>
        <v>0&gt;=0</v>
      </c>
      <c r="F2292" s="407"/>
    </row>
    <row r="2293" spans="1:6" s="242" customFormat="1" x14ac:dyDescent="0.2">
      <c r="A2293" s="433" t="str">
        <f>IF((SUM('Разделы 11, 12, 13, 14'!F29:F29)&gt;=SUM('Разделы 11, 12, 13, 14'!E29:E29)),"","Неверно!")</f>
        <v/>
      </c>
      <c r="B2293" s="428" t="s">
        <v>3118</v>
      </c>
      <c r="C2293" s="426" t="s">
        <v>3124</v>
      </c>
      <c r="D2293" s="426" t="s">
        <v>613</v>
      </c>
      <c r="E2293" s="426" t="str">
        <f>CONCATENATE(SUM('Разделы 11, 12, 13, 14'!F29:F29),"&gt;=",SUM('Разделы 11, 12, 13, 14'!E29:E29))</f>
        <v>0&gt;=0</v>
      </c>
      <c r="F2293" s="407"/>
    </row>
    <row r="2294" spans="1:6" s="242" customFormat="1" x14ac:dyDescent="0.2">
      <c r="A2294" s="433" t="str">
        <f>IF((SUM('Разделы 11, 12, 13, 14'!F30:F30)&gt;=SUM('Разделы 11, 12, 13, 14'!E30:E30)),"","Неверно!")</f>
        <v/>
      </c>
      <c r="B2294" s="428" t="s">
        <v>3118</v>
      </c>
      <c r="C2294" s="426" t="s">
        <v>3125</v>
      </c>
      <c r="D2294" s="426" t="s">
        <v>613</v>
      </c>
      <c r="E2294" s="426" t="str">
        <f>CONCATENATE(SUM('Разделы 11, 12, 13, 14'!F30:F30),"&gt;=",SUM('Разделы 11, 12, 13, 14'!E30:E30))</f>
        <v>0&gt;=0</v>
      </c>
      <c r="F2294" s="407"/>
    </row>
    <row r="2295" spans="1:6" s="242" customFormat="1" x14ac:dyDescent="0.2">
      <c r="A2295" s="433" t="str">
        <f>IF((SUM('Разделы 11, 12, 13, 14'!O15:O17)&lt;=SUM('Разделы 11, 12, 13, 14'!O14:O14)),"","Неверно!")</f>
        <v/>
      </c>
      <c r="B2295" s="428" t="s">
        <v>3126</v>
      </c>
      <c r="C2295" s="426" t="s">
        <v>3127</v>
      </c>
      <c r="D2295" s="426" t="s">
        <v>614</v>
      </c>
      <c r="E2295" s="426" t="str">
        <f>CONCATENATE(SUM('Разделы 11, 12, 13, 14'!O15:O17),"&lt;=",SUM('Разделы 11, 12, 13, 14'!O14:O14))</f>
        <v>8&lt;=8</v>
      </c>
      <c r="F2295" s="407"/>
    </row>
    <row r="2296" spans="1:6" s="242" customFormat="1" x14ac:dyDescent="0.2">
      <c r="A2296" s="433" t="str">
        <f>IF((SUM('Разделы 11, 12, 13, 14'!P15:P17)&lt;=SUM('Разделы 11, 12, 13, 14'!P14:P14)),"","Неверно!")</f>
        <v/>
      </c>
      <c r="B2296" s="428" t="s">
        <v>3126</v>
      </c>
      <c r="C2296" s="426" t="s">
        <v>3128</v>
      </c>
      <c r="D2296" s="426" t="s">
        <v>614</v>
      </c>
      <c r="E2296" s="426" t="str">
        <f>CONCATENATE(SUM('Разделы 11, 12, 13, 14'!P15:P17),"&lt;=",SUM('Разделы 11, 12, 13, 14'!P14:P14))</f>
        <v>8&lt;=8</v>
      </c>
      <c r="F2296" s="407"/>
    </row>
    <row r="2297" spans="1:6" s="242" customFormat="1" x14ac:dyDescent="0.2">
      <c r="A2297" s="433" t="str">
        <f>IF((SUM('Разделы 11, 12, 13, 14'!Q15:Q17)&lt;=SUM('Разделы 11, 12, 13, 14'!Q14:Q14)),"","Неверно!")</f>
        <v/>
      </c>
      <c r="B2297" s="428" t="s">
        <v>3126</v>
      </c>
      <c r="C2297" s="426" t="s">
        <v>3129</v>
      </c>
      <c r="D2297" s="426" t="s">
        <v>614</v>
      </c>
      <c r="E2297" s="426" t="str">
        <f>CONCATENATE(SUM('Разделы 11, 12, 13, 14'!Q15:Q17),"&lt;=",SUM('Разделы 11, 12, 13, 14'!Q14:Q14))</f>
        <v>0&lt;=0</v>
      </c>
      <c r="F2297" s="407"/>
    </row>
    <row r="2298" spans="1:6" s="242" customFormat="1" x14ac:dyDescent="0.2">
      <c r="A2298" s="433" t="str">
        <f>IF((SUM('Разделы 11, 12, 13, 14'!R15:R17)&lt;=SUM('Разделы 11, 12, 13, 14'!R14:R14)),"","Неверно!")</f>
        <v/>
      </c>
      <c r="B2298" s="428" t="s">
        <v>3126</v>
      </c>
      <c r="C2298" s="426" t="s">
        <v>3130</v>
      </c>
      <c r="D2298" s="426" t="s">
        <v>614</v>
      </c>
      <c r="E2298" s="426" t="str">
        <f>CONCATENATE(SUM('Разделы 11, 12, 13, 14'!R15:R17),"&lt;=",SUM('Разделы 11, 12, 13, 14'!R14:R14))</f>
        <v>0&lt;=0</v>
      </c>
      <c r="F2298" s="407"/>
    </row>
    <row r="2299" spans="1:6" s="242" customFormat="1" x14ac:dyDescent="0.2">
      <c r="A2299" s="433" t="str">
        <f>IF((SUM('Разделы 11, 12, 13, 14'!S15:S17)&lt;=SUM('Разделы 11, 12, 13, 14'!S14:S14)),"","Неверно!")</f>
        <v/>
      </c>
      <c r="B2299" s="428" t="s">
        <v>3126</v>
      </c>
      <c r="C2299" s="426" t="s">
        <v>3131</v>
      </c>
      <c r="D2299" s="426" t="s">
        <v>614</v>
      </c>
      <c r="E2299" s="426" t="str">
        <f>CONCATENATE(SUM('Разделы 11, 12, 13, 14'!S15:S17),"&lt;=",SUM('Разделы 11, 12, 13, 14'!S14:S14))</f>
        <v>0&lt;=0</v>
      </c>
      <c r="F2299" s="407"/>
    </row>
    <row r="2300" spans="1:6" s="242" customFormat="1" x14ac:dyDescent="0.2">
      <c r="A2300" s="433" t="str">
        <f>IF((SUM('Разделы 11, 12, 13, 14'!T15:T17)&lt;=SUM('Разделы 11, 12, 13, 14'!T14:T14)),"","Неверно!")</f>
        <v/>
      </c>
      <c r="B2300" s="428" t="s">
        <v>3126</v>
      </c>
      <c r="C2300" s="426" t="s">
        <v>3132</v>
      </c>
      <c r="D2300" s="426" t="s">
        <v>614</v>
      </c>
      <c r="E2300" s="426" t="str">
        <f>CONCATENATE(SUM('Разделы 11, 12, 13, 14'!T15:T17),"&lt;=",SUM('Разделы 11, 12, 13, 14'!T14:T14))</f>
        <v>0&lt;=0</v>
      </c>
      <c r="F2300" s="407"/>
    </row>
    <row r="2301" spans="1:6" s="242" customFormat="1" x14ac:dyDescent="0.2">
      <c r="A2301" s="433" t="str">
        <f>IF((SUM('Раздел 1'!F60:F60)&lt;=SUM('Раздел 1'!F10:F10)),"","Неверно!")</f>
        <v/>
      </c>
      <c r="B2301" s="428" t="s">
        <v>3133</v>
      </c>
      <c r="C2301" s="426" t="s">
        <v>3134</v>
      </c>
      <c r="D2301" s="426" t="s">
        <v>647</v>
      </c>
      <c r="E2301" s="426" t="str">
        <f>CONCATENATE(SUM('Раздел 1'!F60:F60),"&lt;=",SUM('Раздел 1'!F10:F10))</f>
        <v>0&lt;=16</v>
      </c>
      <c r="F2301" s="407"/>
    </row>
    <row r="2302" spans="1:6" s="242" customFormat="1" x14ac:dyDescent="0.2">
      <c r="A2302" s="433" t="str">
        <f>IF((SUM('Раздел 1'!O60:O60)&lt;=SUM('Раздел 1'!O10:O10)),"","Неверно!")</f>
        <v/>
      </c>
      <c r="B2302" s="428" t="s">
        <v>3133</v>
      </c>
      <c r="C2302" s="426" t="s">
        <v>3135</v>
      </c>
      <c r="D2302" s="426" t="s">
        <v>647</v>
      </c>
      <c r="E2302" s="426" t="str">
        <f>CONCATENATE(SUM('Раздел 1'!O60:O60),"&lt;=",SUM('Раздел 1'!O10:O10))</f>
        <v>0&lt;=17</v>
      </c>
      <c r="F2302" s="407"/>
    </row>
    <row r="2303" spans="1:6" s="242" customFormat="1" x14ac:dyDescent="0.2">
      <c r="A2303" s="433" t="str">
        <f>IF((SUM('Раздел 1'!P60:P60)&lt;=SUM('Раздел 1'!P10:P10)),"","Неверно!")</f>
        <v/>
      </c>
      <c r="B2303" s="428" t="s">
        <v>3133</v>
      </c>
      <c r="C2303" s="426" t="s">
        <v>3136</v>
      </c>
      <c r="D2303" s="426" t="s">
        <v>647</v>
      </c>
      <c r="E2303" s="426" t="str">
        <f>CONCATENATE(SUM('Раздел 1'!P60:P60),"&lt;=",SUM('Раздел 1'!P10:P10))</f>
        <v>0&lt;=246</v>
      </c>
      <c r="F2303" s="407"/>
    </row>
    <row r="2304" spans="1:6" s="242" customFormat="1" x14ac:dyDescent="0.2">
      <c r="A2304" s="433" t="str">
        <f>IF((SUM('Раздел 1'!Q60:Q60)&lt;=SUM('Раздел 1'!Q10:Q10)),"","Неверно!")</f>
        <v/>
      </c>
      <c r="B2304" s="428" t="s">
        <v>3133</v>
      </c>
      <c r="C2304" s="426" t="s">
        <v>3137</v>
      </c>
      <c r="D2304" s="426" t="s">
        <v>647</v>
      </c>
      <c r="E2304" s="426" t="str">
        <f>CONCATENATE(SUM('Раздел 1'!Q60:Q60),"&lt;=",SUM('Раздел 1'!Q10:Q10))</f>
        <v>0&lt;=202</v>
      </c>
      <c r="F2304" s="407"/>
    </row>
    <row r="2305" spans="1:6" s="242" customFormat="1" x14ac:dyDescent="0.2">
      <c r="A2305" s="433" t="str">
        <f>IF((SUM('Раздел 1'!R60:R60)&lt;=SUM('Раздел 1'!R10:R10)),"","Неверно!")</f>
        <v/>
      </c>
      <c r="B2305" s="428" t="s">
        <v>3133</v>
      </c>
      <c r="C2305" s="426" t="s">
        <v>3138</v>
      </c>
      <c r="D2305" s="426" t="s">
        <v>647</v>
      </c>
      <c r="E2305" s="426" t="str">
        <f>CONCATENATE(SUM('Раздел 1'!R60:R60),"&lt;=",SUM('Раздел 1'!R10:R10))</f>
        <v>0&lt;=0</v>
      </c>
      <c r="F2305" s="407"/>
    </row>
    <row r="2306" spans="1:6" s="242" customFormat="1" x14ac:dyDescent="0.2">
      <c r="A2306" s="433" t="str">
        <f>IF((SUM('Раздел 1'!S60:S60)&lt;=SUM('Раздел 1'!S10:S10)),"","Неверно!")</f>
        <v/>
      </c>
      <c r="B2306" s="428" t="s">
        <v>3133</v>
      </c>
      <c r="C2306" s="426" t="s">
        <v>3139</v>
      </c>
      <c r="D2306" s="426" t="s">
        <v>647</v>
      </c>
      <c r="E2306" s="426" t="str">
        <f>CONCATENATE(SUM('Раздел 1'!S60:S60),"&lt;=",SUM('Раздел 1'!S10:S10))</f>
        <v>0&lt;=0</v>
      </c>
      <c r="F2306" s="407"/>
    </row>
    <row r="2307" spans="1:6" s="242" customFormat="1" x14ac:dyDescent="0.2">
      <c r="A2307" s="433" t="str">
        <f>IF((SUM('Раздел 1'!T60:T60)&lt;=SUM('Раздел 1'!T10:T10)),"","Неверно!")</f>
        <v/>
      </c>
      <c r="B2307" s="428" t="s">
        <v>3133</v>
      </c>
      <c r="C2307" s="426" t="s">
        <v>3140</v>
      </c>
      <c r="D2307" s="426" t="s">
        <v>647</v>
      </c>
      <c r="E2307" s="426" t="str">
        <f>CONCATENATE(SUM('Раздел 1'!T60:T60),"&lt;=",SUM('Раздел 1'!T10:T10))</f>
        <v>0&lt;=33</v>
      </c>
      <c r="F2307" s="407"/>
    </row>
    <row r="2308" spans="1:6" s="242" customFormat="1" x14ac:dyDescent="0.2">
      <c r="A2308" s="433" t="str">
        <f>IF((SUM('Раздел 1'!U60:U60)&lt;=SUM('Раздел 1'!U10:U10)),"","Неверно!")</f>
        <v/>
      </c>
      <c r="B2308" s="428" t="s">
        <v>3133</v>
      </c>
      <c r="C2308" s="426" t="s">
        <v>3141</v>
      </c>
      <c r="D2308" s="426" t="s">
        <v>647</v>
      </c>
      <c r="E2308" s="426" t="str">
        <f>CONCATENATE(SUM('Раздел 1'!U60:U60),"&lt;=",SUM('Раздел 1'!U10:U10))</f>
        <v>0&lt;=1</v>
      </c>
      <c r="F2308" s="407"/>
    </row>
    <row r="2309" spans="1:6" s="242" customFormat="1" x14ac:dyDescent="0.2">
      <c r="A2309" s="433" t="str">
        <f>IF((SUM('Раздел 1'!V60:V60)&lt;=SUM('Раздел 1'!V10:V10)),"","Неверно!")</f>
        <v/>
      </c>
      <c r="B2309" s="428" t="s">
        <v>3133</v>
      </c>
      <c r="C2309" s="426" t="s">
        <v>3142</v>
      </c>
      <c r="D2309" s="426" t="s">
        <v>647</v>
      </c>
      <c r="E2309" s="426" t="str">
        <f>CONCATENATE(SUM('Раздел 1'!V60:V60),"&lt;=",SUM('Раздел 1'!V10:V10))</f>
        <v>0&lt;=4</v>
      </c>
      <c r="F2309" s="407"/>
    </row>
    <row r="2310" spans="1:6" s="242" customFormat="1" x14ac:dyDescent="0.2">
      <c r="A2310" s="433" t="str">
        <f>IF((SUM('Раздел 1'!W60:W60)&lt;=SUM('Раздел 1'!W10:W10)),"","Неверно!")</f>
        <v/>
      </c>
      <c r="B2310" s="428" t="s">
        <v>3133</v>
      </c>
      <c r="C2310" s="426" t="s">
        <v>3143</v>
      </c>
      <c r="D2310" s="426" t="s">
        <v>647</v>
      </c>
      <c r="E2310" s="426" t="str">
        <f>CONCATENATE(SUM('Раздел 1'!W60:W60),"&lt;=",SUM('Раздел 1'!W10:W10))</f>
        <v>0&lt;=6</v>
      </c>
      <c r="F2310" s="407"/>
    </row>
    <row r="2311" spans="1:6" s="242" customFormat="1" x14ac:dyDescent="0.2">
      <c r="A2311" s="433" t="str">
        <f>IF((SUM('Раздел 1'!X60:X60)&lt;=SUM('Раздел 1'!X10:X10)),"","Неверно!")</f>
        <v/>
      </c>
      <c r="B2311" s="428" t="s">
        <v>3133</v>
      </c>
      <c r="C2311" s="426" t="s">
        <v>3144</v>
      </c>
      <c r="D2311" s="426" t="s">
        <v>647</v>
      </c>
      <c r="E2311" s="426" t="str">
        <f>CONCATENATE(SUM('Раздел 1'!X60:X60),"&lt;=",SUM('Раздел 1'!X10:X10))</f>
        <v>0&lt;=135</v>
      </c>
      <c r="F2311" s="407"/>
    </row>
    <row r="2312" spans="1:6" s="242" customFormat="1" x14ac:dyDescent="0.2">
      <c r="A2312" s="433" t="str">
        <f>IF((SUM('Раздел 1'!G60:G60)&lt;=SUM('Раздел 1'!G10:G10)),"","Неверно!")</f>
        <v/>
      </c>
      <c r="B2312" s="428" t="s">
        <v>3133</v>
      </c>
      <c r="C2312" s="426" t="s">
        <v>3145</v>
      </c>
      <c r="D2312" s="426" t="s">
        <v>647</v>
      </c>
      <c r="E2312" s="426" t="str">
        <f>CONCATENATE(SUM('Раздел 1'!G60:G60),"&lt;=",SUM('Раздел 1'!G10:G10))</f>
        <v>0&lt;=222</v>
      </c>
      <c r="F2312" s="407"/>
    </row>
    <row r="2313" spans="1:6" s="242" customFormat="1" x14ac:dyDescent="0.2">
      <c r="A2313" s="433" t="str">
        <f>IF((SUM('Раздел 1'!Y60:Y60)&lt;=SUM('Раздел 1'!Y10:Y10)),"","Неверно!")</f>
        <v/>
      </c>
      <c r="B2313" s="428" t="s">
        <v>3133</v>
      </c>
      <c r="C2313" s="426" t="s">
        <v>3146</v>
      </c>
      <c r="D2313" s="426" t="s">
        <v>647</v>
      </c>
      <c r="E2313" s="426" t="str">
        <f>CONCATENATE(SUM('Раздел 1'!Y60:Y60),"&lt;=",SUM('Раздел 1'!Y10:Y10))</f>
        <v>0&lt;=133</v>
      </c>
      <c r="F2313" s="407"/>
    </row>
    <row r="2314" spans="1:6" s="242" customFormat="1" x14ac:dyDescent="0.2">
      <c r="A2314" s="433" t="str">
        <f>IF((SUM('Раздел 1'!Z60:Z60)&lt;=SUM('Раздел 1'!Z10:Z10)),"","Неверно!")</f>
        <v/>
      </c>
      <c r="B2314" s="428" t="s">
        <v>3133</v>
      </c>
      <c r="C2314" s="426" t="s">
        <v>3147</v>
      </c>
      <c r="D2314" s="426" t="s">
        <v>647</v>
      </c>
      <c r="E2314" s="426" t="str">
        <f>CONCATENATE(SUM('Раздел 1'!Z60:Z60),"&lt;=",SUM('Раздел 1'!Z10:Z10))</f>
        <v>0&lt;=4</v>
      </c>
      <c r="F2314" s="407"/>
    </row>
    <row r="2315" spans="1:6" s="242" customFormat="1" x14ac:dyDescent="0.2">
      <c r="A2315" s="433" t="str">
        <f>IF((SUM('Раздел 1'!AA60:AA60)&lt;=SUM('Раздел 1'!AA10:AA10)),"","Неверно!")</f>
        <v/>
      </c>
      <c r="B2315" s="428" t="s">
        <v>3133</v>
      </c>
      <c r="C2315" s="426" t="s">
        <v>3148</v>
      </c>
      <c r="D2315" s="426" t="s">
        <v>647</v>
      </c>
      <c r="E2315" s="426" t="str">
        <f>CONCATENATE(SUM('Раздел 1'!AA60:AA60),"&lt;=",SUM('Раздел 1'!AA10:AA10))</f>
        <v>0&lt;=0</v>
      </c>
      <c r="F2315" s="407"/>
    </row>
    <row r="2316" spans="1:6" s="242" customFormat="1" x14ac:dyDescent="0.2">
      <c r="A2316" s="433" t="str">
        <f>IF((SUM('Раздел 1'!AB60:AB60)&lt;=SUM('Раздел 1'!AB10:AB10)),"","Неверно!")</f>
        <v/>
      </c>
      <c r="B2316" s="428" t="s">
        <v>3133</v>
      </c>
      <c r="C2316" s="426" t="s">
        <v>3149</v>
      </c>
      <c r="D2316" s="426" t="s">
        <v>647</v>
      </c>
      <c r="E2316" s="426" t="str">
        <f>CONCATENATE(SUM('Раздел 1'!AB60:AB60),"&lt;=",SUM('Раздел 1'!AB10:AB10))</f>
        <v>0&lt;=0</v>
      </c>
      <c r="F2316" s="407"/>
    </row>
    <row r="2317" spans="1:6" s="242" customFormat="1" x14ac:dyDescent="0.2">
      <c r="A2317" s="433" t="str">
        <f>IF((SUM('Раздел 1'!AC60:AC60)&lt;=SUM('Раздел 1'!AC10:AC10)),"","Неверно!")</f>
        <v/>
      </c>
      <c r="B2317" s="428" t="s">
        <v>3133</v>
      </c>
      <c r="C2317" s="426" t="s">
        <v>3150</v>
      </c>
      <c r="D2317" s="426" t="s">
        <v>647</v>
      </c>
      <c r="E2317" s="426" t="str">
        <f>CONCATENATE(SUM('Раздел 1'!AC60:AC60),"&lt;=",SUM('Раздел 1'!AC10:AC10))</f>
        <v>0&lt;=0</v>
      </c>
      <c r="F2317" s="407"/>
    </row>
    <row r="2318" spans="1:6" s="242" customFormat="1" x14ac:dyDescent="0.2">
      <c r="A2318" s="433" t="str">
        <f>IF((SUM('Раздел 1'!AD60:AD60)&lt;=SUM('Раздел 1'!AD10:AD10)),"","Неверно!")</f>
        <v/>
      </c>
      <c r="B2318" s="428" t="s">
        <v>3133</v>
      </c>
      <c r="C2318" s="426" t="s">
        <v>3151</v>
      </c>
      <c r="D2318" s="426" t="s">
        <v>647</v>
      </c>
      <c r="E2318" s="426" t="str">
        <f>CONCATENATE(SUM('Раздел 1'!AD60:AD60),"&lt;=",SUM('Раздел 1'!AD10:AD10))</f>
        <v>0&lt;=0</v>
      </c>
      <c r="F2318" s="407"/>
    </row>
    <row r="2319" spans="1:6" s="242" customFormat="1" x14ac:dyDescent="0.2">
      <c r="A2319" s="433" t="str">
        <f>IF((SUM('Раздел 1'!AE60:AE60)&lt;=SUM('Раздел 1'!AE10:AE10)),"","Неверно!")</f>
        <v/>
      </c>
      <c r="B2319" s="428" t="s">
        <v>3133</v>
      </c>
      <c r="C2319" s="426" t="s">
        <v>3152</v>
      </c>
      <c r="D2319" s="426" t="s">
        <v>647</v>
      </c>
      <c r="E2319" s="426" t="str">
        <f>CONCATENATE(SUM('Раздел 1'!AE60:AE60),"&lt;=",SUM('Раздел 1'!AE10:AE10))</f>
        <v>0&lt;=18</v>
      </c>
      <c r="F2319" s="407"/>
    </row>
    <row r="2320" spans="1:6" s="242" customFormat="1" x14ac:dyDescent="0.2">
      <c r="A2320" s="433" t="str">
        <f>IF((SUM('Раздел 1'!AF60:AF60)&lt;=SUM('Раздел 1'!AF10:AF10)),"","Неверно!")</f>
        <v/>
      </c>
      <c r="B2320" s="428" t="s">
        <v>3133</v>
      </c>
      <c r="C2320" s="426" t="s">
        <v>3153</v>
      </c>
      <c r="D2320" s="426" t="s">
        <v>647</v>
      </c>
      <c r="E2320" s="426" t="str">
        <f>CONCATENATE(SUM('Раздел 1'!AF60:AF60),"&lt;=",SUM('Раздел 1'!AF10:AF10))</f>
        <v>0&lt;=0</v>
      </c>
      <c r="F2320" s="407"/>
    </row>
    <row r="2321" spans="1:6" s="242" customFormat="1" x14ac:dyDescent="0.2">
      <c r="A2321" s="433" t="str">
        <f>IF((SUM('Раздел 1'!AG60:AG60)&lt;=SUM('Раздел 1'!AG10:AG10)),"","Неверно!")</f>
        <v/>
      </c>
      <c r="B2321" s="428" t="s">
        <v>3133</v>
      </c>
      <c r="C2321" s="426" t="s">
        <v>3154</v>
      </c>
      <c r="D2321" s="426" t="s">
        <v>647</v>
      </c>
      <c r="E2321" s="426" t="str">
        <f>CONCATENATE(SUM('Раздел 1'!AG60:AG60),"&lt;=",SUM('Раздел 1'!AG10:AG10))</f>
        <v>0&lt;=3</v>
      </c>
      <c r="F2321" s="407"/>
    </row>
    <row r="2322" spans="1:6" s="242" customFormat="1" x14ac:dyDescent="0.2">
      <c r="A2322" s="433" t="str">
        <f>IF((SUM('Раздел 1'!AH60:AH60)&lt;=SUM('Раздел 1'!AH10:AH10)),"","Неверно!")</f>
        <v/>
      </c>
      <c r="B2322" s="428" t="s">
        <v>3133</v>
      </c>
      <c r="C2322" s="426" t="s">
        <v>3155</v>
      </c>
      <c r="D2322" s="426" t="s">
        <v>647</v>
      </c>
      <c r="E2322" s="426" t="str">
        <f>CONCATENATE(SUM('Раздел 1'!AH60:AH60),"&lt;=",SUM('Раздел 1'!AH10:AH10))</f>
        <v>0&lt;=18</v>
      </c>
      <c r="F2322" s="407"/>
    </row>
    <row r="2323" spans="1:6" s="242" customFormat="1" x14ac:dyDescent="0.2">
      <c r="A2323" s="433" t="str">
        <f>IF((SUM('Раздел 1'!H60:H60)&lt;=SUM('Раздел 1'!H10:H10)),"","Неверно!")</f>
        <v/>
      </c>
      <c r="B2323" s="428" t="s">
        <v>3133</v>
      </c>
      <c r="C2323" s="426" t="s">
        <v>3156</v>
      </c>
      <c r="D2323" s="426" t="s">
        <v>647</v>
      </c>
      <c r="E2323" s="426" t="str">
        <f>CONCATENATE(SUM('Раздел 1'!H60:H60),"&lt;=",SUM('Раздел 1'!H10:H10))</f>
        <v>0&lt;=187</v>
      </c>
      <c r="F2323" s="407"/>
    </row>
    <row r="2324" spans="1:6" s="242" customFormat="1" x14ac:dyDescent="0.2">
      <c r="A2324" s="433" t="str">
        <f>IF((SUM('Раздел 1'!AI60:AI60)&lt;=SUM('Раздел 1'!AI10:AI10)),"","Неверно!")</f>
        <v/>
      </c>
      <c r="B2324" s="428" t="s">
        <v>3133</v>
      </c>
      <c r="C2324" s="426" t="s">
        <v>3157</v>
      </c>
      <c r="D2324" s="426" t="s">
        <v>647</v>
      </c>
      <c r="E2324" s="426" t="str">
        <f>CONCATENATE(SUM('Раздел 1'!AI60:AI60),"&lt;=",SUM('Раздел 1'!AI10:AI10))</f>
        <v>0&lt;=0</v>
      </c>
      <c r="F2324" s="407"/>
    </row>
    <row r="2325" spans="1:6" s="242" customFormat="1" x14ac:dyDescent="0.2">
      <c r="A2325" s="433" t="str">
        <f>IF((SUM('Раздел 1'!AJ60:AJ60)&lt;=SUM('Раздел 1'!AJ10:AJ10)),"","Неверно!")</f>
        <v/>
      </c>
      <c r="B2325" s="428" t="s">
        <v>3133</v>
      </c>
      <c r="C2325" s="426" t="s">
        <v>3158</v>
      </c>
      <c r="D2325" s="426" t="s">
        <v>647</v>
      </c>
      <c r="E2325" s="426" t="str">
        <f>CONCATENATE(SUM('Раздел 1'!AJ60:AJ60),"&lt;=",SUM('Раздел 1'!AJ10:AJ10))</f>
        <v>0&lt;=1</v>
      </c>
      <c r="F2325" s="407"/>
    </row>
    <row r="2326" spans="1:6" s="242" customFormat="1" x14ac:dyDescent="0.2">
      <c r="A2326" s="433" t="str">
        <f>IF((SUM('Раздел 1'!AK60:AK60)&lt;=SUM('Раздел 1'!AK10:AK10)),"","Неверно!")</f>
        <v/>
      </c>
      <c r="B2326" s="428" t="s">
        <v>3133</v>
      </c>
      <c r="C2326" s="426" t="s">
        <v>3159</v>
      </c>
      <c r="D2326" s="426" t="s">
        <v>647</v>
      </c>
      <c r="E2326" s="426" t="str">
        <f>CONCATENATE(SUM('Раздел 1'!AK60:AK60),"&lt;=",SUM('Раздел 1'!AK10:AK10))</f>
        <v>0&lt;=0</v>
      </c>
      <c r="F2326" s="407"/>
    </row>
    <row r="2327" spans="1:6" s="242" customFormat="1" x14ac:dyDescent="0.2">
      <c r="A2327" s="433" t="str">
        <f>IF((SUM('Раздел 1'!AL60:AL60)&lt;=SUM('Раздел 1'!AL10:AL10)),"","Неверно!")</f>
        <v/>
      </c>
      <c r="B2327" s="428" t="s">
        <v>3133</v>
      </c>
      <c r="C2327" s="426" t="s">
        <v>3160</v>
      </c>
      <c r="D2327" s="426" t="s">
        <v>647</v>
      </c>
      <c r="E2327" s="426" t="str">
        <f>CONCATENATE(SUM('Раздел 1'!AL60:AL60),"&lt;=",SUM('Раздел 1'!AL10:AL10))</f>
        <v>0&lt;=0</v>
      </c>
      <c r="F2327" s="407"/>
    </row>
    <row r="2328" spans="1:6" s="242" customFormat="1" x14ac:dyDescent="0.2">
      <c r="A2328" s="433" t="str">
        <f>IF((SUM('Раздел 1'!AM60:AM60)&lt;=SUM('Раздел 1'!AM10:AM10)),"","Неверно!")</f>
        <v/>
      </c>
      <c r="B2328" s="428" t="s">
        <v>3133</v>
      </c>
      <c r="C2328" s="426" t="s">
        <v>3161</v>
      </c>
      <c r="D2328" s="426" t="s">
        <v>647</v>
      </c>
      <c r="E2328" s="426" t="str">
        <f>CONCATENATE(SUM('Раздел 1'!AM60:AM60),"&lt;=",SUM('Раздел 1'!AM10:AM10))</f>
        <v>0&lt;=0</v>
      </c>
      <c r="F2328" s="407"/>
    </row>
    <row r="2329" spans="1:6" s="242" customFormat="1" x14ac:dyDescent="0.2">
      <c r="A2329" s="433" t="str">
        <f>IF((SUM('Раздел 1'!I60:I60)&lt;=SUM('Раздел 1'!I10:I10)),"","Неверно!")</f>
        <v/>
      </c>
      <c r="B2329" s="428" t="s">
        <v>3133</v>
      </c>
      <c r="C2329" s="426" t="s">
        <v>3162</v>
      </c>
      <c r="D2329" s="426" t="s">
        <v>647</v>
      </c>
      <c r="E2329" s="426" t="str">
        <f>CONCATENATE(SUM('Раздел 1'!I60:I60),"&lt;=",SUM('Раздел 1'!I10:I10))</f>
        <v>0&lt;=28</v>
      </c>
      <c r="F2329" s="407"/>
    </row>
    <row r="2330" spans="1:6" s="242" customFormat="1" x14ac:dyDescent="0.2">
      <c r="A2330" s="433" t="str">
        <f>IF((SUM('Раздел 1'!J60:J60)&lt;=SUM('Раздел 1'!J10:J10)),"","Неверно!")</f>
        <v/>
      </c>
      <c r="B2330" s="428" t="s">
        <v>3133</v>
      </c>
      <c r="C2330" s="426" t="s">
        <v>3163</v>
      </c>
      <c r="D2330" s="426" t="s">
        <v>647</v>
      </c>
      <c r="E2330" s="426" t="str">
        <f>CONCATENATE(SUM('Раздел 1'!J60:J60),"&lt;=",SUM('Раздел 1'!J10:J10))</f>
        <v>0&lt;=1</v>
      </c>
      <c r="F2330" s="407"/>
    </row>
    <row r="2331" spans="1:6" s="242" customFormat="1" x14ac:dyDescent="0.2">
      <c r="A2331" s="433" t="str">
        <f>IF((SUM('Раздел 1'!K60:K60)&lt;=SUM('Раздел 1'!K10:K10)),"","Неверно!")</f>
        <v/>
      </c>
      <c r="B2331" s="428" t="s">
        <v>3133</v>
      </c>
      <c r="C2331" s="426" t="s">
        <v>3164</v>
      </c>
      <c r="D2331" s="426" t="s">
        <v>647</v>
      </c>
      <c r="E2331" s="426" t="str">
        <f>CONCATENATE(SUM('Раздел 1'!K60:K60),"&lt;=",SUM('Раздел 1'!K10:K10))</f>
        <v>0&lt;=2</v>
      </c>
      <c r="F2331" s="407"/>
    </row>
    <row r="2332" spans="1:6" s="242" customFormat="1" x14ac:dyDescent="0.2">
      <c r="A2332" s="433" t="str">
        <f>IF((SUM('Раздел 1'!L60:L60)&lt;=SUM('Раздел 1'!L10:L10)),"","Неверно!")</f>
        <v/>
      </c>
      <c r="B2332" s="428" t="s">
        <v>3133</v>
      </c>
      <c r="C2332" s="426" t="s">
        <v>3165</v>
      </c>
      <c r="D2332" s="426" t="s">
        <v>647</v>
      </c>
      <c r="E2332" s="426" t="str">
        <f>CONCATENATE(SUM('Раздел 1'!L60:L60),"&lt;=",SUM('Раздел 1'!L10:L10))</f>
        <v>0&lt;=3</v>
      </c>
      <c r="F2332" s="407"/>
    </row>
    <row r="2333" spans="1:6" s="242" customFormat="1" x14ac:dyDescent="0.2">
      <c r="A2333" s="433" t="str">
        <f>IF((SUM('Раздел 1'!M60:M60)&lt;=SUM('Раздел 1'!M10:M10)),"","Неверно!")</f>
        <v/>
      </c>
      <c r="B2333" s="428" t="s">
        <v>3133</v>
      </c>
      <c r="C2333" s="426" t="s">
        <v>3166</v>
      </c>
      <c r="D2333" s="426" t="s">
        <v>647</v>
      </c>
      <c r="E2333" s="426" t="str">
        <f>CONCATENATE(SUM('Раздел 1'!M60:M60),"&lt;=",SUM('Раздел 1'!M10:M10))</f>
        <v>0&lt;=221</v>
      </c>
      <c r="F2333" s="407"/>
    </row>
    <row r="2334" spans="1:6" s="242" customFormat="1" x14ac:dyDescent="0.2">
      <c r="A2334" s="433" t="str">
        <f>IF((SUM('Раздел 1'!N60:N60)&lt;=SUM('Раздел 1'!N10:N10)),"","Неверно!")</f>
        <v/>
      </c>
      <c r="B2334" s="428" t="s">
        <v>3133</v>
      </c>
      <c r="C2334" s="426" t="s">
        <v>3167</v>
      </c>
      <c r="D2334" s="426" t="s">
        <v>647</v>
      </c>
      <c r="E2334" s="426" t="str">
        <f>CONCATENATE(SUM('Раздел 1'!N60:N60),"&lt;=",SUM('Раздел 1'!N10:N10))</f>
        <v>0&lt;=0</v>
      </c>
      <c r="F2334" s="407"/>
    </row>
    <row r="2335" spans="1:6" s="242" customFormat="1" x14ac:dyDescent="0.2">
      <c r="A2335" s="433" t="str">
        <f>IF((SUM('Раздел 1'!AH10:AH10)=SUM('Раздел 1'!AH61:AH61)),"","Неверно!")</f>
        <v/>
      </c>
      <c r="B2335" s="428" t="s">
        <v>3168</v>
      </c>
      <c r="C2335" s="426" t="s">
        <v>3169</v>
      </c>
      <c r="D2335" s="426" t="s">
        <v>648</v>
      </c>
      <c r="E2335" s="426" t="str">
        <f>CONCATENATE(SUM('Раздел 1'!AH10:AH10),"=",SUM('Раздел 1'!AH61:AH61))</f>
        <v>18=18</v>
      </c>
      <c r="F2335" s="407"/>
    </row>
    <row r="2336" spans="1:6" s="242" customFormat="1" x14ac:dyDescent="0.2">
      <c r="A2336" s="433" t="str">
        <f>IF((SUM('Раздел 1'!AI10:AI10)=SUM('Раздел 1'!AI61:AI61)),"","Неверно!")</f>
        <v/>
      </c>
      <c r="B2336" s="428" t="s">
        <v>3168</v>
      </c>
      <c r="C2336" s="426" t="s">
        <v>3170</v>
      </c>
      <c r="D2336" s="426" t="s">
        <v>648</v>
      </c>
      <c r="E2336" s="426" t="str">
        <f>CONCATENATE(SUM('Раздел 1'!AI10:AI10),"=",SUM('Раздел 1'!AI61:AI61))</f>
        <v>0=0</v>
      </c>
      <c r="F2336" s="407"/>
    </row>
    <row r="2337" spans="1:6" s="242" customFormat="1" x14ac:dyDescent="0.2">
      <c r="A2337" s="433" t="str">
        <f>IF((SUM('Раздел 2'!E63:E63)&lt;=SUM('Раздел 2'!E40:E40)),"","Неверно!")</f>
        <v/>
      </c>
      <c r="B2337" s="428" t="s">
        <v>3171</v>
      </c>
      <c r="C2337" s="426" t="s">
        <v>3172</v>
      </c>
      <c r="D2337" s="426" t="s">
        <v>659</v>
      </c>
      <c r="E2337" s="426" t="str">
        <f>CONCATENATE(SUM('Раздел 2'!E63:E63),"&lt;=",SUM('Раздел 2'!E40:E40))</f>
        <v>19&lt;=20</v>
      </c>
      <c r="F2337" s="407"/>
    </row>
    <row r="2338" spans="1:6" s="242" customFormat="1" x14ac:dyDescent="0.2">
      <c r="A2338" s="433" t="str">
        <f>IF((SUM('Раздел 2'!F63:F63)&lt;=SUM('Раздел 2'!F40:F40)),"","Неверно!")</f>
        <v/>
      </c>
      <c r="B2338" s="428" t="s">
        <v>3171</v>
      </c>
      <c r="C2338" s="426" t="s">
        <v>3173</v>
      </c>
      <c r="D2338" s="426" t="s">
        <v>659</v>
      </c>
      <c r="E2338" s="426" t="str">
        <f>CONCATENATE(SUM('Раздел 2'!F63:F63),"&lt;=",SUM('Раздел 2'!F40:F40))</f>
        <v>0&lt;=0</v>
      </c>
      <c r="F2338" s="407"/>
    </row>
    <row r="2339" spans="1:6" s="242" customFormat="1" x14ac:dyDescent="0.2">
      <c r="A2339" s="433" t="str">
        <f>IF((SUM('Раздел 2'!E63:E63)=SUM('Раздел 1'!AH61:AH61)+SUM('Раздел 1'!AJ10:AJ10)),"","Неверно!")</f>
        <v/>
      </c>
      <c r="B2339" s="428" t="s">
        <v>3174</v>
      </c>
      <c r="C2339" s="426" t="s">
        <v>3175</v>
      </c>
      <c r="D2339" s="426" t="s">
        <v>660</v>
      </c>
      <c r="E2339" s="426" t="str">
        <f>CONCATENATE(SUM('Раздел 2'!E63:E63),"=",SUM('Раздел 1'!AH61:AH61),"+",SUM('Раздел 1'!AJ10:AJ10))</f>
        <v>19=18+1</v>
      </c>
      <c r="F2339" s="407"/>
    </row>
    <row r="2340" spans="1:6" s="242" customFormat="1" x14ac:dyDescent="0.2">
      <c r="A2340" s="433" t="str">
        <f>IF((SUM('Раздел 1'!AJ61:AJ61)=0),"","Неверно!")</f>
        <v/>
      </c>
      <c r="B2340" s="428" t="s">
        <v>3176</v>
      </c>
      <c r="C2340" s="426" t="s">
        <v>3177</v>
      </c>
      <c r="D2340" s="426" t="s">
        <v>661</v>
      </c>
      <c r="E2340" s="426" t="str">
        <f>CONCATENATE(SUM('Раздел 1'!AJ61:AJ61),"=",0)</f>
        <v>0=0</v>
      </c>
      <c r="F2340" s="407"/>
    </row>
    <row r="2341" spans="1:6" s="242" customFormat="1" x14ac:dyDescent="0.2">
      <c r="A2341" s="433" t="str">
        <f>IF((SUM('Раздел 1'!AL62:AM63)=0),"","Неверно!")</f>
        <v/>
      </c>
      <c r="B2341" s="428" t="s">
        <v>3178</v>
      </c>
      <c r="C2341" s="426" t="s">
        <v>3179</v>
      </c>
      <c r="D2341" s="426" t="s">
        <v>676</v>
      </c>
      <c r="E2341" s="426" t="str">
        <f>CONCATENATE(SUM('Раздел 1'!AL62:AM63),"=",0)</f>
        <v>0=0</v>
      </c>
      <c r="F2341" s="407"/>
    </row>
    <row r="2342" spans="1:6" s="242" customFormat="1" x14ac:dyDescent="0.2">
      <c r="A2342" s="433" t="str">
        <f>IF((SUM('Разделы 11, 12, 13, 14'!D15:D15)=SUM('Разделы 11, 12, 13, 14'!H9:H14)),"","Неверно!")</f>
        <v/>
      </c>
      <c r="B2342" s="428" t="s">
        <v>3294</v>
      </c>
      <c r="C2342" s="426" t="s">
        <v>3295</v>
      </c>
      <c r="D2342" s="426" t="s">
        <v>3296</v>
      </c>
      <c r="E2342" s="426" t="str">
        <f>CONCATENATE(SUM('Разделы 11, 12, 13, 14'!D15:D15),"=",SUM('Разделы 11, 12, 13, 14'!H9:H14))</f>
        <v>0=0</v>
      </c>
      <c r="F2342" s="407"/>
    </row>
    <row r="2343" spans="1:6" s="242" customFormat="1" x14ac:dyDescent="0.2">
      <c r="A2343" s="433" t="str">
        <f>IF((SUM('Разделы 11, 12, 13, 14'!H15:H15)=SUM('Разделы 11, 12, 13, 14'!C15:C15)),"","Неверно!")</f>
        <v/>
      </c>
      <c r="B2343" s="428" t="s">
        <v>3297</v>
      </c>
      <c r="C2343" s="426" t="s">
        <v>3298</v>
      </c>
      <c r="D2343" s="426" t="s">
        <v>3299</v>
      </c>
      <c r="E2343" s="426" t="str">
        <f>CONCATENATE(SUM('Разделы 11, 12, 13, 14'!H15:H15),"=",SUM('Разделы 11, 12, 13, 14'!C15:C15))</f>
        <v>0=0</v>
      </c>
      <c r="F2343" s="407"/>
    </row>
    <row r="2344" spans="1:6" s="242" customFormat="1" x14ac:dyDescent="0.2">
      <c r="A2344" s="433" t="str">
        <f>IF((SUM('Разделы 11, 12, 13, 14'!H15:H15)=SUM('Разделы 11, 12, 13, 14'!D15:D15)),"","Неверно!")</f>
        <v/>
      </c>
      <c r="B2344" s="428" t="s">
        <v>3297</v>
      </c>
      <c r="C2344" s="426" t="s">
        <v>3300</v>
      </c>
      <c r="D2344" s="426" t="s">
        <v>3299</v>
      </c>
      <c r="E2344" s="426" t="str">
        <f>CONCATENATE(SUM('Разделы 11, 12, 13, 14'!H15:H15),"=",SUM('Разделы 11, 12, 13, 14'!D15:D15))</f>
        <v>0=0</v>
      </c>
      <c r="F2344" s="407"/>
    </row>
    <row r="2345" spans="1:6" s="242" customFormat="1" x14ac:dyDescent="0.2">
      <c r="A2345" s="433" t="str">
        <f>IF((SUM('Разделы 11, 12, 13, 14'!C9:C9)&gt;=SUM('Разделы 11, 12, 13, 14'!D9:D9)),"","Неверно!")</f>
        <v/>
      </c>
      <c r="B2345" s="428" t="s">
        <v>3301</v>
      </c>
      <c r="C2345" s="426" t="s">
        <v>3302</v>
      </c>
      <c r="D2345" s="426" t="s">
        <v>3303</v>
      </c>
      <c r="E2345" s="426" t="str">
        <f>CONCATENATE(SUM('Разделы 11, 12, 13, 14'!C9:C9),"&gt;=",SUM('Разделы 11, 12, 13, 14'!D9:D9))</f>
        <v>180&gt;=2</v>
      </c>
      <c r="F2345" s="407"/>
    </row>
    <row r="2346" spans="1:6" s="242" customFormat="1" x14ac:dyDescent="0.2">
      <c r="A2346" s="433" t="str">
        <f>IF((SUM('Разделы 11, 12, 13, 14'!C10:C10)&gt;=SUM('Разделы 11, 12, 13, 14'!D10:D10)),"","Неверно!")</f>
        <v/>
      </c>
      <c r="B2346" s="428" t="s">
        <v>3301</v>
      </c>
      <c r="C2346" s="426" t="s">
        <v>3304</v>
      </c>
      <c r="D2346" s="426" t="s">
        <v>3303</v>
      </c>
      <c r="E2346" s="426" t="str">
        <f>CONCATENATE(SUM('Разделы 11, 12, 13, 14'!C10:C10),"&gt;=",SUM('Разделы 11, 12, 13, 14'!D10:D10))</f>
        <v>13&gt;=7</v>
      </c>
      <c r="F2346" s="407"/>
    </row>
    <row r="2347" spans="1:6" s="242" customFormat="1" x14ac:dyDescent="0.2">
      <c r="A2347" s="433" t="str">
        <f>IF((SUM('Разделы 11, 12, 13, 14'!C11:C11)&gt;=SUM('Разделы 11, 12, 13, 14'!D11:D11)),"","Неверно!")</f>
        <v/>
      </c>
      <c r="B2347" s="428" t="s">
        <v>3301</v>
      </c>
      <c r="C2347" s="426" t="s">
        <v>3305</v>
      </c>
      <c r="D2347" s="426" t="s">
        <v>3303</v>
      </c>
      <c r="E2347" s="426" t="str">
        <f>CONCATENATE(SUM('Разделы 11, 12, 13, 14'!C11:C11),"&gt;=",SUM('Разделы 11, 12, 13, 14'!D11:D11))</f>
        <v>19&gt;=10</v>
      </c>
      <c r="F2347" s="407"/>
    </row>
    <row r="2348" spans="1:6" s="242" customFormat="1" x14ac:dyDescent="0.2">
      <c r="A2348" s="433" t="str">
        <f>IF((SUM('Разделы 11, 12, 13, 14'!C12:C12)&gt;=SUM('Разделы 11, 12, 13, 14'!D12:D12)),"","Неверно!")</f>
        <v/>
      </c>
      <c r="B2348" s="428" t="s">
        <v>3301</v>
      </c>
      <c r="C2348" s="426" t="s">
        <v>3306</v>
      </c>
      <c r="D2348" s="426" t="s">
        <v>3303</v>
      </c>
      <c r="E2348" s="426" t="str">
        <f>CONCATENATE(SUM('Разделы 11, 12, 13, 14'!C12:C12),"&gt;=",SUM('Разделы 11, 12, 13, 14'!D12:D12))</f>
        <v>2&gt;=2</v>
      </c>
      <c r="F2348" s="407"/>
    </row>
    <row r="2349" spans="1:6" s="242" customFormat="1" x14ac:dyDescent="0.2">
      <c r="A2349" s="433" t="str">
        <f>IF((SUM('Разделы 11, 12, 13, 14'!C13:C13)&gt;=SUM('Разделы 11, 12, 13, 14'!D13:D13)),"","Неверно!")</f>
        <v/>
      </c>
      <c r="B2349" s="428" t="s">
        <v>3301</v>
      </c>
      <c r="C2349" s="426" t="s">
        <v>3307</v>
      </c>
      <c r="D2349" s="426" t="s">
        <v>3303</v>
      </c>
      <c r="E2349" s="426" t="str">
        <f>CONCATENATE(SUM('Разделы 11, 12, 13, 14'!C13:C13),"&gt;=",SUM('Разделы 11, 12, 13, 14'!D13:D13))</f>
        <v>1&gt;=0</v>
      </c>
      <c r="F2349" s="407"/>
    </row>
    <row r="2350" spans="1:6" s="242" customFormat="1" x14ac:dyDescent="0.2">
      <c r="A2350" s="433" t="str">
        <f>IF((SUM('Разделы 11, 12, 13, 14'!C14:C14)&gt;=SUM('Разделы 11, 12, 13, 14'!D14:D14)),"","Неверно!")</f>
        <v/>
      </c>
      <c r="B2350" s="428" t="s">
        <v>3301</v>
      </c>
      <c r="C2350" s="426" t="s">
        <v>3308</v>
      </c>
      <c r="D2350" s="426" t="s">
        <v>3303</v>
      </c>
      <c r="E2350" s="426" t="str">
        <f>CONCATENATE(SUM('Разделы 11, 12, 13, 14'!C14:C14),"&gt;=",SUM('Разделы 11, 12, 13, 14'!D14:D14))</f>
        <v>1&gt;=1</v>
      </c>
      <c r="F2350" s="407"/>
    </row>
    <row r="2351" spans="1:6" s="242" customFormat="1" x14ac:dyDescent="0.2">
      <c r="A2351" s="433" t="str">
        <f>IF((SUM('Разделы 11, 12, 13, 14'!C10:C14)+SUM('Разделы 11, 12, 13, 14'!E10:E14)&gt;=SUM('Раздел 2'!E8:E12)),"","Неверно!")</f>
        <v/>
      </c>
      <c r="B2351" s="428" t="s">
        <v>3309</v>
      </c>
      <c r="C2351" s="426" t="s">
        <v>3310</v>
      </c>
      <c r="D2351" s="426" t="s">
        <v>3311</v>
      </c>
      <c r="E2351" s="426" t="str">
        <f>CONCATENATE(SUM('Разделы 11, 12, 13, 14'!C10:C14),"+",SUM('Разделы 11, 12, 13, 14'!E10:E14),"&gt;=",SUM('Раздел 2'!E8:E12))</f>
        <v>36+2&gt;=19</v>
      </c>
      <c r="F2351" s="407"/>
    </row>
    <row r="2352" spans="1:6" s="242" customFormat="1" x14ac:dyDescent="0.2">
      <c r="A2352" s="433" t="str">
        <f>IF((SUM('Разделы 11, 12, 13, 14'!E9:E14)=SUM('Раздел 1'!K10:L10)),"","Неверно!")</f>
        <v/>
      </c>
      <c r="B2352" s="428" t="s">
        <v>3312</v>
      </c>
      <c r="C2352" s="426" t="s">
        <v>3313</v>
      </c>
      <c r="D2352" s="426" t="s">
        <v>3314</v>
      </c>
      <c r="E2352" s="426" t="str">
        <f>CONCATENATE(SUM('Разделы 11, 12, 13, 14'!E9:E14),"=",SUM('Раздел 1'!K10:L10))</f>
        <v>5=5</v>
      </c>
      <c r="F2352" s="407"/>
    </row>
    <row r="2353" spans="1:6" s="242" customFormat="1" x14ac:dyDescent="0.2">
      <c r="A2353" s="433" t="str">
        <f>IF((SUM('Разделы 11, 12, 13, 14'!F10:F14)&gt;=SUM('Раздел 2'!E18:E18)+SUM('Раздел 2'!E20:E20)+SUM('Раздел 2'!E22:E22)+SUM('Раздел 2'!E24:E25)),"","Неверно!")</f>
        <v/>
      </c>
      <c r="B2353" s="428" t="s">
        <v>3315</v>
      </c>
      <c r="C2353" s="426" t="s">
        <v>3316</v>
      </c>
      <c r="D2353" s="426" t="s">
        <v>3317</v>
      </c>
      <c r="E2353" s="426" t="str">
        <f>CONCATENATE(SUM('Разделы 11, 12, 13, 14'!F10:F14),"&gt;=",SUM('Раздел 2'!E18:E18),"+",SUM('Раздел 2'!E20:E20),"+",SUM('Раздел 2'!E22:E22),"+",SUM('Раздел 2'!E24:E25))</f>
        <v>5&gt;=2+0+0+1</v>
      </c>
      <c r="F2353" s="407"/>
    </row>
    <row r="2354" spans="1:6" s="242" customFormat="1" x14ac:dyDescent="0.2">
      <c r="A2354" s="433" t="str">
        <f>IF((SUM('Разделы 11, 12, 13, 14'!F9:F14)=SUM('Раздел 1'!O10:O10)),"","Неверно!")</f>
        <v/>
      </c>
      <c r="B2354" s="428" t="s">
        <v>3318</v>
      </c>
      <c r="C2354" s="426" t="s">
        <v>3319</v>
      </c>
      <c r="D2354" s="426" t="s">
        <v>3320</v>
      </c>
      <c r="E2354" s="426" t="str">
        <f>CONCATENATE(SUM('Разделы 11, 12, 13, 14'!F9:F14),"=",SUM('Раздел 1'!O10:O10))</f>
        <v>17=17</v>
      </c>
      <c r="F2354" s="407"/>
    </row>
    <row r="2355" spans="1:6" s="242" customFormat="1" x14ac:dyDescent="0.2">
      <c r="A2355" s="433" t="str">
        <f>IF((SUM('Разделы 11, 12, 13, 14'!C9:C14)=SUM('Раздел 1'!H10:J10)),"","Неверно!")</f>
        <v/>
      </c>
      <c r="B2355" s="428" t="s">
        <v>3321</v>
      </c>
      <c r="C2355" s="426" t="s">
        <v>3322</v>
      </c>
      <c r="D2355" s="426" t="s">
        <v>3323</v>
      </c>
      <c r="E2355" s="426" t="str">
        <f>CONCATENATE(SUM('Разделы 11, 12, 13, 14'!C9:C14),"=",SUM('Раздел 1'!H10:J10))</f>
        <v>216=216</v>
      </c>
      <c r="F2355" s="407"/>
    </row>
    <row r="2356" spans="1:6" s="242" customFormat="1" x14ac:dyDescent="0.2">
      <c r="A2356" s="433" t="str">
        <f>IF((SUM('Разделы 11, 12, 13, 14'!H9:H14)=SUM('Разделы 11, 12, 13, 14'!H15:H15)),"","Неверно!")</f>
        <v/>
      </c>
      <c r="B2356" s="428" t="s">
        <v>3324</v>
      </c>
      <c r="C2356" s="426" t="s">
        <v>3325</v>
      </c>
      <c r="D2356" s="426" t="s">
        <v>3326</v>
      </c>
      <c r="E2356" s="426" t="str">
        <f>CONCATENATE(SUM('Разделы 11, 12, 13, 14'!H9:H14),"=",SUM('Разделы 11, 12, 13, 14'!H15:H15))</f>
        <v>0=0</v>
      </c>
      <c r="F2356" s="407"/>
    </row>
    <row r="2357" spans="1:6" s="242" customFormat="1" x14ac:dyDescent="0.2">
      <c r="A2357" s="433" t="str">
        <f>IF((SUM('Разделы 11, 12, 13, 14'!H9:H14)&lt;=SUM('Разделы 11, 12, 13, 14'!D9:D14)),"","Неверно!")</f>
        <v/>
      </c>
      <c r="B2357" s="428" t="s">
        <v>3327</v>
      </c>
      <c r="C2357" s="426" t="s">
        <v>3328</v>
      </c>
      <c r="D2357" s="426" t="s">
        <v>3329</v>
      </c>
      <c r="E2357" s="426" t="str">
        <f>CONCATENATE(SUM('Разделы 11, 12, 13, 14'!H9:H14),"&lt;=",SUM('Разделы 11, 12, 13, 14'!D9:D14))</f>
        <v>0&lt;=22</v>
      </c>
      <c r="F2357" s="407"/>
    </row>
    <row r="2358" spans="1:6" s="242" customFormat="1" x14ac:dyDescent="0.2">
      <c r="A2358" s="433" t="str">
        <f>IF((SUM('Разделы 9, 10'!E12:E12)=SUM('Раздел 4'!H32:H32)),"","Неверно!")</f>
        <v/>
      </c>
      <c r="B2358" s="428" t="s">
        <v>3330</v>
      </c>
      <c r="C2358" s="426" t="s">
        <v>3342</v>
      </c>
      <c r="D2358" s="426" t="s">
        <v>3343</v>
      </c>
      <c r="E2358" s="426" t="str">
        <f>CONCATENATE(SUM('Разделы 9, 10'!E12:E12),"=",SUM('Раздел 4'!H32:H32))</f>
        <v>47=47</v>
      </c>
      <c r="F2358" s="407"/>
    </row>
    <row r="2359" spans="1:6" s="242" customFormat="1" x14ac:dyDescent="0.2">
      <c r="A2359" s="433" t="str">
        <f>IF((SUM('Разделы 9, 10'!P31:P31)=SUM('Раздел 4'!K34:K34)),"","Неверно!")</f>
        <v/>
      </c>
      <c r="B2359" s="428" t="s">
        <v>3331</v>
      </c>
      <c r="C2359" s="426" t="s">
        <v>3413</v>
      </c>
      <c r="D2359" s="426" t="s">
        <v>3414</v>
      </c>
      <c r="E2359" s="426" t="str">
        <f>CONCATENATE(SUM('Разделы 9, 10'!P31:P31),"=",SUM('Раздел 4'!K34:K34))</f>
        <v>15=15</v>
      </c>
      <c r="F2359" s="407"/>
    </row>
    <row r="2360" spans="1:6" s="242" customFormat="1" x14ac:dyDescent="0.2">
      <c r="A2360" s="433" t="str">
        <f>IF((SUM('Разделы 9, 10'!E31:E31)=SUM('Раздел 4'!H34:H34)),"","Неверно!")</f>
        <v/>
      </c>
      <c r="B2360" s="428" t="s">
        <v>3332</v>
      </c>
      <c r="C2360" s="426" t="s">
        <v>3415</v>
      </c>
      <c r="D2360" s="426" t="s">
        <v>3333</v>
      </c>
      <c r="E2360" s="426" t="str">
        <f>CONCATENATE(SUM('Разделы 9, 10'!E31:E31),"=",SUM('Раздел 4'!H34:H34))</f>
        <v>75=75</v>
      </c>
      <c r="F2360" s="407"/>
    </row>
    <row r="2361" spans="1:6" s="242" customFormat="1" x14ac:dyDescent="0.2">
      <c r="A2361" s="433" t="str">
        <f>IF((SUM('Разделы 9, 10'!G31:G31)=SUM('Раздел 4'!I34:I34)),"","Неверно!")</f>
        <v/>
      </c>
      <c r="B2361" s="428" t="s">
        <v>3334</v>
      </c>
      <c r="C2361" s="426" t="s">
        <v>3416</v>
      </c>
      <c r="D2361" s="426" t="s">
        <v>3417</v>
      </c>
      <c r="E2361" s="426" t="str">
        <f>CONCATENATE(SUM('Разделы 9, 10'!G31:G31),"=",SUM('Раздел 4'!I34:I34))</f>
        <v>6=6</v>
      </c>
      <c r="F2361" s="407"/>
    </row>
    <row r="2362" spans="1:6" s="242" customFormat="1" x14ac:dyDescent="0.2">
      <c r="A2362" s="433" t="str">
        <f>IF((SUM('Разделы 9, 10'!G12:G12)=SUM('Раздел 4'!I32:I32)),"","Неверно!")</f>
        <v/>
      </c>
      <c r="B2362" s="428" t="s">
        <v>3335</v>
      </c>
      <c r="C2362" s="426" t="s">
        <v>3344</v>
      </c>
      <c r="D2362" s="426" t="s">
        <v>3336</v>
      </c>
      <c r="E2362" s="426" t="str">
        <f>CONCATENATE(SUM('Разделы 9, 10'!G12:G12),"=",SUM('Раздел 4'!I32:I32))</f>
        <v>1=1</v>
      </c>
      <c r="F2362" s="407"/>
    </row>
    <row r="2363" spans="1:6" s="242" customFormat="1" x14ac:dyDescent="0.2">
      <c r="A2363" s="433" t="str">
        <f>IF((SUM('Разделы 9, 10'!D12:D12)=SUM('Раздел 4'!G32:G32)-SUM('Раздел 4'!J32:J32)),"","Неверно!")</f>
        <v/>
      </c>
      <c r="B2363" s="428" t="s">
        <v>3345</v>
      </c>
      <c r="C2363" s="426" t="s">
        <v>3418</v>
      </c>
      <c r="D2363" s="426" t="s">
        <v>3419</v>
      </c>
      <c r="E2363" s="426" t="str">
        <f>CONCATENATE(SUM('Разделы 9, 10'!D12:D12),"=",SUM('Раздел 4'!G32:G32),"-",SUM('Раздел 4'!J32:J32))</f>
        <v>48=48-0</v>
      </c>
      <c r="F2363" s="407"/>
    </row>
    <row r="2364" spans="1:6" s="242" customFormat="1" x14ac:dyDescent="0.2">
      <c r="A2364" s="433" t="str">
        <f>IF((SUM('Разделы 9, 10'!D31:D31)=SUM('Раздел 4'!G34:G34)-SUM('Раздел 4'!J34:J34)),"","Неверно!")</f>
        <v/>
      </c>
      <c r="B2364" s="428" t="s">
        <v>3346</v>
      </c>
      <c r="C2364" s="426" t="s">
        <v>3420</v>
      </c>
      <c r="D2364" s="426" t="s">
        <v>3421</v>
      </c>
      <c r="E2364" s="426" t="str">
        <f>CONCATENATE(SUM('Разделы 9, 10'!D31:D31),"=",SUM('Раздел 4'!G34:G34),"-",SUM('Раздел 4'!J34:J34))</f>
        <v>81=83-2</v>
      </c>
      <c r="F2364" s="407"/>
    </row>
    <row r="2365" spans="1:6" s="242" customFormat="1" x14ac:dyDescent="0.2">
      <c r="A2365" s="441"/>
      <c r="B2365" s="434"/>
      <c r="C2365" s="435"/>
      <c r="D2365" s="435"/>
      <c r="E2365" s="435"/>
      <c r="F2365" s="421"/>
    </row>
    <row r="2366" spans="1:6" s="242" customFormat="1" x14ac:dyDescent="0.2">
      <c r="A2366" s="441"/>
      <c r="B2366" s="434"/>
      <c r="C2366" s="435"/>
      <c r="D2366" s="435"/>
      <c r="E2366" s="435"/>
      <c r="F2366" s="421"/>
    </row>
    <row r="2367" spans="1:6" s="242" customFormat="1" x14ac:dyDescent="0.2">
      <c r="A2367" s="441"/>
      <c r="B2367" s="434"/>
      <c r="C2367" s="435"/>
      <c r="D2367" s="435"/>
      <c r="E2367" s="435"/>
      <c r="F2367" s="421"/>
    </row>
    <row r="2368" spans="1:6" s="242" customFormat="1" x14ac:dyDescent="0.2">
      <c r="A2368" s="441"/>
      <c r="B2368" s="434"/>
      <c r="C2368" s="435"/>
      <c r="D2368" s="435"/>
      <c r="E2368" s="435"/>
      <c r="F2368" s="421"/>
    </row>
    <row r="2369" spans="1:6" s="242" customFormat="1" x14ac:dyDescent="0.2">
      <c r="A2369" s="441"/>
      <c r="B2369" s="434"/>
      <c r="C2369" s="435"/>
      <c r="D2369" s="435"/>
      <c r="E2369" s="435"/>
      <c r="F2369" s="421"/>
    </row>
    <row r="2370" spans="1:6" s="242" customFormat="1" x14ac:dyDescent="0.2">
      <c r="A2370" s="441"/>
      <c r="B2370" s="434"/>
      <c r="C2370" s="435"/>
      <c r="D2370" s="435"/>
      <c r="E2370" s="435"/>
      <c r="F2370" s="421"/>
    </row>
    <row r="2371" spans="1:6" s="242" customFormat="1" x14ac:dyDescent="0.2">
      <c r="A2371" s="441"/>
      <c r="B2371" s="434"/>
      <c r="C2371" s="435"/>
      <c r="D2371" s="435"/>
      <c r="E2371" s="435"/>
      <c r="F2371" s="421"/>
    </row>
    <row r="2372" spans="1:6" s="242" customFormat="1" x14ac:dyDescent="0.2">
      <c r="A2372" s="441"/>
      <c r="B2372" s="434"/>
      <c r="C2372" s="435"/>
      <c r="D2372" s="435"/>
      <c r="E2372" s="435"/>
      <c r="F2372" s="421"/>
    </row>
    <row r="2373" spans="1:6" s="242" customFormat="1" x14ac:dyDescent="0.2">
      <c r="A2373" s="441"/>
      <c r="B2373" s="434"/>
      <c r="C2373" s="435"/>
      <c r="D2373" s="435"/>
      <c r="E2373" s="435"/>
      <c r="F2373" s="421"/>
    </row>
    <row r="2374" spans="1:6" s="242" customFormat="1" x14ac:dyDescent="0.2">
      <c r="A2374" s="441"/>
      <c r="B2374" s="434"/>
      <c r="C2374" s="435"/>
      <c r="D2374" s="435"/>
      <c r="E2374" s="435"/>
      <c r="F2374" s="421"/>
    </row>
    <row r="2375" spans="1:6" s="242" customFormat="1" x14ac:dyDescent="0.2">
      <c r="A2375" s="441"/>
      <c r="B2375" s="434"/>
      <c r="C2375" s="435"/>
      <c r="D2375" s="435"/>
      <c r="E2375" s="435"/>
      <c r="F2375" s="421"/>
    </row>
    <row r="2376" spans="1:6" s="242" customFormat="1" x14ac:dyDescent="0.2">
      <c r="A2376" s="441"/>
      <c r="B2376" s="434"/>
      <c r="C2376" s="435"/>
      <c r="D2376" s="435"/>
      <c r="E2376" s="435"/>
      <c r="F2376" s="421"/>
    </row>
    <row r="2377" spans="1:6" s="242" customFormat="1" x14ac:dyDescent="0.2">
      <c r="A2377" s="441"/>
      <c r="B2377" s="434"/>
      <c r="C2377" s="435"/>
      <c r="D2377" s="435"/>
      <c r="E2377" s="435"/>
      <c r="F2377" s="421"/>
    </row>
    <row r="2378" spans="1:6" s="242" customFormat="1" x14ac:dyDescent="0.2">
      <c r="A2378" s="441"/>
      <c r="B2378" s="434"/>
      <c r="C2378" s="435"/>
      <c r="D2378" s="435"/>
      <c r="E2378" s="435"/>
      <c r="F2378" s="436"/>
    </row>
    <row r="2379" spans="1:6" s="242" customFormat="1" x14ac:dyDescent="0.2">
      <c r="A2379" s="441"/>
      <c r="B2379" s="434"/>
      <c r="C2379" s="435"/>
      <c r="D2379" s="435"/>
      <c r="E2379" s="435"/>
      <c r="F2379" s="436"/>
    </row>
    <row r="2380" spans="1:6" s="242" customFormat="1" x14ac:dyDescent="0.2">
      <c r="A2380" s="441"/>
      <c r="B2380" s="434"/>
      <c r="C2380" s="435"/>
      <c r="D2380" s="435"/>
      <c r="E2380" s="435"/>
      <c r="F2380" s="436"/>
    </row>
    <row r="2381" spans="1:6" s="242" customFormat="1" x14ac:dyDescent="0.2">
      <c r="A2381" s="441"/>
      <c r="B2381" s="434"/>
      <c r="C2381" s="435"/>
      <c r="D2381" s="435"/>
      <c r="E2381" s="435"/>
      <c r="F2381" s="436"/>
    </row>
    <row r="2382" spans="1:6" s="242" customFormat="1" x14ac:dyDescent="0.2">
      <c r="A2382" s="441"/>
      <c r="B2382" s="434"/>
      <c r="C2382" s="435"/>
      <c r="D2382" s="435"/>
      <c r="E2382" s="435"/>
      <c r="F2382" s="436"/>
    </row>
    <row r="2383" spans="1:6" s="242" customFormat="1" x14ac:dyDescent="0.2">
      <c r="A2383" s="441"/>
      <c r="B2383" s="434"/>
      <c r="C2383" s="435"/>
      <c r="D2383" s="435"/>
      <c r="E2383" s="435"/>
      <c r="F2383" s="436"/>
    </row>
    <row r="2384" spans="1:6" s="242" customFormat="1" x14ac:dyDescent="0.2">
      <c r="A2384" s="441"/>
      <c r="B2384" s="434"/>
      <c r="C2384" s="435"/>
      <c r="D2384" s="435"/>
      <c r="E2384" s="435"/>
      <c r="F2384" s="436"/>
    </row>
    <row r="2385" spans="1:6" s="242" customFormat="1" x14ac:dyDescent="0.2">
      <c r="A2385" s="441"/>
      <c r="B2385" s="434"/>
      <c r="C2385" s="435"/>
      <c r="D2385" s="435"/>
      <c r="E2385" s="435"/>
      <c r="F2385" s="436"/>
    </row>
    <row r="2386" spans="1:6" s="242" customFormat="1" x14ac:dyDescent="0.2">
      <c r="A2386" s="441"/>
      <c r="B2386" s="434"/>
      <c r="C2386" s="435"/>
      <c r="D2386" s="435"/>
      <c r="E2386" s="435"/>
      <c r="F2386" s="436"/>
    </row>
    <row r="2387" spans="1:6" s="242" customFormat="1" x14ac:dyDescent="0.2">
      <c r="A2387" s="441"/>
      <c r="B2387" s="434"/>
      <c r="C2387" s="435"/>
      <c r="D2387" s="435"/>
      <c r="E2387" s="435"/>
      <c r="F2387" s="436"/>
    </row>
    <row r="2388" spans="1:6" s="242" customFormat="1" x14ac:dyDescent="0.2">
      <c r="A2388" s="441"/>
      <c r="B2388" s="434"/>
      <c r="C2388" s="435"/>
      <c r="D2388" s="435"/>
      <c r="E2388" s="435"/>
      <c r="F2388" s="436"/>
    </row>
    <row r="2389" spans="1:6" s="242" customFormat="1" x14ac:dyDescent="0.2">
      <c r="A2389" s="441"/>
      <c r="B2389" s="434"/>
      <c r="C2389" s="435"/>
      <c r="D2389" s="435"/>
      <c r="E2389" s="435"/>
      <c r="F2389" s="436"/>
    </row>
    <row r="2390" spans="1:6" s="242" customFormat="1" x14ac:dyDescent="0.2">
      <c r="A2390" s="441"/>
      <c r="B2390" s="434"/>
      <c r="C2390" s="435"/>
      <c r="D2390" s="435"/>
      <c r="E2390" s="435"/>
      <c r="F2390" s="436"/>
    </row>
    <row r="2391" spans="1:6" s="242" customFormat="1" x14ac:dyDescent="0.2">
      <c r="A2391" s="441"/>
      <c r="B2391" s="434"/>
      <c r="C2391" s="435"/>
      <c r="D2391" s="435"/>
      <c r="E2391" s="435"/>
      <c r="F2391" s="436"/>
    </row>
    <row r="2392" spans="1:6" s="242" customFormat="1" x14ac:dyDescent="0.2">
      <c r="A2392" s="441"/>
      <c r="B2392" s="434"/>
      <c r="C2392" s="435"/>
      <c r="D2392" s="435"/>
      <c r="E2392" s="435"/>
      <c r="F2392" s="436"/>
    </row>
    <row r="2393" spans="1:6" s="242" customFormat="1" x14ac:dyDescent="0.2">
      <c r="A2393" s="441"/>
      <c r="B2393" s="434"/>
      <c r="C2393" s="435"/>
      <c r="D2393" s="435"/>
      <c r="E2393" s="435"/>
      <c r="F2393" s="436"/>
    </row>
    <row r="2394" spans="1:6" s="242" customFormat="1" x14ac:dyDescent="0.2">
      <c r="A2394" s="441"/>
      <c r="B2394" s="434"/>
      <c r="C2394" s="435"/>
      <c r="D2394" s="435"/>
      <c r="E2394" s="435"/>
      <c r="F2394" s="421"/>
    </row>
    <row r="2395" spans="1:6" s="242" customFormat="1" x14ac:dyDescent="0.2">
      <c r="A2395" s="441"/>
      <c r="B2395" s="434"/>
      <c r="C2395" s="435"/>
      <c r="D2395" s="435"/>
      <c r="E2395" s="435"/>
      <c r="F2395" s="421"/>
    </row>
    <row r="2396" spans="1:6" s="242" customFormat="1" x14ac:dyDescent="0.2">
      <c r="A2396" s="441"/>
      <c r="B2396" s="434"/>
      <c r="C2396" s="435"/>
      <c r="D2396" s="435"/>
      <c r="E2396" s="435"/>
      <c r="F2396" s="421"/>
    </row>
    <row r="2397" spans="1:6" s="242" customFormat="1" x14ac:dyDescent="0.2">
      <c r="A2397" s="441"/>
      <c r="B2397" s="434"/>
      <c r="C2397" s="435"/>
      <c r="D2397" s="435"/>
      <c r="E2397" s="435"/>
      <c r="F2397" s="421"/>
    </row>
    <row r="2398" spans="1:6" s="242" customFormat="1" x14ac:dyDescent="0.2">
      <c r="A2398" s="441"/>
      <c r="B2398" s="434"/>
      <c r="C2398" s="435"/>
      <c r="D2398" s="435"/>
      <c r="E2398" s="435"/>
      <c r="F2398" s="421"/>
    </row>
    <row r="2399" spans="1:6" s="242" customFormat="1" x14ac:dyDescent="0.2">
      <c r="A2399" s="441"/>
      <c r="B2399" s="434"/>
      <c r="C2399" s="435"/>
      <c r="D2399" s="435"/>
      <c r="E2399" s="435"/>
      <c r="F2399" s="421"/>
    </row>
    <row r="2400" spans="1:6" s="242" customFormat="1" x14ac:dyDescent="0.2">
      <c r="A2400" s="441"/>
      <c r="B2400" s="434"/>
      <c r="C2400" s="435"/>
      <c r="D2400" s="435"/>
      <c r="E2400" s="435"/>
      <c r="F2400" s="421"/>
    </row>
    <row r="2401" spans="1:6" s="242" customFormat="1" x14ac:dyDescent="0.2">
      <c r="A2401" s="441"/>
      <c r="B2401" s="434"/>
      <c r="C2401" s="435"/>
      <c r="D2401" s="435"/>
      <c r="E2401" s="435"/>
      <c r="F2401" s="421"/>
    </row>
    <row r="2402" spans="1:6" s="242" customFormat="1" x14ac:dyDescent="0.2">
      <c r="A2402" s="441"/>
      <c r="B2402" s="434"/>
      <c r="C2402" s="435"/>
      <c r="D2402" s="435"/>
      <c r="E2402" s="435"/>
      <c r="F2402" s="421"/>
    </row>
    <row r="2403" spans="1:6" s="242" customFormat="1" x14ac:dyDescent="0.2">
      <c r="A2403" s="441"/>
      <c r="B2403" s="434"/>
      <c r="C2403" s="435"/>
      <c r="D2403" s="435"/>
      <c r="E2403" s="435"/>
      <c r="F2403" s="421"/>
    </row>
    <row r="2404" spans="1:6" s="242" customFormat="1" x14ac:dyDescent="0.2">
      <c r="A2404" s="441"/>
      <c r="B2404" s="434"/>
      <c r="C2404" s="435"/>
      <c r="D2404" s="435"/>
      <c r="E2404" s="435"/>
      <c r="F2404" s="421"/>
    </row>
    <row r="2405" spans="1:6" s="242" customFormat="1" x14ac:dyDescent="0.2">
      <c r="A2405" s="441"/>
      <c r="B2405" s="434"/>
      <c r="C2405" s="435"/>
      <c r="D2405" s="435"/>
      <c r="E2405" s="435"/>
      <c r="F2405" s="421"/>
    </row>
    <row r="2406" spans="1:6" s="242" customFormat="1" x14ac:dyDescent="0.2">
      <c r="A2406" s="441"/>
      <c r="B2406" s="434"/>
      <c r="C2406" s="435"/>
      <c r="D2406" s="435"/>
      <c r="E2406" s="435"/>
      <c r="F2406" s="421"/>
    </row>
    <row r="2407" spans="1:6" s="242" customFormat="1" x14ac:dyDescent="0.2">
      <c r="A2407" s="441"/>
      <c r="B2407" s="434"/>
      <c r="C2407" s="435"/>
      <c r="D2407" s="435"/>
      <c r="E2407" s="435"/>
      <c r="F2407" s="421"/>
    </row>
    <row r="2408" spans="1:6" s="242" customFormat="1" x14ac:dyDescent="0.2">
      <c r="A2408" s="441"/>
      <c r="B2408" s="434"/>
      <c r="C2408" s="435"/>
      <c r="D2408" s="435"/>
      <c r="E2408" s="435"/>
      <c r="F2408" s="421"/>
    </row>
    <row r="2409" spans="1:6" s="242" customFormat="1" x14ac:dyDescent="0.2">
      <c r="A2409" s="441"/>
      <c r="B2409" s="434"/>
      <c r="C2409" s="435"/>
      <c r="D2409" s="435"/>
      <c r="E2409" s="435"/>
      <c r="F2409" s="421"/>
    </row>
    <row r="2410" spans="1:6" s="242" customFormat="1" x14ac:dyDescent="0.2">
      <c r="A2410" s="441"/>
      <c r="B2410" s="434"/>
      <c r="C2410" s="435"/>
      <c r="D2410" s="435"/>
      <c r="E2410" s="435"/>
      <c r="F2410" s="436"/>
    </row>
    <row r="2411" spans="1:6" s="242" customFormat="1" x14ac:dyDescent="0.2">
      <c r="A2411" s="441"/>
      <c r="B2411" s="434"/>
      <c r="C2411" s="435"/>
      <c r="D2411" s="435"/>
      <c r="E2411" s="435"/>
      <c r="F2411" s="436"/>
    </row>
    <row r="2412" spans="1:6" s="242" customFormat="1" x14ac:dyDescent="0.2">
      <c r="A2412" s="441"/>
      <c r="B2412" s="434"/>
      <c r="C2412" s="435"/>
      <c r="D2412" s="435"/>
      <c r="E2412" s="435"/>
      <c r="F2412" s="436"/>
    </row>
    <row r="2413" spans="1:6" s="242" customFormat="1" x14ac:dyDescent="0.2">
      <c r="A2413" s="441"/>
      <c r="B2413" s="434"/>
      <c r="C2413" s="435"/>
      <c r="D2413" s="435"/>
      <c r="E2413" s="435"/>
      <c r="F2413" s="436"/>
    </row>
    <row r="2414" spans="1:6" s="242" customFormat="1" x14ac:dyDescent="0.2">
      <c r="A2414" s="441"/>
      <c r="B2414" s="434"/>
      <c r="C2414" s="435"/>
      <c r="D2414" s="435"/>
      <c r="E2414" s="435"/>
      <c r="F2414" s="436"/>
    </row>
    <row r="2415" spans="1:6" s="242" customFormat="1" x14ac:dyDescent="0.2">
      <c r="A2415" s="441"/>
      <c r="B2415" s="434"/>
      <c r="C2415" s="435"/>
      <c r="D2415" s="435"/>
      <c r="E2415" s="435"/>
      <c r="F2415" s="436"/>
    </row>
    <row r="2416" spans="1:6" s="242" customFormat="1" x14ac:dyDescent="0.2">
      <c r="A2416" s="441"/>
      <c r="B2416" s="434"/>
      <c r="C2416" s="435"/>
      <c r="D2416" s="435"/>
      <c r="E2416" s="435"/>
      <c r="F2416" s="436"/>
    </row>
    <row r="2417" spans="1:6" s="242" customFormat="1" x14ac:dyDescent="0.2">
      <c r="A2417" s="441"/>
      <c r="B2417" s="434"/>
      <c r="C2417" s="435"/>
      <c r="D2417" s="435"/>
      <c r="E2417" s="435"/>
      <c r="F2417" s="436"/>
    </row>
    <row r="2418" spans="1:6" s="242" customFormat="1" x14ac:dyDescent="0.2">
      <c r="A2418" s="442"/>
      <c r="B2418" s="437"/>
      <c r="C2418" s="438"/>
      <c r="D2418" s="438"/>
      <c r="E2418" s="438"/>
      <c r="F2418" s="436"/>
    </row>
    <row r="2419" spans="1:6" s="242" customFormat="1" x14ac:dyDescent="0.2">
      <c r="A2419" s="443"/>
      <c r="B2419" s="439"/>
      <c r="C2419" s="440"/>
      <c r="D2419" s="440"/>
      <c r="E2419" s="436"/>
      <c r="F2419" s="436"/>
    </row>
    <row r="2420" spans="1:6" s="242" customFormat="1" x14ac:dyDescent="0.2">
      <c r="A2420" s="443"/>
      <c r="B2420" s="439"/>
      <c r="C2420" s="440"/>
      <c r="D2420" s="440"/>
      <c r="E2420" s="436"/>
      <c r="F2420" s="436"/>
    </row>
    <row r="2421" spans="1:6" s="242" customFormat="1" x14ac:dyDescent="0.2">
      <c r="A2421" s="443"/>
      <c r="B2421" s="439"/>
      <c r="C2421" s="440"/>
      <c r="D2421" s="440"/>
      <c r="E2421" s="436"/>
      <c r="F2421" s="436"/>
    </row>
    <row r="2422" spans="1:6" s="242" customFormat="1" x14ac:dyDescent="0.2">
      <c r="A2422" s="422"/>
      <c r="B2422" s="422"/>
      <c r="C2422" s="423"/>
      <c r="D2422" s="423"/>
      <c r="E2422" s="423"/>
      <c r="F2422" s="421"/>
    </row>
    <row r="2423" spans="1:6" s="242" customFormat="1" x14ac:dyDescent="0.2">
      <c r="A2423" s="422"/>
      <c r="B2423" s="422"/>
      <c r="C2423" s="423"/>
      <c r="D2423" s="423"/>
      <c r="E2423" s="423"/>
      <c r="F2423" s="421"/>
    </row>
    <row r="2424" spans="1:6" s="242" customFormat="1" x14ac:dyDescent="0.2">
      <c r="A2424" s="422"/>
      <c r="B2424" s="422"/>
      <c r="C2424" s="423"/>
      <c r="D2424" s="423"/>
      <c r="E2424" s="423"/>
      <c r="F2424" s="421"/>
    </row>
    <row r="2425" spans="1:6" s="242" customFormat="1" x14ac:dyDescent="0.2">
      <c r="A2425" s="422"/>
      <c r="B2425" s="422"/>
      <c r="C2425" s="423"/>
      <c r="D2425" s="423"/>
      <c r="E2425" s="423"/>
      <c r="F2425" s="421"/>
    </row>
    <row r="2426" spans="1:6" s="242" customFormat="1" x14ac:dyDescent="0.2">
      <c r="A2426" s="422"/>
      <c r="B2426" s="422"/>
      <c r="C2426" s="423"/>
      <c r="D2426" s="423"/>
      <c r="E2426" s="423"/>
      <c r="F2426" s="421"/>
    </row>
    <row r="2427" spans="1:6" s="242" customFormat="1" x14ac:dyDescent="0.2">
      <c r="A2427" s="422"/>
      <c r="B2427" s="422"/>
      <c r="C2427" s="423"/>
      <c r="D2427" s="423"/>
      <c r="E2427" s="423"/>
      <c r="F2427" s="421"/>
    </row>
    <row r="2428" spans="1:6" s="242" customFormat="1" x14ac:dyDescent="0.2">
      <c r="A2428" s="422"/>
      <c r="B2428" s="422"/>
      <c r="C2428" s="423"/>
      <c r="D2428" s="423"/>
      <c r="E2428" s="423"/>
      <c r="F2428" s="421"/>
    </row>
    <row r="2429" spans="1:6" s="242" customFormat="1" x14ac:dyDescent="0.2">
      <c r="A2429" s="422"/>
      <c r="B2429" s="422"/>
      <c r="C2429" s="423"/>
      <c r="D2429" s="423"/>
      <c r="E2429" s="423"/>
      <c r="F2429" s="421"/>
    </row>
    <row r="2430" spans="1:6" s="242" customFormat="1" x14ac:dyDescent="0.2">
      <c r="A2430" s="422"/>
      <c r="B2430" s="422"/>
      <c r="C2430" s="423"/>
      <c r="D2430" s="423"/>
      <c r="E2430" s="423"/>
      <c r="F2430" s="421"/>
    </row>
    <row r="2431" spans="1:6" s="242" customFormat="1" x14ac:dyDescent="0.2">
      <c r="A2431" s="422"/>
      <c r="B2431" s="422"/>
      <c r="C2431" s="423"/>
      <c r="D2431" s="423"/>
      <c r="E2431" s="423"/>
      <c r="F2431" s="421"/>
    </row>
    <row r="2432" spans="1:6" s="242" customFormat="1" x14ac:dyDescent="0.2">
      <c r="A2432" s="422"/>
      <c r="B2432" s="422"/>
      <c r="C2432" s="423"/>
      <c r="D2432" s="423"/>
      <c r="E2432" s="423"/>
      <c r="F2432" s="421"/>
    </row>
    <row r="2433" spans="1:6" s="242" customFormat="1" x14ac:dyDescent="0.2">
      <c r="A2433" s="422"/>
      <c r="B2433" s="422"/>
      <c r="C2433" s="423"/>
      <c r="D2433" s="423"/>
      <c r="E2433" s="423"/>
      <c r="F2433" s="421"/>
    </row>
    <row r="2434" spans="1:6" s="242" customFormat="1" x14ac:dyDescent="0.2">
      <c r="A2434" s="422"/>
      <c r="B2434" s="422"/>
      <c r="C2434" s="423"/>
      <c r="D2434" s="423"/>
      <c r="E2434" s="423"/>
      <c r="F2434" s="421"/>
    </row>
    <row r="2435" spans="1:6" s="242" customFormat="1" x14ac:dyDescent="0.2">
      <c r="A2435" s="422"/>
      <c r="B2435" s="422"/>
      <c r="C2435" s="423"/>
      <c r="D2435" s="423"/>
      <c r="E2435" s="423"/>
      <c r="F2435" s="421"/>
    </row>
    <row r="2436" spans="1:6" s="242" customFormat="1" x14ac:dyDescent="0.2">
      <c r="A2436" s="422"/>
      <c r="B2436" s="422"/>
      <c r="C2436" s="423"/>
      <c r="D2436" s="423"/>
      <c r="E2436" s="423"/>
      <c r="F2436" s="421"/>
    </row>
    <row r="2437" spans="1:6" s="242" customFormat="1" x14ac:dyDescent="0.2">
      <c r="A2437" s="422"/>
      <c r="B2437" s="422"/>
      <c r="C2437" s="423"/>
      <c r="D2437" s="423"/>
      <c r="E2437" s="423"/>
      <c r="F2437" s="421"/>
    </row>
    <row r="2438" spans="1:6" s="242" customFormat="1" x14ac:dyDescent="0.2">
      <c r="A2438" s="422"/>
      <c r="B2438" s="422"/>
      <c r="C2438" s="423"/>
      <c r="D2438" s="423"/>
      <c r="E2438" s="423"/>
      <c r="F2438" s="421"/>
    </row>
    <row r="2439" spans="1:6" s="242" customFormat="1" x14ac:dyDescent="0.2">
      <c r="A2439" s="422"/>
      <c r="B2439" s="422"/>
      <c r="C2439" s="423"/>
      <c r="D2439" s="423"/>
      <c r="E2439" s="423"/>
      <c r="F2439" s="421"/>
    </row>
    <row r="2440" spans="1:6" s="242" customFormat="1" x14ac:dyDescent="0.2">
      <c r="A2440" s="422"/>
      <c r="B2440" s="422"/>
      <c r="C2440" s="423"/>
      <c r="D2440" s="423"/>
      <c r="E2440" s="423"/>
      <c r="F2440" s="421"/>
    </row>
    <row r="2441" spans="1:6" s="242" customFormat="1" x14ac:dyDescent="0.2">
      <c r="A2441" s="422"/>
      <c r="B2441" s="422"/>
      <c r="C2441" s="423"/>
      <c r="D2441" s="423"/>
      <c r="E2441" s="423"/>
      <c r="F2441" s="421"/>
    </row>
    <row r="2442" spans="1:6" s="242" customFormat="1" x14ac:dyDescent="0.2">
      <c r="A2442" s="422"/>
      <c r="B2442" s="422"/>
      <c r="C2442" s="423"/>
      <c r="D2442" s="423"/>
      <c r="E2442" s="423"/>
      <c r="F2442" s="421"/>
    </row>
    <row r="2443" spans="1:6" s="242" customFormat="1" x14ac:dyDescent="0.2">
      <c r="A2443" s="422"/>
      <c r="B2443" s="422"/>
      <c r="C2443" s="423"/>
      <c r="D2443" s="423"/>
      <c r="E2443" s="423"/>
      <c r="F2443" s="421"/>
    </row>
    <row r="2444" spans="1:6" s="242" customFormat="1" x14ac:dyDescent="0.2">
      <c r="A2444" s="422"/>
      <c r="B2444" s="422"/>
      <c r="C2444" s="423"/>
      <c r="D2444" s="423"/>
      <c r="E2444" s="423"/>
      <c r="F2444" s="421"/>
    </row>
    <row r="2445" spans="1:6" s="242" customFormat="1" x14ac:dyDescent="0.2">
      <c r="A2445" s="422"/>
      <c r="B2445" s="422"/>
      <c r="C2445" s="423"/>
      <c r="D2445" s="423"/>
      <c r="E2445" s="423"/>
      <c r="F2445" s="421"/>
    </row>
    <row r="2446" spans="1:6" s="242" customFormat="1" x14ac:dyDescent="0.2">
      <c r="A2446" s="422"/>
      <c r="B2446" s="422"/>
      <c r="C2446" s="423"/>
      <c r="D2446" s="423"/>
      <c r="E2446" s="423"/>
      <c r="F2446" s="421"/>
    </row>
    <row r="2447" spans="1:6" s="242" customFormat="1" x14ac:dyDescent="0.2">
      <c r="A2447" s="422"/>
      <c r="B2447" s="422"/>
      <c r="C2447" s="423"/>
      <c r="D2447" s="423"/>
      <c r="E2447" s="423"/>
      <c r="F2447" s="421"/>
    </row>
    <row r="2448" spans="1:6" s="242" customFormat="1" x14ac:dyDescent="0.2">
      <c r="A2448" s="422"/>
      <c r="B2448" s="422"/>
      <c r="C2448" s="423"/>
      <c r="D2448" s="423"/>
      <c r="E2448" s="423"/>
      <c r="F2448" s="421"/>
    </row>
    <row r="2449" spans="1:6" s="242" customFormat="1" x14ac:dyDescent="0.2">
      <c r="A2449" s="422"/>
      <c r="B2449" s="422"/>
      <c r="C2449" s="423"/>
      <c r="D2449" s="423"/>
      <c r="E2449" s="423"/>
      <c r="F2449" s="421"/>
    </row>
    <row r="2450" spans="1:6" s="242" customFormat="1" x14ac:dyDescent="0.2">
      <c r="A2450" s="422"/>
      <c r="B2450" s="422"/>
      <c r="C2450" s="423"/>
      <c r="D2450" s="423"/>
      <c r="E2450" s="423"/>
      <c r="F2450" s="421"/>
    </row>
    <row r="2451" spans="1:6" s="242" customFormat="1" x14ac:dyDescent="0.2">
      <c r="A2451" s="422"/>
      <c r="B2451" s="422"/>
      <c r="C2451" s="423"/>
      <c r="D2451" s="423"/>
      <c r="E2451" s="423"/>
      <c r="F2451" s="421"/>
    </row>
    <row r="2452" spans="1:6" s="242" customFormat="1" x14ac:dyDescent="0.2">
      <c r="A2452" s="422"/>
      <c r="B2452" s="422"/>
      <c r="C2452" s="423"/>
      <c r="D2452" s="423"/>
      <c r="E2452" s="423"/>
      <c r="F2452" s="421"/>
    </row>
    <row r="2453" spans="1:6" s="242" customFormat="1" x14ac:dyDescent="0.2">
      <c r="A2453" s="422"/>
      <c r="B2453" s="422"/>
      <c r="C2453" s="423"/>
      <c r="D2453" s="423"/>
      <c r="E2453" s="423"/>
      <c r="F2453" s="421"/>
    </row>
    <row r="2454" spans="1:6" s="242" customFormat="1" x14ac:dyDescent="0.2">
      <c r="A2454" s="422"/>
      <c r="B2454" s="422"/>
      <c r="C2454" s="423"/>
      <c r="D2454" s="423"/>
      <c r="E2454" s="423"/>
      <c r="F2454" s="421"/>
    </row>
    <row r="2455" spans="1:6" s="242" customFormat="1" x14ac:dyDescent="0.2">
      <c r="A2455" s="422"/>
      <c r="B2455" s="422"/>
      <c r="C2455" s="423"/>
      <c r="D2455" s="423"/>
      <c r="E2455" s="423"/>
      <c r="F2455" s="421"/>
    </row>
    <row r="2456" spans="1:6" s="242" customFormat="1" x14ac:dyDescent="0.2">
      <c r="A2456" s="422"/>
      <c r="B2456" s="422"/>
      <c r="C2456" s="423"/>
      <c r="D2456" s="423"/>
      <c r="E2456" s="423"/>
      <c r="F2456" s="421"/>
    </row>
    <row r="2457" spans="1:6" s="242" customFormat="1" x14ac:dyDescent="0.2">
      <c r="A2457" s="422"/>
      <c r="B2457" s="422"/>
      <c r="C2457" s="423"/>
      <c r="D2457" s="423"/>
      <c r="E2457" s="423"/>
      <c r="F2457" s="421"/>
    </row>
    <row r="2458" spans="1:6" s="242" customFormat="1" x14ac:dyDescent="0.2">
      <c r="A2458" s="422"/>
      <c r="B2458" s="422"/>
      <c r="C2458" s="423"/>
      <c r="D2458" s="423"/>
      <c r="E2458" s="423"/>
      <c r="F2458" s="421"/>
    </row>
    <row r="2459" spans="1:6" s="242" customFormat="1" x14ac:dyDescent="0.2">
      <c r="A2459" s="422"/>
      <c r="B2459" s="422"/>
      <c r="C2459" s="423"/>
      <c r="D2459" s="423"/>
      <c r="E2459" s="423"/>
      <c r="F2459" s="421"/>
    </row>
    <row r="2460" spans="1:6" s="242" customFormat="1" x14ac:dyDescent="0.2">
      <c r="A2460" s="422"/>
      <c r="B2460" s="422"/>
      <c r="C2460" s="423"/>
      <c r="D2460" s="423"/>
      <c r="E2460" s="423"/>
      <c r="F2460" s="421"/>
    </row>
    <row r="2461" spans="1:6" s="242" customFormat="1" x14ac:dyDescent="0.2">
      <c r="A2461" s="422"/>
      <c r="B2461" s="422"/>
      <c r="C2461" s="423"/>
      <c r="D2461" s="423"/>
      <c r="E2461" s="423"/>
      <c r="F2461" s="421"/>
    </row>
    <row r="2462" spans="1:6" s="242" customFormat="1" x14ac:dyDescent="0.2">
      <c r="A2462" s="422"/>
      <c r="B2462" s="422"/>
      <c r="C2462" s="423"/>
      <c r="D2462" s="423"/>
      <c r="E2462" s="423"/>
      <c r="F2462" s="421"/>
    </row>
    <row r="2463" spans="1:6" s="242" customFormat="1" x14ac:dyDescent="0.2">
      <c r="A2463" s="422"/>
      <c r="B2463" s="422"/>
      <c r="C2463" s="423"/>
      <c r="D2463" s="423"/>
      <c r="E2463" s="423"/>
      <c r="F2463" s="421"/>
    </row>
    <row r="2464" spans="1:6" s="242" customFormat="1" x14ac:dyDescent="0.2">
      <c r="A2464" s="422"/>
      <c r="B2464" s="422"/>
      <c r="C2464" s="423"/>
      <c r="D2464" s="423"/>
      <c r="E2464" s="423"/>
      <c r="F2464" s="421"/>
    </row>
    <row r="2465" spans="1:6" s="242" customFormat="1" x14ac:dyDescent="0.2">
      <c r="A2465" s="422"/>
      <c r="B2465" s="422"/>
      <c r="C2465" s="423"/>
      <c r="D2465" s="423"/>
      <c r="E2465" s="423"/>
      <c r="F2465" s="421"/>
    </row>
    <row r="2466" spans="1:6" s="242" customFormat="1" x14ac:dyDescent="0.2">
      <c r="A2466" s="422"/>
      <c r="B2466" s="422"/>
      <c r="C2466" s="423"/>
      <c r="D2466" s="423"/>
      <c r="E2466" s="423"/>
      <c r="F2466" s="421"/>
    </row>
    <row r="2467" spans="1:6" s="242" customFormat="1" x14ac:dyDescent="0.2">
      <c r="A2467" s="422"/>
      <c r="B2467" s="422"/>
      <c r="C2467" s="423"/>
      <c r="D2467" s="423"/>
      <c r="E2467" s="423"/>
      <c r="F2467" s="421"/>
    </row>
    <row r="2468" spans="1:6" s="242" customFormat="1" x14ac:dyDescent="0.2">
      <c r="A2468" s="422"/>
      <c r="B2468" s="422"/>
      <c r="C2468" s="423"/>
      <c r="D2468" s="423"/>
      <c r="E2468" s="423"/>
      <c r="F2468" s="421"/>
    </row>
    <row r="2469" spans="1:6" s="242" customFormat="1" x14ac:dyDescent="0.2">
      <c r="A2469" s="422"/>
      <c r="B2469" s="422"/>
      <c r="C2469" s="423"/>
      <c r="D2469" s="423"/>
      <c r="E2469" s="423"/>
      <c r="F2469" s="421"/>
    </row>
    <row r="2470" spans="1:6" s="242" customFormat="1" x14ac:dyDescent="0.2">
      <c r="A2470" s="422"/>
      <c r="B2470" s="422"/>
      <c r="C2470" s="423"/>
      <c r="D2470" s="423"/>
      <c r="E2470" s="423"/>
      <c r="F2470" s="421"/>
    </row>
    <row r="2471" spans="1:6" s="242" customFormat="1" x14ac:dyDescent="0.2">
      <c r="A2471" s="422"/>
      <c r="B2471" s="422"/>
      <c r="C2471" s="423"/>
      <c r="D2471" s="423"/>
      <c r="E2471" s="423"/>
      <c r="F2471" s="421"/>
    </row>
    <row r="2472" spans="1:6" s="242" customFormat="1" x14ac:dyDescent="0.2">
      <c r="A2472" s="422"/>
      <c r="B2472" s="422"/>
      <c r="C2472" s="423"/>
      <c r="D2472" s="423"/>
      <c r="E2472" s="423"/>
      <c r="F2472" s="421"/>
    </row>
    <row r="2473" spans="1:6" s="242" customFormat="1" x14ac:dyDescent="0.2">
      <c r="A2473" s="422"/>
      <c r="B2473" s="422"/>
      <c r="C2473" s="423"/>
      <c r="D2473" s="423"/>
      <c r="E2473" s="423"/>
      <c r="F2473" s="421"/>
    </row>
    <row r="2474" spans="1:6" s="242" customFormat="1" x14ac:dyDescent="0.2">
      <c r="A2474" s="422"/>
      <c r="B2474" s="422"/>
      <c r="C2474" s="423"/>
      <c r="D2474" s="423"/>
      <c r="E2474" s="423"/>
      <c r="F2474" s="421"/>
    </row>
    <row r="2475" spans="1:6" s="242" customFormat="1" x14ac:dyDescent="0.2">
      <c r="A2475" s="422"/>
      <c r="B2475" s="422"/>
      <c r="C2475" s="423"/>
      <c r="D2475" s="423"/>
      <c r="E2475" s="423"/>
      <c r="F2475" s="421"/>
    </row>
    <row r="2476" spans="1:6" s="242" customFormat="1" x14ac:dyDescent="0.2">
      <c r="A2476" s="422"/>
      <c r="B2476" s="422"/>
      <c r="C2476" s="423"/>
      <c r="D2476" s="423"/>
      <c r="E2476" s="423"/>
      <c r="F2476" s="421"/>
    </row>
    <row r="2477" spans="1:6" s="242" customFormat="1" x14ac:dyDescent="0.2">
      <c r="A2477" s="422"/>
      <c r="B2477" s="422"/>
      <c r="C2477" s="423"/>
      <c r="D2477" s="423"/>
      <c r="E2477" s="423"/>
      <c r="F2477" s="421"/>
    </row>
    <row r="2478" spans="1:6" s="242" customFormat="1" x14ac:dyDescent="0.2">
      <c r="A2478" s="422"/>
      <c r="B2478" s="422"/>
      <c r="C2478" s="423"/>
      <c r="D2478" s="423"/>
      <c r="E2478" s="423"/>
      <c r="F2478" s="421"/>
    </row>
    <row r="2479" spans="1:6" s="242" customFormat="1" x14ac:dyDescent="0.2">
      <c r="A2479" s="422"/>
      <c r="B2479" s="422"/>
      <c r="C2479" s="423"/>
      <c r="D2479" s="423"/>
      <c r="E2479" s="423"/>
      <c r="F2479" s="421"/>
    </row>
    <row r="2480" spans="1:6" s="242" customFormat="1" x14ac:dyDescent="0.2">
      <c r="A2480" s="422"/>
      <c r="B2480" s="422"/>
      <c r="C2480" s="423"/>
      <c r="D2480" s="423"/>
      <c r="E2480" s="423"/>
      <c r="F2480" s="421"/>
    </row>
    <row r="2481" spans="1:6" s="242" customFormat="1" x14ac:dyDescent="0.2">
      <c r="A2481" s="422"/>
      <c r="B2481" s="422"/>
      <c r="C2481" s="423"/>
      <c r="D2481" s="423"/>
      <c r="E2481" s="423"/>
      <c r="F2481" s="421"/>
    </row>
    <row r="2482" spans="1:6" s="242" customFormat="1" x14ac:dyDescent="0.2">
      <c r="A2482" s="422"/>
      <c r="B2482" s="422"/>
      <c r="C2482" s="423"/>
      <c r="D2482" s="423"/>
      <c r="E2482" s="423"/>
      <c r="F2482" s="421"/>
    </row>
    <row r="2483" spans="1:6" s="242" customFormat="1" x14ac:dyDescent="0.2">
      <c r="A2483" s="422"/>
      <c r="B2483" s="422"/>
      <c r="C2483" s="423"/>
      <c r="D2483" s="423"/>
      <c r="E2483" s="423"/>
      <c r="F2483" s="421"/>
    </row>
    <row r="2484" spans="1:6" s="242" customFormat="1" x14ac:dyDescent="0.2">
      <c r="A2484" s="422"/>
      <c r="B2484" s="422"/>
      <c r="C2484" s="423"/>
      <c r="D2484" s="423"/>
      <c r="E2484" s="423"/>
      <c r="F2484" s="421"/>
    </row>
    <row r="2485" spans="1:6" s="242" customFormat="1" x14ac:dyDescent="0.2">
      <c r="A2485" s="422"/>
      <c r="B2485" s="422"/>
      <c r="C2485" s="423"/>
      <c r="D2485" s="423"/>
      <c r="E2485" s="423"/>
      <c r="F2485" s="421"/>
    </row>
    <row r="2486" spans="1:6" s="242" customFormat="1" x14ac:dyDescent="0.2">
      <c r="A2486" s="422"/>
      <c r="B2486" s="422"/>
      <c r="C2486" s="423"/>
      <c r="D2486" s="423"/>
      <c r="E2486" s="423"/>
      <c r="F2486" s="421"/>
    </row>
    <row r="2487" spans="1:6" s="242" customFormat="1" x14ac:dyDescent="0.2">
      <c r="A2487" s="422"/>
      <c r="B2487" s="422"/>
      <c r="C2487" s="423"/>
      <c r="D2487" s="423"/>
      <c r="E2487" s="423"/>
      <c r="F2487" s="421"/>
    </row>
    <row r="2488" spans="1:6" s="242" customFormat="1" x14ac:dyDescent="0.2">
      <c r="A2488" s="422"/>
      <c r="B2488" s="422"/>
      <c r="C2488" s="423"/>
      <c r="D2488" s="423"/>
      <c r="E2488" s="423"/>
      <c r="F2488" s="421"/>
    </row>
    <row r="2489" spans="1:6" s="242" customFormat="1" x14ac:dyDescent="0.2">
      <c r="A2489" s="422"/>
      <c r="B2489" s="422"/>
      <c r="C2489" s="423"/>
      <c r="D2489" s="423"/>
      <c r="E2489" s="423"/>
      <c r="F2489" s="421"/>
    </row>
    <row r="2490" spans="1:6" s="242" customFormat="1" x14ac:dyDescent="0.2">
      <c r="A2490" s="422"/>
      <c r="B2490" s="422"/>
      <c r="C2490" s="423"/>
      <c r="D2490" s="423"/>
      <c r="E2490" s="423"/>
      <c r="F2490" s="421"/>
    </row>
    <row r="2491" spans="1:6" s="242" customFormat="1" x14ac:dyDescent="0.2">
      <c r="A2491" s="422"/>
      <c r="B2491" s="422"/>
      <c r="C2491" s="423"/>
      <c r="D2491" s="423"/>
      <c r="E2491" s="423"/>
      <c r="F2491" s="421"/>
    </row>
    <row r="2492" spans="1:6" s="242" customFormat="1" x14ac:dyDescent="0.2">
      <c r="A2492" s="422"/>
      <c r="B2492" s="422"/>
      <c r="C2492" s="423"/>
      <c r="D2492" s="423"/>
      <c r="E2492" s="423"/>
      <c r="F2492" s="421"/>
    </row>
    <row r="2493" spans="1:6" s="242" customFormat="1" x14ac:dyDescent="0.2">
      <c r="A2493" s="422"/>
      <c r="B2493" s="422"/>
      <c r="C2493" s="423"/>
      <c r="D2493" s="423"/>
      <c r="E2493" s="423"/>
      <c r="F2493" s="421"/>
    </row>
    <row r="2494" spans="1:6" s="242" customFormat="1" x14ac:dyDescent="0.2">
      <c r="A2494" s="422"/>
      <c r="B2494" s="422"/>
      <c r="C2494" s="423"/>
      <c r="D2494" s="423"/>
      <c r="E2494" s="423"/>
      <c r="F2494" s="421"/>
    </row>
    <row r="2495" spans="1:6" s="242" customFormat="1" x14ac:dyDescent="0.2">
      <c r="A2495" s="422"/>
      <c r="B2495" s="422"/>
      <c r="C2495" s="423"/>
      <c r="D2495" s="423"/>
      <c r="E2495" s="423"/>
      <c r="F2495" s="421"/>
    </row>
    <row r="2496" spans="1:6" s="242" customFormat="1" x14ac:dyDescent="0.2">
      <c r="A2496" s="422"/>
      <c r="B2496" s="422"/>
      <c r="C2496" s="423"/>
      <c r="D2496" s="423"/>
      <c r="E2496" s="423"/>
      <c r="F2496" s="421"/>
    </row>
    <row r="2497" spans="1:6" s="242" customFormat="1" x14ac:dyDescent="0.2">
      <c r="A2497" s="422"/>
      <c r="B2497" s="422"/>
      <c r="C2497" s="423"/>
      <c r="D2497" s="423"/>
      <c r="E2497" s="423"/>
      <c r="F2497" s="421"/>
    </row>
    <row r="2498" spans="1:6" s="242" customFormat="1" x14ac:dyDescent="0.2">
      <c r="A2498" s="422"/>
      <c r="B2498" s="422"/>
      <c r="C2498" s="423"/>
      <c r="D2498" s="423"/>
      <c r="E2498" s="423"/>
      <c r="F2498" s="421"/>
    </row>
    <row r="2499" spans="1:6" s="242" customFormat="1" x14ac:dyDescent="0.2">
      <c r="A2499" s="422"/>
      <c r="B2499" s="422"/>
      <c r="C2499" s="423"/>
      <c r="D2499" s="423"/>
      <c r="E2499" s="423"/>
      <c r="F2499" s="421"/>
    </row>
    <row r="2500" spans="1:6" s="242" customFormat="1" x14ac:dyDescent="0.2">
      <c r="A2500" s="422"/>
      <c r="B2500" s="422"/>
      <c r="C2500" s="423"/>
      <c r="D2500" s="423"/>
      <c r="E2500" s="423"/>
      <c r="F2500" s="421"/>
    </row>
    <row r="2501" spans="1:6" s="242" customFormat="1" x14ac:dyDescent="0.2">
      <c r="A2501" s="422"/>
      <c r="B2501" s="422"/>
      <c r="C2501" s="423"/>
      <c r="D2501" s="423"/>
      <c r="E2501" s="423"/>
      <c r="F2501" s="421"/>
    </row>
    <row r="2502" spans="1:6" s="242" customFormat="1" x14ac:dyDescent="0.2">
      <c r="A2502" s="422"/>
      <c r="B2502" s="422"/>
      <c r="C2502" s="423"/>
      <c r="D2502" s="423"/>
      <c r="E2502" s="423"/>
      <c r="F2502" s="421"/>
    </row>
    <row r="2503" spans="1:6" s="242" customFormat="1" x14ac:dyDescent="0.2">
      <c r="A2503" s="422"/>
      <c r="B2503" s="422"/>
      <c r="C2503" s="423"/>
      <c r="D2503" s="423"/>
      <c r="E2503" s="423"/>
      <c r="F2503" s="421"/>
    </row>
    <row r="2504" spans="1:6" s="242" customFormat="1" x14ac:dyDescent="0.2">
      <c r="A2504" s="422"/>
      <c r="B2504" s="422"/>
      <c r="C2504" s="423"/>
      <c r="D2504" s="423"/>
      <c r="E2504" s="423"/>
      <c r="F2504" s="421"/>
    </row>
    <row r="2505" spans="1:6" s="242" customFormat="1" x14ac:dyDescent="0.2">
      <c r="A2505" s="422"/>
      <c r="B2505" s="422"/>
      <c r="C2505" s="423"/>
      <c r="D2505" s="423"/>
      <c r="E2505" s="423"/>
      <c r="F2505" s="421"/>
    </row>
    <row r="2506" spans="1:6" s="242" customFormat="1" x14ac:dyDescent="0.2">
      <c r="A2506" s="422"/>
      <c r="B2506" s="422"/>
      <c r="C2506" s="423"/>
      <c r="D2506" s="423"/>
      <c r="E2506" s="423"/>
      <c r="F2506" s="421"/>
    </row>
    <row r="2507" spans="1:6" s="242" customFormat="1" x14ac:dyDescent="0.2">
      <c r="A2507" s="422"/>
      <c r="B2507" s="422"/>
      <c r="C2507" s="423"/>
      <c r="D2507" s="423"/>
      <c r="E2507" s="423"/>
      <c r="F2507" s="421"/>
    </row>
    <row r="2508" spans="1:6" s="242" customFormat="1" x14ac:dyDescent="0.2">
      <c r="A2508" s="422"/>
      <c r="B2508" s="422"/>
      <c r="C2508" s="423"/>
      <c r="D2508" s="423"/>
      <c r="E2508" s="423"/>
      <c r="F2508" s="421"/>
    </row>
    <row r="2509" spans="1:6" s="242" customFormat="1" x14ac:dyDescent="0.2">
      <c r="A2509" s="422"/>
      <c r="B2509" s="422"/>
      <c r="C2509" s="423"/>
      <c r="D2509" s="423"/>
      <c r="E2509" s="423"/>
      <c r="F2509" s="421"/>
    </row>
    <row r="2510" spans="1:6" s="242" customFormat="1" x14ac:dyDescent="0.2">
      <c r="A2510" s="422"/>
      <c r="B2510" s="422"/>
      <c r="C2510" s="423"/>
      <c r="D2510" s="423"/>
      <c r="E2510" s="423"/>
      <c r="F2510" s="421"/>
    </row>
    <row r="2511" spans="1:6" s="242" customFormat="1" x14ac:dyDescent="0.2">
      <c r="A2511" s="422"/>
      <c r="B2511" s="422"/>
      <c r="C2511" s="423"/>
      <c r="D2511" s="423"/>
      <c r="E2511" s="423"/>
      <c r="F2511" s="421"/>
    </row>
    <row r="2512" spans="1:6" s="242" customFormat="1" x14ac:dyDescent="0.2">
      <c r="A2512" s="422"/>
      <c r="B2512" s="422"/>
      <c r="C2512" s="423"/>
      <c r="D2512" s="423"/>
      <c r="E2512" s="423"/>
      <c r="F2512" s="421"/>
    </row>
    <row r="2513" spans="1:6" s="242" customFormat="1" x14ac:dyDescent="0.2">
      <c r="A2513" s="422"/>
      <c r="B2513" s="422"/>
      <c r="C2513" s="423"/>
      <c r="D2513" s="423"/>
      <c r="E2513" s="423"/>
      <c r="F2513" s="421"/>
    </row>
    <row r="2514" spans="1:6" s="242" customFormat="1" x14ac:dyDescent="0.2">
      <c r="A2514" s="422"/>
      <c r="B2514" s="422"/>
      <c r="C2514" s="423"/>
      <c r="D2514" s="423"/>
      <c r="E2514" s="423"/>
      <c r="F2514" s="421"/>
    </row>
    <row r="2515" spans="1:6" s="242" customFormat="1" x14ac:dyDescent="0.2">
      <c r="A2515" s="422"/>
      <c r="B2515" s="422"/>
      <c r="C2515" s="423"/>
      <c r="D2515" s="423"/>
      <c r="E2515" s="423"/>
      <c r="F2515" s="421"/>
    </row>
    <row r="2516" spans="1:6" s="242" customFormat="1" x14ac:dyDescent="0.2">
      <c r="A2516" s="422"/>
      <c r="B2516" s="422"/>
      <c r="C2516" s="423"/>
      <c r="D2516" s="423"/>
      <c r="E2516" s="423"/>
      <c r="F2516" s="421"/>
    </row>
    <row r="2517" spans="1:6" s="242" customFormat="1" x14ac:dyDescent="0.2">
      <c r="A2517" s="422"/>
      <c r="B2517" s="422"/>
      <c r="C2517" s="423"/>
      <c r="D2517" s="423"/>
      <c r="E2517" s="423"/>
      <c r="F2517" s="421"/>
    </row>
    <row r="2518" spans="1:6" s="242" customFormat="1" x14ac:dyDescent="0.2">
      <c r="A2518" s="422"/>
      <c r="B2518" s="422"/>
      <c r="C2518" s="423"/>
      <c r="D2518" s="423"/>
      <c r="E2518" s="423"/>
      <c r="F2518" s="421"/>
    </row>
    <row r="2519" spans="1:6" s="242" customFormat="1" x14ac:dyDescent="0.2">
      <c r="A2519" s="422"/>
      <c r="B2519" s="422"/>
      <c r="C2519" s="423"/>
      <c r="D2519" s="423"/>
      <c r="E2519" s="423"/>
      <c r="F2519" s="421"/>
    </row>
    <row r="2520" spans="1:6" s="242" customFormat="1" x14ac:dyDescent="0.2">
      <c r="A2520" s="422"/>
      <c r="B2520" s="422"/>
      <c r="C2520" s="423"/>
      <c r="D2520" s="423"/>
      <c r="E2520" s="423"/>
      <c r="F2520" s="421"/>
    </row>
    <row r="2521" spans="1:6" s="242" customFormat="1" x14ac:dyDescent="0.2">
      <c r="A2521" s="422"/>
      <c r="B2521" s="422"/>
      <c r="C2521" s="423"/>
      <c r="D2521" s="423"/>
      <c r="E2521" s="423"/>
      <c r="F2521" s="421"/>
    </row>
    <row r="2522" spans="1:6" s="242" customFormat="1" x14ac:dyDescent="0.2">
      <c r="A2522" s="422"/>
      <c r="B2522" s="422"/>
      <c r="C2522" s="423"/>
      <c r="D2522" s="423"/>
      <c r="E2522" s="423"/>
      <c r="F2522" s="421"/>
    </row>
    <row r="2523" spans="1:6" s="242" customFormat="1" x14ac:dyDescent="0.2">
      <c r="A2523" s="422"/>
      <c r="B2523" s="422"/>
      <c r="C2523" s="423"/>
      <c r="D2523" s="423"/>
      <c r="E2523" s="423"/>
      <c r="F2523" s="421"/>
    </row>
    <row r="2524" spans="1:6" s="242" customFormat="1" x14ac:dyDescent="0.2">
      <c r="A2524" s="422"/>
      <c r="B2524" s="422"/>
      <c r="C2524" s="423"/>
      <c r="D2524" s="423"/>
      <c r="E2524" s="423"/>
      <c r="F2524" s="421"/>
    </row>
    <row r="2525" spans="1:6" s="242" customFormat="1" x14ac:dyDescent="0.2">
      <c r="A2525" s="422"/>
      <c r="B2525" s="422"/>
      <c r="C2525" s="423"/>
      <c r="D2525" s="423"/>
      <c r="E2525" s="423"/>
      <c r="F2525" s="421"/>
    </row>
    <row r="2526" spans="1:6" s="242" customFormat="1" x14ac:dyDescent="0.2">
      <c r="A2526" s="422"/>
      <c r="B2526" s="422"/>
      <c r="C2526" s="423"/>
      <c r="D2526" s="423"/>
      <c r="E2526" s="423"/>
      <c r="F2526" s="421"/>
    </row>
    <row r="2527" spans="1:6" s="242" customFormat="1" x14ac:dyDescent="0.2">
      <c r="A2527" s="422"/>
      <c r="B2527" s="422"/>
      <c r="C2527" s="423"/>
      <c r="D2527" s="423"/>
      <c r="E2527" s="423"/>
      <c r="F2527" s="421"/>
    </row>
    <row r="2528" spans="1:6" s="242" customFormat="1" x14ac:dyDescent="0.2">
      <c r="A2528" s="422"/>
      <c r="B2528" s="422"/>
      <c r="C2528" s="423"/>
      <c r="D2528" s="423"/>
      <c r="E2528" s="423"/>
      <c r="F2528" s="421"/>
    </row>
    <row r="2529" spans="1:6" s="242" customFormat="1" x14ac:dyDescent="0.2">
      <c r="A2529" s="422"/>
      <c r="B2529" s="422"/>
      <c r="C2529" s="423"/>
      <c r="D2529" s="423"/>
      <c r="E2529" s="423"/>
      <c r="F2529" s="421"/>
    </row>
    <row r="2530" spans="1:6" s="242" customFormat="1" x14ac:dyDescent="0.2">
      <c r="A2530" s="422"/>
      <c r="B2530" s="422"/>
      <c r="C2530" s="423"/>
      <c r="D2530" s="423"/>
      <c r="E2530" s="423"/>
      <c r="F2530" s="421"/>
    </row>
    <row r="2531" spans="1:6" s="242" customFormat="1" x14ac:dyDescent="0.2">
      <c r="A2531" s="422"/>
      <c r="B2531" s="422"/>
      <c r="C2531" s="423"/>
      <c r="D2531" s="423"/>
      <c r="E2531" s="423"/>
      <c r="F2531" s="421"/>
    </row>
    <row r="2532" spans="1:6" s="242" customFormat="1" x14ac:dyDescent="0.2">
      <c r="A2532" s="422"/>
      <c r="B2532" s="422"/>
      <c r="C2532" s="423"/>
      <c r="D2532" s="423"/>
      <c r="E2532" s="423"/>
      <c r="F2532" s="421"/>
    </row>
    <row r="2533" spans="1:6" s="242" customFormat="1" x14ac:dyDescent="0.2">
      <c r="A2533" s="422"/>
      <c r="B2533" s="422"/>
      <c r="C2533" s="423"/>
      <c r="D2533" s="423"/>
      <c r="E2533" s="423"/>
      <c r="F2533" s="421"/>
    </row>
    <row r="2534" spans="1:6" s="242" customFormat="1" x14ac:dyDescent="0.2">
      <c r="A2534" s="422"/>
      <c r="B2534" s="422"/>
      <c r="C2534" s="423"/>
      <c r="D2534" s="423"/>
      <c r="E2534" s="423"/>
      <c r="F2534" s="421"/>
    </row>
    <row r="2535" spans="1:6" s="242" customFormat="1" x14ac:dyDescent="0.2">
      <c r="A2535" s="422"/>
      <c r="B2535" s="422"/>
      <c r="C2535" s="423"/>
      <c r="D2535" s="423"/>
      <c r="E2535" s="423"/>
      <c r="F2535" s="421"/>
    </row>
    <row r="2536" spans="1:6" s="242" customFormat="1" x14ac:dyDescent="0.2">
      <c r="A2536" s="422"/>
      <c r="B2536" s="422"/>
      <c r="C2536" s="423"/>
      <c r="D2536" s="423"/>
      <c r="E2536" s="423"/>
      <c r="F2536" s="421"/>
    </row>
    <row r="2537" spans="1:6" s="242" customFormat="1" x14ac:dyDescent="0.2">
      <c r="A2537" s="422"/>
      <c r="B2537" s="422"/>
      <c r="C2537" s="423"/>
      <c r="D2537" s="423"/>
      <c r="E2537" s="423"/>
      <c r="F2537" s="421"/>
    </row>
    <row r="2538" spans="1:6" s="242" customFormat="1" x14ac:dyDescent="0.2">
      <c r="A2538" s="422"/>
      <c r="B2538" s="422"/>
      <c r="C2538" s="423"/>
      <c r="D2538" s="423"/>
      <c r="E2538" s="423"/>
      <c r="F2538" s="421"/>
    </row>
    <row r="2539" spans="1:6" s="242" customFormat="1" x14ac:dyDescent="0.2">
      <c r="A2539" s="422"/>
      <c r="B2539" s="422"/>
      <c r="C2539" s="423"/>
      <c r="D2539" s="423"/>
      <c r="E2539" s="423"/>
      <c r="F2539" s="421"/>
    </row>
    <row r="2540" spans="1:6" s="242" customFormat="1" x14ac:dyDescent="0.2">
      <c r="A2540" s="422"/>
      <c r="B2540" s="422"/>
      <c r="C2540" s="423"/>
      <c r="D2540" s="423"/>
      <c r="E2540" s="423"/>
      <c r="F2540" s="421"/>
    </row>
    <row r="2541" spans="1:6" s="242" customFormat="1" x14ac:dyDescent="0.2">
      <c r="A2541" s="422"/>
      <c r="B2541" s="422"/>
      <c r="C2541" s="423"/>
      <c r="D2541" s="423"/>
      <c r="E2541" s="423"/>
      <c r="F2541" s="421"/>
    </row>
    <row r="2542" spans="1:6" s="242" customFormat="1" x14ac:dyDescent="0.2">
      <c r="A2542" s="422"/>
      <c r="B2542" s="422"/>
      <c r="C2542" s="423"/>
      <c r="D2542" s="423"/>
      <c r="E2542" s="423"/>
      <c r="F2542" s="421"/>
    </row>
    <row r="2543" spans="1:6" s="242" customFormat="1" x14ac:dyDescent="0.2">
      <c r="A2543" s="422"/>
      <c r="B2543" s="422"/>
      <c r="C2543" s="423"/>
      <c r="D2543" s="423"/>
      <c r="E2543" s="423"/>
      <c r="F2543" s="421"/>
    </row>
    <row r="2544" spans="1:6" s="242" customFormat="1" x14ac:dyDescent="0.2">
      <c r="A2544" s="422"/>
      <c r="B2544" s="422"/>
      <c r="C2544" s="423"/>
      <c r="D2544" s="423"/>
      <c r="E2544" s="423"/>
      <c r="F2544" s="421"/>
    </row>
    <row r="2545" spans="1:6" s="242" customFormat="1" x14ac:dyDescent="0.2">
      <c r="A2545" s="422"/>
      <c r="B2545" s="422"/>
      <c r="C2545" s="423"/>
      <c r="D2545" s="423"/>
      <c r="E2545" s="423"/>
      <c r="F2545" s="421"/>
    </row>
    <row r="2546" spans="1:6" s="242" customFormat="1" x14ac:dyDescent="0.2">
      <c r="A2546" s="422"/>
      <c r="B2546" s="422"/>
      <c r="C2546" s="423"/>
      <c r="D2546" s="423"/>
      <c r="E2546" s="423"/>
      <c r="F2546" s="421"/>
    </row>
    <row r="2547" spans="1:6" s="242" customFormat="1" x14ac:dyDescent="0.2">
      <c r="A2547" s="422"/>
      <c r="B2547" s="422"/>
      <c r="C2547" s="423"/>
      <c r="D2547" s="423"/>
      <c r="E2547" s="423"/>
      <c r="F2547" s="421"/>
    </row>
    <row r="2548" spans="1:6" s="242" customFormat="1" x14ac:dyDescent="0.2">
      <c r="A2548" s="422"/>
      <c r="B2548" s="422"/>
      <c r="C2548" s="423"/>
      <c r="D2548" s="423"/>
      <c r="E2548" s="423"/>
      <c r="F2548" s="421"/>
    </row>
    <row r="2549" spans="1:6" s="242" customFormat="1" x14ac:dyDescent="0.2">
      <c r="A2549" s="422"/>
      <c r="B2549" s="422"/>
      <c r="C2549" s="423"/>
      <c r="D2549" s="423"/>
      <c r="E2549" s="423"/>
      <c r="F2549" s="421"/>
    </row>
    <row r="2550" spans="1:6" s="242" customFormat="1" x14ac:dyDescent="0.2">
      <c r="A2550" s="422"/>
      <c r="B2550" s="422"/>
      <c r="C2550" s="423"/>
      <c r="D2550" s="423"/>
      <c r="E2550" s="423"/>
      <c r="F2550" s="421"/>
    </row>
    <row r="2551" spans="1:6" s="242" customFormat="1" x14ac:dyDescent="0.2">
      <c r="A2551" s="422"/>
      <c r="B2551" s="422"/>
      <c r="C2551" s="423"/>
      <c r="D2551" s="423"/>
      <c r="E2551" s="423"/>
      <c r="F2551" s="421"/>
    </row>
    <row r="2552" spans="1:6" s="242" customFormat="1" x14ac:dyDescent="0.2">
      <c r="A2552" s="422"/>
      <c r="B2552" s="422"/>
      <c r="C2552" s="423"/>
      <c r="D2552" s="423"/>
      <c r="E2552" s="423"/>
      <c r="F2552" s="421"/>
    </row>
    <row r="2553" spans="1:6" s="242" customFormat="1" x14ac:dyDescent="0.2">
      <c r="A2553" s="422"/>
      <c r="B2553" s="422"/>
      <c r="C2553" s="423"/>
      <c r="D2553" s="423"/>
      <c r="E2553" s="423"/>
      <c r="F2553" s="421"/>
    </row>
    <row r="2554" spans="1:6" s="242" customFormat="1" x14ac:dyDescent="0.2">
      <c r="A2554" s="422"/>
      <c r="B2554" s="422"/>
      <c r="C2554" s="423"/>
      <c r="D2554" s="423"/>
      <c r="E2554" s="423"/>
      <c r="F2554" s="421"/>
    </row>
    <row r="2555" spans="1:6" s="242" customFormat="1" x14ac:dyDescent="0.2">
      <c r="A2555" s="422"/>
      <c r="B2555" s="422"/>
      <c r="C2555" s="423"/>
      <c r="D2555" s="423"/>
      <c r="E2555" s="423"/>
      <c r="F2555" s="421"/>
    </row>
    <row r="2556" spans="1:6" s="242" customFormat="1" x14ac:dyDescent="0.2">
      <c r="A2556" s="422"/>
      <c r="B2556" s="422"/>
      <c r="C2556" s="423"/>
      <c r="D2556" s="423"/>
      <c r="E2556" s="423"/>
      <c r="F2556" s="421"/>
    </row>
    <row r="2557" spans="1:6" s="242" customFormat="1" x14ac:dyDescent="0.2">
      <c r="A2557" s="422"/>
      <c r="B2557" s="422"/>
      <c r="C2557" s="423"/>
      <c r="D2557" s="423"/>
      <c r="E2557" s="423"/>
      <c r="F2557" s="421"/>
    </row>
    <row r="2558" spans="1:6" s="242" customFormat="1" x14ac:dyDescent="0.2">
      <c r="A2558" s="422"/>
      <c r="B2558" s="422"/>
      <c r="C2558" s="423"/>
      <c r="D2558" s="423"/>
      <c r="E2558" s="423"/>
      <c r="F2558" s="421"/>
    </row>
    <row r="2559" spans="1:6" s="242" customFormat="1" x14ac:dyDescent="0.2">
      <c r="A2559" s="422"/>
      <c r="B2559" s="422"/>
      <c r="C2559" s="423"/>
      <c r="D2559" s="423"/>
      <c r="E2559" s="423"/>
      <c r="F2559" s="421"/>
    </row>
    <row r="2560" spans="1:6" s="242" customFormat="1" x14ac:dyDescent="0.2">
      <c r="A2560" s="422"/>
      <c r="B2560" s="422"/>
      <c r="C2560" s="423"/>
      <c r="D2560" s="423"/>
      <c r="E2560" s="423"/>
      <c r="F2560" s="421"/>
    </row>
    <row r="2561" spans="1:6" s="242" customFormat="1" x14ac:dyDescent="0.2">
      <c r="A2561" s="422"/>
      <c r="B2561" s="422"/>
      <c r="C2561" s="423"/>
      <c r="D2561" s="423"/>
      <c r="E2561" s="423"/>
      <c r="F2561" s="421"/>
    </row>
    <row r="2562" spans="1:6" s="242" customFormat="1" x14ac:dyDescent="0.2">
      <c r="A2562" s="422"/>
      <c r="B2562" s="422"/>
      <c r="C2562" s="423"/>
      <c r="D2562" s="423"/>
      <c r="E2562" s="423"/>
      <c r="F2562" s="421"/>
    </row>
    <row r="2563" spans="1:6" s="242" customFormat="1" x14ac:dyDescent="0.2">
      <c r="A2563" s="422"/>
      <c r="B2563" s="422"/>
      <c r="C2563" s="423"/>
      <c r="D2563" s="423"/>
      <c r="E2563" s="423"/>
      <c r="F2563" s="421"/>
    </row>
    <row r="2564" spans="1:6" s="242" customFormat="1" x14ac:dyDescent="0.2">
      <c r="A2564" s="422"/>
      <c r="B2564" s="422"/>
      <c r="C2564" s="423"/>
      <c r="D2564" s="423"/>
      <c r="E2564" s="423"/>
      <c r="F2564" s="421"/>
    </row>
    <row r="2565" spans="1:6" s="242" customFormat="1" x14ac:dyDescent="0.2">
      <c r="A2565" s="422"/>
      <c r="B2565" s="422"/>
      <c r="C2565" s="423"/>
      <c r="D2565" s="423"/>
      <c r="E2565" s="423"/>
      <c r="F2565" s="421"/>
    </row>
    <row r="2566" spans="1:6" s="242" customFormat="1" x14ac:dyDescent="0.2">
      <c r="A2566" s="422"/>
      <c r="B2566" s="422"/>
      <c r="C2566" s="423"/>
      <c r="D2566" s="423"/>
      <c r="E2566" s="423"/>
      <c r="F2566" s="421"/>
    </row>
    <row r="2567" spans="1:6" s="242" customFormat="1" x14ac:dyDescent="0.2">
      <c r="A2567" s="422"/>
      <c r="B2567" s="422"/>
      <c r="C2567" s="423"/>
      <c r="D2567" s="423"/>
      <c r="E2567" s="423"/>
      <c r="F2567" s="421"/>
    </row>
    <row r="2568" spans="1:6" s="242" customFormat="1" x14ac:dyDescent="0.2">
      <c r="A2568" s="422"/>
      <c r="B2568" s="422"/>
      <c r="C2568" s="423"/>
      <c r="D2568" s="423"/>
      <c r="E2568" s="423"/>
      <c r="F2568" s="421"/>
    </row>
    <row r="2569" spans="1:6" s="242" customFormat="1" x14ac:dyDescent="0.2">
      <c r="A2569" s="422"/>
      <c r="B2569" s="422"/>
      <c r="C2569" s="423"/>
      <c r="D2569" s="423"/>
      <c r="E2569" s="423"/>
      <c r="F2569" s="421"/>
    </row>
    <row r="2570" spans="1:6" s="242" customFormat="1" x14ac:dyDescent="0.2">
      <c r="A2570" s="422"/>
      <c r="B2570" s="422"/>
      <c r="C2570" s="423"/>
      <c r="D2570" s="423"/>
      <c r="E2570" s="423"/>
      <c r="F2570" s="421"/>
    </row>
    <row r="2571" spans="1:6" s="242" customFormat="1" x14ac:dyDescent="0.2">
      <c r="A2571" s="422"/>
      <c r="B2571" s="422"/>
      <c r="C2571" s="423"/>
      <c r="D2571" s="423"/>
      <c r="E2571" s="423"/>
      <c r="F2571" s="421"/>
    </row>
    <row r="2572" spans="1:6" s="242" customFormat="1" x14ac:dyDescent="0.2">
      <c r="A2572" s="422"/>
      <c r="B2572" s="422"/>
      <c r="C2572" s="423"/>
      <c r="D2572" s="423"/>
      <c r="E2572" s="423"/>
      <c r="F2572" s="421"/>
    </row>
    <row r="2573" spans="1:6" s="242" customFormat="1" x14ac:dyDescent="0.2">
      <c r="A2573" s="422"/>
      <c r="B2573" s="422"/>
      <c r="C2573" s="423"/>
      <c r="D2573" s="423"/>
      <c r="E2573" s="423"/>
      <c r="F2573" s="421"/>
    </row>
    <row r="2574" spans="1:6" s="242" customFormat="1" x14ac:dyDescent="0.2">
      <c r="A2574" s="422"/>
      <c r="B2574" s="422"/>
      <c r="C2574" s="423"/>
      <c r="D2574" s="423"/>
      <c r="E2574" s="423"/>
      <c r="F2574" s="421"/>
    </row>
    <row r="2575" spans="1:6" s="242" customFormat="1" x14ac:dyDescent="0.2">
      <c r="A2575" s="422"/>
      <c r="B2575" s="422"/>
      <c r="C2575" s="423"/>
      <c r="D2575" s="423"/>
      <c r="E2575" s="423"/>
      <c r="F2575" s="421"/>
    </row>
    <row r="2576" spans="1:6" s="242" customFormat="1" x14ac:dyDescent="0.2">
      <c r="A2576" s="422"/>
      <c r="B2576" s="422"/>
      <c r="C2576" s="423"/>
      <c r="D2576" s="423"/>
      <c r="E2576" s="423"/>
      <c r="F2576" s="421"/>
    </row>
    <row r="2577" spans="1:6" s="242" customFormat="1" x14ac:dyDescent="0.2">
      <c r="A2577" s="422"/>
      <c r="B2577" s="422"/>
      <c r="C2577" s="423"/>
      <c r="D2577" s="423"/>
      <c r="E2577" s="423"/>
      <c r="F2577" s="421"/>
    </row>
    <row r="2578" spans="1:6" s="242" customFormat="1" x14ac:dyDescent="0.2">
      <c r="A2578" s="422"/>
      <c r="B2578" s="422"/>
      <c r="C2578" s="423"/>
      <c r="D2578" s="423"/>
      <c r="E2578" s="423"/>
      <c r="F2578" s="421"/>
    </row>
    <row r="2579" spans="1:6" s="242" customFormat="1" x14ac:dyDescent="0.2">
      <c r="A2579" s="422"/>
      <c r="B2579" s="422"/>
      <c r="C2579" s="423"/>
      <c r="D2579" s="423"/>
      <c r="E2579" s="423"/>
      <c r="F2579" s="421"/>
    </row>
    <row r="2580" spans="1:6" s="242" customFormat="1" x14ac:dyDescent="0.2">
      <c r="A2580" s="422"/>
      <c r="B2580" s="422"/>
      <c r="C2580" s="423"/>
      <c r="D2580" s="423"/>
      <c r="E2580" s="423"/>
      <c r="F2580" s="421"/>
    </row>
    <row r="2581" spans="1:6" s="242" customFormat="1" x14ac:dyDescent="0.2">
      <c r="A2581" s="422"/>
      <c r="B2581" s="422"/>
      <c r="C2581" s="423"/>
      <c r="D2581" s="423"/>
      <c r="E2581" s="423"/>
      <c r="F2581" s="421"/>
    </row>
    <row r="2582" spans="1:6" s="242" customFormat="1" x14ac:dyDescent="0.2">
      <c r="A2582" s="422"/>
      <c r="B2582" s="422"/>
      <c r="C2582" s="423"/>
      <c r="D2582" s="423"/>
      <c r="E2582" s="423"/>
      <c r="F2582" s="421"/>
    </row>
    <row r="2583" spans="1:6" s="242" customFormat="1" x14ac:dyDescent="0.2">
      <c r="A2583" s="422"/>
      <c r="B2583" s="422"/>
      <c r="C2583" s="423"/>
      <c r="D2583" s="423"/>
      <c r="E2583" s="423"/>
      <c r="F2583" s="421"/>
    </row>
    <row r="2584" spans="1:6" s="242" customFormat="1" x14ac:dyDescent="0.2">
      <c r="A2584" s="422"/>
      <c r="B2584" s="422"/>
      <c r="C2584" s="423"/>
      <c r="D2584" s="423"/>
      <c r="E2584" s="423"/>
      <c r="F2584" s="421"/>
    </row>
    <row r="2585" spans="1:6" s="242" customFormat="1" x14ac:dyDescent="0.2">
      <c r="A2585" s="422"/>
      <c r="B2585" s="422"/>
      <c r="C2585" s="423"/>
      <c r="D2585" s="423"/>
      <c r="E2585" s="423"/>
      <c r="F2585" s="421"/>
    </row>
    <row r="2586" spans="1:6" s="242" customFormat="1" x14ac:dyDescent="0.2">
      <c r="A2586" s="422"/>
      <c r="B2586" s="422"/>
      <c r="C2586" s="423"/>
      <c r="D2586" s="423"/>
      <c r="E2586" s="423"/>
      <c r="F2586" s="421"/>
    </row>
    <row r="2587" spans="1:6" s="242" customFormat="1" x14ac:dyDescent="0.2">
      <c r="A2587" s="422"/>
      <c r="B2587" s="422"/>
      <c r="C2587" s="423"/>
      <c r="D2587" s="423"/>
      <c r="E2587" s="423"/>
      <c r="F2587" s="421"/>
    </row>
    <row r="2588" spans="1:6" s="242" customFormat="1" x14ac:dyDescent="0.2">
      <c r="A2588" s="422"/>
      <c r="B2588" s="422"/>
      <c r="C2588" s="423"/>
      <c r="D2588" s="423"/>
      <c r="E2588" s="423"/>
      <c r="F2588" s="421"/>
    </row>
    <row r="2589" spans="1:6" s="242" customFormat="1" x14ac:dyDescent="0.2">
      <c r="A2589" s="422"/>
      <c r="B2589" s="422"/>
      <c r="C2589" s="423"/>
      <c r="D2589" s="423"/>
      <c r="E2589" s="423"/>
      <c r="F2589" s="421"/>
    </row>
    <row r="2590" spans="1:6" s="242" customFormat="1" x14ac:dyDescent="0.2">
      <c r="A2590" s="422"/>
      <c r="B2590" s="422"/>
      <c r="C2590" s="423"/>
      <c r="D2590" s="423"/>
      <c r="E2590" s="423"/>
      <c r="F2590" s="421"/>
    </row>
    <row r="2591" spans="1:6" s="242" customFormat="1" x14ac:dyDescent="0.2">
      <c r="A2591" s="422"/>
      <c r="B2591" s="422"/>
      <c r="C2591" s="423"/>
      <c r="D2591" s="423"/>
      <c r="E2591" s="423"/>
      <c r="F2591" s="421"/>
    </row>
    <row r="2592" spans="1:6" s="242" customFormat="1" x14ac:dyDescent="0.2">
      <c r="A2592" s="422"/>
      <c r="B2592" s="422"/>
      <c r="C2592" s="423"/>
      <c r="D2592" s="423"/>
      <c r="E2592" s="423"/>
      <c r="F2592" s="421"/>
    </row>
    <row r="2593" spans="1:6" s="242" customFormat="1" x14ac:dyDescent="0.2">
      <c r="A2593" s="422"/>
      <c r="B2593" s="422"/>
      <c r="C2593" s="423"/>
      <c r="D2593" s="423"/>
      <c r="E2593" s="423"/>
      <c r="F2593" s="421"/>
    </row>
    <row r="2594" spans="1:6" s="242" customFormat="1" x14ac:dyDescent="0.2">
      <c r="A2594" s="422"/>
      <c r="B2594" s="422"/>
      <c r="C2594" s="423"/>
      <c r="D2594" s="423"/>
      <c r="E2594" s="423"/>
      <c r="F2594" s="421"/>
    </row>
    <row r="2595" spans="1:6" s="242" customFormat="1" x14ac:dyDescent="0.2">
      <c r="A2595" s="422"/>
      <c r="B2595" s="422"/>
      <c r="C2595" s="423"/>
      <c r="D2595" s="423"/>
      <c r="E2595" s="423"/>
      <c r="F2595" s="421"/>
    </row>
    <row r="2596" spans="1:6" s="242" customFormat="1" x14ac:dyDescent="0.2">
      <c r="A2596" s="422"/>
      <c r="B2596" s="422"/>
      <c r="C2596" s="423"/>
      <c r="D2596" s="423"/>
      <c r="E2596" s="423"/>
      <c r="F2596" s="421"/>
    </row>
    <row r="2597" spans="1:6" s="242" customFormat="1" x14ac:dyDescent="0.2">
      <c r="A2597" s="422"/>
      <c r="B2597" s="422"/>
      <c r="C2597" s="423"/>
      <c r="D2597" s="423"/>
      <c r="E2597" s="423"/>
      <c r="F2597" s="421"/>
    </row>
    <row r="2598" spans="1:6" s="242" customFormat="1" x14ac:dyDescent="0.2">
      <c r="A2598" s="422"/>
      <c r="B2598" s="422"/>
      <c r="C2598" s="423"/>
      <c r="D2598" s="423"/>
      <c r="E2598" s="423"/>
      <c r="F2598" s="421"/>
    </row>
    <row r="2599" spans="1:6" s="242" customFormat="1" x14ac:dyDescent="0.2">
      <c r="A2599" s="422"/>
      <c r="B2599" s="422"/>
      <c r="C2599" s="423"/>
      <c r="D2599" s="423"/>
      <c r="E2599" s="423"/>
      <c r="F2599" s="421"/>
    </row>
    <row r="2600" spans="1:6" s="242" customFormat="1" x14ac:dyDescent="0.2">
      <c r="A2600" s="422"/>
      <c r="B2600" s="422"/>
      <c r="C2600" s="423"/>
      <c r="D2600" s="423"/>
      <c r="E2600" s="423"/>
      <c r="F2600" s="421"/>
    </row>
    <row r="2601" spans="1:6" s="242" customFormat="1" x14ac:dyDescent="0.2">
      <c r="A2601" s="422"/>
      <c r="B2601" s="422"/>
      <c r="C2601" s="423"/>
      <c r="D2601" s="423"/>
      <c r="E2601" s="423"/>
      <c r="F2601" s="421"/>
    </row>
    <row r="2602" spans="1:6" s="242" customFormat="1" x14ac:dyDescent="0.2">
      <c r="A2602" s="422"/>
      <c r="B2602" s="422"/>
      <c r="C2602" s="423"/>
      <c r="D2602" s="423"/>
      <c r="E2602" s="423"/>
      <c r="F2602" s="421"/>
    </row>
    <row r="2603" spans="1:6" s="242" customFormat="1" x14ac:dyDescent="0.2">
      <c r="A2603" s="422"/>
      <c r="B2603" s="422"/>
      <c r="C2603" s="423"/>
      <c r="D2603" s="423"/>
      <c r="E2603" s="423"/>
      <c r="F2603" s="421"/>
    </row>
    <row r="2604" spans="1:6" s="242" customFormat="1" x14ac:dyDescent="0.2">
      <c r="A2604" s="422"/>
      <c r="B2604" s="422"/>
      <c r="C2604" s="423"/>
      <c r="D2604" s="423"/>
      <c r="E2604" s="423"/>
      <c r="F2604" s="421"/>
    </row>
    <row r="2605" spans="1:6" s="242" customFormat="1" x14ac:dyDescent="0.2">
      <c r="A2605" s="422"/>
      <c r="B2605" s="422"/>
      <c r="C2605" s="423"/>
      <c r="D2605" s="423"/>
      <c r="E2605" s="423"/>
      <c r="F2605" s="421"/>
    </row>
    <row r="2606" spans="1:6" s="242" customFormat="1" x14ac:dyDescent="0.2">
      <c r="A2606" s="422"/>
      <c r="B2606" s="422"/>
      <c r="C2606" s="423"/>
      <c r="D2606" s="423"/>
      <c r="E2606" s="423"/>
      <c r="F2606" s="421"/>
    </row>
    <row r="2607" spans="1:6" s="242" customFormat="1" x14ac:dyDescent="0.2">
      <c r="A2607" s="422"/>
      <c r="B2607" s="422"/>
      <c r="C2607" s="423"/>
      <c r="D2607" s="423"/>
      <c r="E2607" s="423"/>
      <c r="F2607" s="421"/>
    </row>
    <row r="2608" spans="1:6" s="242" customFormat="1" x14ac:dyDescent="0.2">
      <c r="A2608" s="422"/>
      <c r="B2608" s="422"/>
      <c r="C2608" s="423"/>
      <c r="D2608" s="423"/>
      <c r="E2608" s="423"/>
      <c r="F2608" s="421"/>
    </row>
    <row r="2609" spans="1:6" s="242" customFormat="1" x14ac:dyDescent="0.2">
      <c r="A2609" s="422"/>
      <c r="B2609" s="422"/>
      <c r="C2609" s="423"/>
      <c r="D2609" s="423"/>
      <c r="E2609" s="423"/>
      <c r="F2609" s="421"/>
    </row>
    <row r="2610" spans="1:6" s="242" customFormat="1" x14ac:dyDescent="0.2">
      <c r="A2610" s="422"/>
      <c r="B2610" s="422"/>
      <c r="C2610" s="423"/>
      <c r="D2610" s="423"/>
      <c r="E2610" s="423"/>
      <c r="F2610" s="421"/>
    </row>
    <row r="2611" spans="1:6" s="242" customFormat="1" x14ac:dyDescent="0.2">
      <c r="A2611" s="422"/>
      <c r="B2611" s="422"/>
      <c r="C2611" s="423"/>
      <c r="D2611" s="423"/>
      <c r="E2611" s="423"/>
      <c r="F2611" s="421"/>
    </row>
    <row r="2612" spans="1:6" s="242" customFormat="1" x14ac:dyDescent="0.2">
      <c r="A2612" s="422"/>
      <c r="B2612" s="422"/>
      <c r="C2612" s="423"/>
      <c r="D2612" s="423"/>
      <c r="E2612" s="423"/>
      <c r="F2612" s="421"/>
    </row>
    <row r="2613" spans="1:6" s="242" customFormat="1" x14ac:dyDescent="0.2">
      <c r="A2613" s="422"/>
      <c r="B2613" s="422"/>
      <c r="C2613" s="423"/>
      <c r="D2613" s="423"/>
      <c r="E2613" s="423"/>
      <c r="F2613" s="421"/>
    </row>
    <row r="2614" spans="1:6" s="242" customFormat="1" x14ac:dyDescent="0.2">
      <c r="A2614" s="422"/>
      <c r="B2614" s="422"/>
      <c r="C2614" s="423"/>
      <c r="D2614" s="423"/>
      <c r="E2614" s="423"/>
      <c r="F2614" s="421"/>
    </row>
    <row r="2615" spans="1:6" s="242" customFormat="1" x14ac:dyDescent="0.2">
      <c r="A2615" s="422"/>
      <c r="B2615" s="422"/>
      <c r="C2615" s="423"/>
      <c r="D2615" s="423"/>
      <c r="E2615" s="423"/>
      <c r="F2615" s="421"/>
    </row>
    <row r="2616" spans="1:6" s="242" customFormat="1" x14ac:dyDescent="0.2">
      <c r="A2616" s="422"/>
      <c r="B2616" s="422"/>
      <c r="C2616" s="423"/>
      <c r="D2616" s="423"/>
      <c r="E2616" s="423"/>
      <c r="F2616" s="421"/>
    </row>
    <row r="2617" spans="1:6" s="242" customFormat="1" x14ac:dyDescent="0.2">
      <c r="A2617" s="422"/>
      <c r="B2617" s="422"/>
      <c r="C2617" s="423"/>
      <c r="D2617" s="423"/>
      <c r="E2617" s="423"/>
      <c r="F2617" s="421"/>
    </row>
    <row r="2618" spans="1:6" s="242" customFormat="1" x14ac:dyDescent="0.2">
      <c r="A2618" s="422"/>
      <c r="B2618" s="422"/>
      <c r="C2618" s="423"/>
      <c r="D2618" s="423"/>
      <c r="E2618" s="423"/>
      <c r="F2618" s="421"/>
    </row>
    <row r="2619" spans="1:6" s="242" customFormat="1" x14ac:dyDescent="0.2">
      <c r="A2619" s="422"/>
      <c r="B2619" s="422"/>
      <c r="C2619" s="423"/>
      <c r="D2619" s="423"/>
      <c r="E2619" s="423"/>
      <c r="F2619" s="421"/>
    </row>
    <row r="2620" spans="1:6" s="242" customFormat="1" x14ac:dyDescent="0.2">
      <c r="A2620" s="422"/>
      <c r="B2620" s="422"/>
      <c r="C2620" s="423"/>
      <c r="D2620" s="423"/>
      <c r="E2620" s="423"/>
      <c r="F2620" s="421"/>
    </row>
    <row r="2621" spans="1:6" s="242" customFormat="1" x14ac:dyDescent="0.2">
      <c r="A2621" s="422"/>
      <c r="B2621" s="422"/>
      <c r="C2621" s="423"/>
      <c r="D2621" s="423"/>
      <c r="E2621" s="423"/>
      <c r="F2621" s="421"/>
    </row>
    <row r="2622" spans="1:6" s="242" customFormat="1" x14ac:dyDescent="0.2">
      <c r="A2622" s="422"/>
      <c r="B2622" s="422"/>
      <c r="C2622" s="423"/>
      <c r="D2622" s="423"/>
      <c r="E2622" s="423"/>
      <c r="F2622" s="421"/>
    </row>
    <row r="2623" spans="1:6" s="242" customFormat="1" x14ac:dyDescent="0.2">
      <c r="A2623" s="422"/>
      <c r="B2623" s="422"/>
      <c r="C2623" s="423"/>
      <c r="D2623" s="423"/>
      <c r="E2623" s="423"/>
      <c r="F2623" s="421"/>
    </row>
    <row r="2624" spans="1:6" s="242" customFormat="1" x14ac:dyDescent="0.2">
      <c r="A2624" s="422"/>
      <c r="B2624" s="422"/>
      <c r="C2624" s="423"/>
      <c r="D2624" s="423"/>
      <c r="E2624" s="423"/>
      <c r="F2624" s="421"/>
    </row>
    <row r="2625" spans="1:6" s="242" customFormat="1" x14ac:dyDescent="0.2">
      <c r="A2625" s="422"/>
      <c r="B2625" s="422"/>
      <c r="C2625" s="423"/>
      <c r="D2625" s="423"/>
      <c r="E2625" s="423"/>
      <c r="F2625" s="421"/>
    </row>
    <row r="2626" spans="1:6" s="242" customFormat="1" x14ac:dyDescent="0.2">
      <c r="A2626" s="422"/>
      <c r="B2626" s="422"/>
      <c r="C2626" s="423"/>
      <c r="D2626" s="423"/>
      <c r="E2626" s="423"/>
      <c r="F2626" s="421"/>
    </row>
    <row r="2627" spans="1:6" s="242" customFormat="1" x14ac:dyDescent="0.2">
      <c r="A2627" s="422"/>
      <c r="B2627" s="422"/>
      <c r="C2627" s="423"/>
      <c r="D2627" s="423"/>
      <c r="E2627" s="423"/>
      <c r="F2627" s="421"/>
    </row>
    <row r="2628" spans="1:6" s="242" customFormat="1" x14ac:dyDescent="0.2">
      <c r="A2628" s="422"/>
      <c r="B2628" s="422"/>
      <c r="C2628" s="423"/>
      <c r="D2628" s="423"/>
      <c r="E2628" s="423"/>
      <c r="F2628" s="421"/>
    </row>
    <row r="2629" spans="1:6" s="242" customFormat="1" x14ac:dyDescent="0.2">
      <c r="A2629" s="422"/>
      <c r="B2629" s="422"/>
      <c r="C2629" s="423"/>
      <c r="D2629" s="423"/>
      <c r="E2629" s="423"/>
      <c r="F2629" s="421"/>
    </row>
    <row r="2630" spans="1:6" s="242" customFormat="1" x14ac:dyDescent="0.2">
      <c r="A2630" s="422"/>
      <c r="B2630" s="422"/>
      <c r="C2630" s="423"/>
      <c r="D2630" s="423"/>
      <c r="E2630" s="423"/>
      <c r="F2630" s="421"/>
    </row>
    <row r="2631" spans="1:6" s="242" customFormat="1" x14ac:dyDescent="0.2">
      <c r="A2631" s="422"/>
      <c r="B2631" s="422"/>
      <c r="C2631" s="423"/>
      <c r="D2631" s="423"/>
      <c r="E2631" s="423"/>
      <c r="F2631" s="421"/>
    </row>
    <row r="2632" spans="1:6" s="242" customFormat="1" x14ac:dyDescent="0.2">
      <c r="A2632" s="422"/>
      <c r="B2632" s="422"/>
      <c r="C2632" s="423"/>
      <c r="D2632" s="423"/>
      <c r="E2632" s="423"/>
      <c r="F2632" s="421"/>
    </row>
    <row r="2633" spans="1:6" s="242" customFormat="1" x14ac:dyDescent="0.2">
      <c r="A2633" s="422"/>
      <c r="B2633" s="422"/>
      <c r="C2633" s="423"/>
      <c r="D2633" s="423"/>
      <c r="E2633" s="423"/>
      <c r="F2633" s="421"/>
    </row>
    <row r="2634" spans="1:6" s="242" customFormat="1" x14ac:dyDescent="0.2">
      <c r="A2634" s="422"/>
      <c r="B2634" s="422"/>
      <c r="C2634" s="423"/>
      <c r="D2634" s="423"/>
      <c r="E2634" s="423"/>
      <c r="F2634" s="421"/>
    </row>
    <row r="2635" spans="1:6" s="242" customFormat="1" x14ac:dyDescent="0.2">
      <c r="A2635" s="422"/>
      <c r="B2635" s="422"/>
      <c r="C2635" s="423"/>
      <c r="D2635" s="423"/>
      <c r="E2635" s="423"/>
      <c r="F2635" s="421"/>
    </row>
    <row r="2636" spans="1:6" s="242" customFormat="1" x14ac:dyDescent="0.2">
      <c r="A2636" s="422"/>
      <c r="B2636" s="422"/>
      <c r="C2636" s="423"/>
      <c r="D2636" s="423"/>
      <c r="E2636" s="423"/>
      <c r="F2636" s="421"/>
    </row>
    <row r="2637" spans="1:6" s="242" customFormat="1" x14ac:dyDescent="0.2">
      <c r="A2637" s="422"/>
      <c r="B2637" s="422"/>
      <c r="C2637" s="423"/>
      <c r="D2637" s="423"/>
      <c r="E2637" s="423"/>
      <c r="F2637" s="421"/>
    </row>
    <row r="2638" spans="1:6" s="242" customFormat="1" x14ac:dyDescent="0.2">
      <c r="A2638" s="422"/>
      <c r="B2638" s="422"/>
      <c r="C2638" s="423"/>
      <c r="D2638" s="423"/>
      <c r="E2638" s="423"/>
      <c r="F2638" s="421"/>
    </row>
    <row r="2639" spans="1:6" s="242" customFormat="1" x14ac:dyDescent="0.2">
      <c r="A2639" s="422"/>
      <c r="B2639" s="422"/>
      <c r="C2639" s="423"/>
      <c r="D2639" s="423"/>
      <c r="E2639" s="423"/>
      <c r="F2639" s="421"/>
    </row>
    <row r="2640" spans="1:6" s="242" customFormat="1" x14ac:dyDescent="0.2">
      <c r="A2640" s="422"/>
      <c r="B2640" s="422"/>
      <c r="C2640" s="423"/>
      <c r="D2640" s="423"/>
      <c r="E2640" s="423"/>
      <c r="F2640" s="421"/>
    </row>
    <row r="2641" spans="1:6" s="242" customFormat="1" x14ac:dyDescent="0.2">
      <c r="A2641" s="422"/>
      <c r="B2641" s="422"/>
      <c r="C2641" s="423"/>
      <c r="D2641" s="423"/>
      <c r="E2641" s="423"/>
      <c r="F2641" s="421"/>
    </row>
    <row r="2642" spans="1:6" s="242" customFormat="1" x14ac:dyDescent="0.2">
      <c r="A2642" s="422"/>
      <c r="B2642" s="422"/>
      <c r="C2642" s="423"/>
      <c r="D2642" s="423"/>
      <c r="E2642" s="423"/>
      <c r="F2642" s="421"/>
    </row>
    <row r="2643" spans="1:6" s="242" customFormat="1" x14ac:dyDescent="0.2">
      <c r="A2643" s="422"/>
      <c r="B2643" s="422"/>
      <c r="C2643" s="423"/>
      <c r="D2643" s="423"/>
      <c r="E2643" s="423"/>
      <c r="F2643" s="421"/>
    </row>
    <row r="2644" spans="1:6" s="242" customFormat="1" x14ac:dyDescent="0.2">
      <c r="A2644" s="422"/>
      <c r="B2644" s="422"/>
      <c r="C2644" s="423"/>
      <c r="D2644" s="423"/>
      <c r="E2644" s="423"/>
      <c r="F2644" s="421"/>
    </row>
    <row r="2645" spans="1:6" s="242" customFormat="1" x14ac:dyDescent="0.2">
      <c r="A2645" s="422"/>
      <c r="B2645" s="422"/>
      <c r="C2645" s="423"/>
      <c r="D2645" s="423"/>
      <c r="E2645" s="423"/>
      <c r="F2645" s="421"/>
    </row>
    <row r="2646" spans="1:6" s="242" customFormat="1" x14ac:dyDescent="0.2">
      <c r="A2646" s="422"/>
      <c r="B2646" s="422"/>
      <c r="C2646" s="423"/>
      <c r="D2646" s="423"/>
      <c r="E2646" s="423"/>
      <c r="F2646" s="421"/>
    </row>
    <row r="2647" spans="1:6" s="242" customFormat="1" x14ac:dyDescent="0.2">
      <c r="A2647" s="422"/>
      <c r="B2647" s="422"/>
      <c r="C2647" s="423"/>
      <c r="D2647" s="423"/>
      <c r="E2647" s="423"/>
      <c r="F2647" s="421"/>
    </row>
    <row r="2648" spans="1:6" s="242" customFormat="1" x14ac:dyDescent="0.2">
      <c r="A2648" s="422"/>
      <c r="B2648" s="422"/>
      <c r="C2648" s="423"/>
      <c r="D2648" s="423"/>
      <c r="E2648" s="423"/>
      <c r="F2648" s="421"/>
    </row>
    <row r="2649" spans="1:6" s="242" customFormat="1" x14ac:dyDescent="0.2">
      <c r="A2649" s="422"/>
      <c r="B2649" s="422"/>
      <c r="C2649" s="423"/>
      <c r="D2649" s="423"/>
      <c r="E2649" s="423"/>
      <c r="F2649" s="421"/>
    </row>
    <row r="2650" spans="1:6" s="242" customFormat="1" x14ac:dyDescent="0.2">
      <c r="A2650" s="422"/>
      <c r="B2650" s="422"/>
      <c r="C2650" s="423"/>
      <c r="D2650" s="423"/>
      <c r="E2650" s="423"/>
      <c r="F2650" s="421"/>
    </row>
    <row r="2651" spans="1:6" s="242" customFormat="1" x14ac:dyDescent="0.2">
      <c r="A2651" s="422"/>
      <c r="B2651" s="422"/>
      <c r="C2651" s="423"/>
      <c r="D2651" s="423"/>
      <c r="E2651" s="423"/>
      <c r="F2651" s="421"/>
    </row>
    <row r="2652" spans="1:6" s="242" customFormat="1" x14ac:dyDescent="0.2">
      <c r="A2652" s="422"/>
      <c r="B2652" s="422"/>
      <c r="C2652" s="423"/>
      <c r="D2652" s="423"/>
      <c r="E2652" s="423"/>
      <c r="F2652" s="421"/>
    </row>
    <row r="2653" spans="1:6" s="242" customFormat="1" x14ac:dyDescent="0.2">
      <c r="A2653" s="422"/>
      <c r="B2653" s="422"/>
      <c r="C2653" s="423"/>
      <c r="D2653" s="423"/>
      <c r="E2653" s="423"/>
      <c r="F2653" s="421"/>
    </row>
    <row r="2654" spans="1:6" s="242" customFormat="1" x14ac:dyDescent="0.2">
      <c r="A2654" s="422"/>
      <c r="B2654" s="422"/>
      <c r="C2654" s="423"/>
      <c r="D2654" s="423"/>
      <c r="E2654" s="423"/>
      <c r="F2654" s="421"/>
    </row>
    <row r="2655" spans="1:6" s="242" customFormat="1" x14ac:dyDescent="0.2">
      <c r="A2655" s="422"/>
      <c r="B2655" s="422"/>
      <c r="C2655" s="423"/>
      <c r="D2655" s="423"/>
      <c r="E2655" s="423"/>
      <c r="F2655" s="421"/>
    </row>
    <row r="2656" spans="1:6" s="242" customFormat="1" x14ac:dyDescent="0.2">
      <c r="A2656" s="422"/>
      <c r="B2656" s="422"/>
      <c r="C2656" s="423"/>
      <c r="D2656" s="423"/>
      <c r="E2656" s="423"/>
      <c r="F2656" s="421"/>
    </row>
    <row r="2657" spans="1:6" s="242" customFormat="1" x14ac:dyDescent="0.2">
      <c r="A2657" s="422"/>
      <c r="B2657" s="422"/>
      <c r="C2657" s="423"/>
      <c r="D2657" s="423"/>
      <c r="E2657" s="423"/>
      <c r="F2657" s="421"/>
    </row>
    <row r="2658" spans="1:6" s="242" customFormat="1" x14ac:dyDescent="0.2">
      <c r="A2658" s="422"/>
      <c r="B2658" s="422"/>
      <c r="C2658" s="423"/>
      <c r="D2658" s="423"/>
      <c r="E2658" s="423"/>
      <c r="F2658" s="421"/>
    </row>
    <row r="2659" spans="1:6" s="242" customFormat="1" x14ac:dyDescent="0.2">
      <c r="A2659" s="422"/>
      <c r="B2659" s="422"/>
      <c r="C2659" s="423"/>
      <c r="D2659" s="423"/>
      <c r="E2659" s="423"/>
      <c r="F2659" s="421"/>
    </row>
    <row r="2660" spans="1:6" s="242" customFormat="1" x14ac:dyDescent="0.2">
      <c r="A2660" s="422"/>
      <c r="B2660" s="422"/>
      <c r="C2660" s="423"/>
      <c r="D2660" s="423"/>
      <c r="E2660" s="423"/>
      <c r="F2660" s="421"/>
    </row>
    <row r="2661" spans="1:6" s="242" customFormat="1" x14ac:dyDescent="0.2">
      <c r="A2661" s="422"/>
      <c r="B2661" s="422"/>
      <c r="C2661" s="423"/>
      <c r="D2661" s="423"/>
      <c r="E2661" s="423"/>
      <c r="F2661" s="421"/>
    </row>
    <row r="2662" spans="1:6" s="242" customFormat="1" x14ac:dyDescent="0.2">
      <c r="A2662" s="422"/>
      <c r="B2662" s="422"/>
      <c r="C2662" s="423"/>
      <c r="D2662" s="423"/>
      <c r="E2662" s="423"/>
      <c r="F2662" s="421"/>
    </row>
    <row r="2663" spans="1:6" s="242" customFormat="1" x14ac:dyDescent="0.2">
      <c r="A2663" s="422"/>
      <c r="B2663" s="422"/>
      <c r="C2663" s="423"/>
      <c r="D2663" s="423"/>
      <c r="E2663" s="423"/>
      <c r="F2663" s="421"/>
    </row>
    <row r="2664" spans="1:6" s="242" customFormat="1" x14ac:dyDescent="0.2">
      <c r="A2664" s="422"/>
      <c r="B2664" s="422"/>
      <c r="C2664" s="423"/>
      <c r="D2664" s="423"/>
      <c r="E2664" s="423"/>
      <c r="F2664" s="421"/>
    </row>
    <row r="2665" spans="1:6" s="242" customFormat="1" x14ac:dyDescent="0.2">
      <c r="A2665" s="422"/>
      <c r="B2665" s="422"/>
      <c r="C2665" s="423"/>
      <c r="D2665" s="423"/>
      <c r="E2665" s="423"/>
      <c r="F2665" s="421"/>
    </row>
    <row r="2666" spans="1:6" s="242" customFormat="1" x14ac:dyDescent="0.2">
      <c r="A2666" s="422"/>
      <c r="B2666" s="422"/>
      <c r="C2666" s="423"/>
      <c r="D2666" s="423"/>
      <c r="E2666" s="423"/>
      <c r="F2666" s="421"/>
    </row>
    <row r="2667" spans="1:6" s="242" customFormat="1" x14ac:dyDescent="0.2">
      <c r="A2667" s="422"/>
      <c r="B2667" s="422"/>
      <c r="C2667" s="423"/>
      <c r="D2667" s="423"/>
      <c r="E2667" s="423"/>
      <c r="F2667" s="421"/>
    </row>
    <row r="2668" spans="1:6" s="242" customFormat="1" x14ac:dyDescent="0.2">
      <c r="A2668" s="422"/>
      <c r="B2668" s="422"/>
      <c r="C2668" s="423"/>
      <c r="D2668" s="423"/>
      <c r="E2668" s="423"/>
      <c r="F2668" s="421"/>
    </row>
    <row r="2669" spans="1:6" s="242" customFormat="1" x14ac:dyDescent="0.2">
      <c r="A2669" s="422"/>
      <c r="B2669" s="422"/>
      <c r="C2669" s="423"/>
      <c r="D2669" s="423"/>
      <c r="E2669" s="423"/>
      <c r="F2669" s="421"/>
    </row>
    <row r="2670" spans="1:6" s="242" customFormat="1" x14ac:dyDescent="0.2">
      <c r="A2670" s="422"/>
      <c r="B2670" s="422"/>
      <c r="C2670" s="423"/>
      <c r="D2670" s="423"/>
      <c r="E2670" s="423"/>
      <c r="F2670" s="421"/>
    </row>
    <row r="2671" spans="1:6" s="242" customFormat="1" x14ac:dyDescent="0.2">
      <c r="A2671" s="422"/>
      <c r="B2671" s="422"/>
      <c r="C2671" s="423"/>
      <c r="D2671" s="423"/>
      <c r="E2671" s="423"/>
      <c r="F2671" s="421"/>
    </row>
    <row r="2672" spans="1:6" s="242" customFormat="1" x14ac:dyDescent="0.2">
      <c r="A2672" s="422"/>
      <c r="B2672" s="422"/>
      <c r="C2672" s="423"/>
      <c r="D2672" s="423"/>
      <c r="E2672" s="423"/>
      <c r="F2672" s="421"/>
    </row>
    <row r="2673" spans="1:6" s="242" customFormat="1" x14ac:dyDescent="0.2">
      <c r="A2673" s="422"/>
      <c r="B2673" s="422"/>
      <c r="C2673" s="423"/>
      <c r="D2673" s="423"/>
      <c r="E2673" s="423"/>
      <c r="F2673" s="421"/>
    </row>
    <row r="2674" spans="1:6" s="242" customFormat="1" x14ac:dyDescent="0.2">
      <c r="A2674" s="422"/>
      <c r="B2674" s="422"/>
      <c r="C2674" s="423"/>
      <c r="D2674" s="423"/>
      <c r="E2674" s="423"/>
      <c r="F2674" s="421"/>
    </row>
    <row r="2675" spans="1:6" s="242" customFormat="1" x14ac:dyDescent="0.2">
      <c r="A2675" s="422"/>
      <c r="B2675" s="422"/>
      <c r="C2675" s="423"/>
      <c r="D2675" s="423"/>
      <c r="E2675" s="423"/>
      <c r="F2675" s="421"/>
    </row>
    <row r="2676" spans="1:6" s="242" customFormat="1" x14ac:dyDescent="0.2">
      <c r="A2676" s="422"/>
      <c r="B2676" s="422"/>
      <c r="C2676" s="423"/>
      <c r="D2676" s="423"/>
      <c r="E2676" s="423"/>
      <c r="F2676" s="421"/>
    </row>
    <row r="2677" spans="1:6" s="242" customFormat="1" x14ac:dyDescent="0.2">
      <c r="A2677" s="422"/>
      <c r="B2677" s="422"/>
      <c r="C2677" s="423"/>
      <c r="D2677" s="423"/>
      <c r="E2677" s="423"/>
      <c r="F2677" s="421"/>
    </row>
    <row r="2678" spans="1:6" s="242" customFormat="1" x14ac:dyDescent="0.2">
      <c r="A2678" s="422"/>
      <c r="B2678" s="422"/>
      <c r="C2678" s="423"/>
      <c r="D2678" s="423"/>
      <c r="E2678" s="423"/>
      <c r="F2678" s="421"/>
    </row>
    <row r="2679" spans="1:6" s="242" customFormat="1" x14ac:dyDescent="0.2">
      <c r="A2679" s="422"/>
      <c r="B2679" s="422"/>
      <c r="C2679" s="423"/>
      <c r="D2679" s="423"/>
      <c r="E2679" s="423"/>
      <c r="F2679" s="421"/>
    </row>
    <row r="2680" spans="1:6" s="242" customFormat="1" x14ac:dyDescent="0.2">
      <c r="A2680" s="422"/>
      <c r="B2680" s="422"/>
      <c r="C2680" s="423"/>
      <c r="D2680" s="423"/>
      <c r="E2680" s="423"/>
      <c r="F2680" s="421"/>
    </row>
    <row r="2681" spans="1:6" s="242" customFormat="1" x14ac:dyDescent="0.2">
      <c r="A2681" s="422"/>
      <c r="B2681" s="422"/>
      <c r="C2681" s="423"/>
      <c r="D2681" s="423"/>
      <c r="E2681" s="423"/>
      <c r="F2681" s="421"/>
    </row>
    <row r="2682" spans="1:6" s="242" customFormat="1" x14ac:dyDescent="0.2">
      <c r="A2682" s="422"/>
      <c r="B2682" s="422"/>
      <c r="C2682" s="423"/>
      <c r="D2682" s="423"/>
      <c r="E2682" s="423"/>
      <c r="F2682" s="421"/>
    </row>
    <row r="2683" spans="1:6" s="242" customFormat="1" x14ac:dyDescent="0.2">
      <c r="A2683" s="422"/>
      <c r="B2683" s="422"/>
      <c r="C2683" s="423"/>
      <c r="D2683" s="423"/>
      <c r="E2683" s="423"/>
      <c r="F2683" s="421"/>
    </row>
    <row r="2684" spans="1:6" s="242" customFormat="1" x14ac:dyDescent="0.2">
      <c r="A2684" s="422"/>
      <c r="B2684" s="422"/>
      <c r="C2684" s="423"/>
      <c r="D2684" s="423"/>
      <c r="E2684" s="423"/>
      <c r="F2684" s="421"/>
    </row>
    <row r="2685" spans="1:6" s="242" customFormat="1" x14ac:dyDescent="0.2">
      <c r="A2685" s="422"/>
      <c r="B2685" s="422"/>
      <c r="C2685" s="423"/>
      <c r="D2685" s="423"/>
      <c r="E2685" s="423"/>
      <c r="F2685" s="421"/>
    </row>
    <row r="2686" spans="1:6" s="242" customFormat="1" x14ac:dyDescent="0.2">
      <c r="A2686" s="422"/>
      <c r="B2686" s="422"/>
      <c r="C2686" s="423"/>
      <c r="D2686" s="423"/>
      <c r="E2686" s="423"/>
      <c r="F2686" s="421"/>
    </row>
    <row r="2687" spans="1:6" s="242" customFormat="1" x14ac:dyDescent="0.2">
      <c r="A2687" s="422"/>
      <c r="B2687" s="422"/>
      <c r="C2687" s="423"/>
      <c r="D2687" s="423"/>
      <c r="E2687" s="423"/>
      <c r="F2687" s="421"/>
    </row>
    <row r="2688" spans="1:6" s="242" customFormat="1" x14ac:dyDescent="0.2">
      <c r="A2688" s="422"/>
      <c r="B2688" s="422"/>
      <c r="C2688" s="423"/>
      <c r="D2688" s="423"/>
      <c r="E2688" s="423"/>
      <c r="F2688" s="421"/>
    </row>
    <row r="2689" spans="1:6" s="242" customFormat="1" x14ac:dyDescent="0.2">
      <c r="A2689" s="422"/>
      <c r="B2689" s="422"/>
      <c r="C2689" s="423"/>
      <c r="D2689" s="423"/>
      <c r="E2689" s="423"/>
      <c r="F2689" s="421"/>
    </row>
    <row r="2690" spans="1:6" s="242" customFormat="1" x14ac:dyDescent="0.2">
      <c r="A2690" s="422"/>
      <c r="B2690" s="422"/>
      <c r="C2690" s="423"/>
      <c r="D2690" s="423"/>
      <c r="E2690" s="423"/>
      <c r="F2690" s="421"/>
    </row>
    <row r="2691" spans="1:6" s="242" customFormat="1" x14ac:dyDescent="0.2">
      <c r="A2691" s="422"/>
      <c r="B2691" s="422"/>
      <c r="C2691" s="423"/>
      <c r="D2691" s="423"/>
      <c r="E2691" s="423"/>
      <c r="F2691" s="421"/>
    </row>
    <row r="2692" spans="1:6" s="242" customFormat="1" x14ac:dyDescent="0.2">
      <c r="A2692" s="422"/>
      <c r="B2692" s="422"/>
      <c r="C2692" s="423"/>
      <c r="D2692" s="423"/>
      <c r="E2692" s="423"/>
      <c r="F2692" s="421"/>
    </row>
    <row r="2693" spans="1:6" s="242" customFormat="1" x14ac:dyDescent="0.2">
      <c r="A2693" s="422"/>
      <c r="B2693" s="422"/>
      <c r="C2693" s="423"/>
      <c r="D2693" s="423"/>
      <c r="E2693" s="423"/>
      <c r="F2693" s="421"/>
    </row>
    <row r="2694" spans="1:6" s="242" customFormat="1" x14ac:dyDescent="0.2">
      <c r="A2694" s="422"/>
      <c r="B2694" s="422"/>
      <c r="C2694" s="423"/>
      <c r="D2694" s="423"/>
      <c r="E2694" s="423"/>
      <c r="F2694" s="421"/>
    </row>
    <row r="2695" spans="1:6" s="242" customFormat="1" x14ac:dyDescent="0.2">
      <c r="A2695" s="422"/>
      <c r="B2695" s="422"/>
      <c r="C2695" s="423"/>
      <c r="D2695" s="423"/>
      <c r="E2695" s="423"/>
      <c r="F2695" s="421"/>
    </row>
    <row r="2696" spans="1:6" s="242" customFormat="1" x14ac:dyDescent="0.2">
      <c r="A2696" s="422"/>
      <c r="B2696" s="422"/>
      <c r="C2696" s="423"/>
      <c r="D2696" s="423"/>
      <c r="E2696" s="423"/>
      <c r="F2696" s="421"/>
    </row>
    <row r="2697" spans="1:6" s="242" customFormat="1" x14ac:dyDescent="0.2">
      <c r="A2697" s="422"/>
      <c r="B2697" s="422"/>
      <c r="C2697" s="423"/>
      <c r="D2697" s="423"/>
      <c r="E2697" s="423"/>
      <c r="F2697" s="421"/>
    </row>
    <row r="2698" spans="1:6" s="242" customFormat="1" x14ac:dyDescent="0.2">
      <c r="A2698" s="422"/>
      <c r="B2698" s="422"/>
      <c r="C2698" s="423"/>
      <c r="D2698" s="423"/>
      <c r="E2698" s="423"/>
      <c r="F2698" s="421"/>
    </row>
    <row r="2699" spans="1:6" s="242" customFormat="1" x14ac:dyDescent="0.2">
      <c r="A2699" s="422"/>
      <c r="B2699" s="422"/>
      <c r="C2699" s="423"/>
      <c r="D2699" s="423"/>
      <c r="E2699" s="423"/>
      <c r="F2699" s="421"/>
    </row>
    <row r="2700" spans="1:6" s="242" customFormat="1" x14ac:dyDescent="0.2">
      <c r="A2700" s="422"/>
      <c r="B2700" s="422"/>
      <c r="C2700" s="423"/>
      <c r="D2700" s="423"/>
      <c r="E2700" s="423"/>
      <c r="F2700" s="421"/>
    </row>
    <row r="2701" spans="1:6" s="242" customFormat="1" x14ac:dyDescent="0.2">
      <c r="A2701" s="422"/>
      <c r="B2701" s="422"/>
      <c r="C2701" s="423"/>
      <c r="D2701" s="423"/>
      <c r="E2701" s="423"/>
      <c r="F2701" s="421"/>
    </row>
    <row r="2702" spans="1:6" s="242" customFormat="1" x14ac:dyDescent="0.2">
      <c r="A2702" s="422"/>
      <c r="B2702" s="422"/>
      <c r="C2702" s="423"/>
      <c r="D2702" s="423"/>
      <c r="E2702" s="423"/>
      <c r="F2702" s="421"/>
    </row>
    <row r="2703" spans="1:6" s="242" customFormat="1" x14ac:dyDescent="0.2">
      <c r="A2703" s="422"/>
      <c r="B2703" s="422"/>
      <c r="C2703" s="423"/>
      <c r="D2703" s="423"/>
      <c r="E2703" s="423"/>
      <c r="F2703" s="421"/>
    </row>
    <row r="2704" spans="1:6" s="242" customFormat="1" x14ac:dyDescent="0.2">
      <c r="A2704" s="422"/>
      <c r="B2704" s="422"/>
      <c r="C2704" s="423"/>
      <c r="D2704" s="423"/>
      <c r="E2704" s="423"/>
      <c r="F2704" s="421"/>
    </row>
    <row r="2705" spans="1:6" s="242" customFormat="1" x14ac:dyDescent="0.2">
      <c r="A2705" s="422"/>
      <c r="B2705" s="422"/>
      <c r="C2705" s="423"/>
      <c r="D2705" s="423"/>
      <c r="E2705" s="423"/>
      <c r="F2705" s="421"/>
    </row>
    <row r="2706" spans="1:6" s="242" customFormat="1" x14ac:dyDescent="0.2">
      <c r="A2706" s="422"/>
      <c r="B2706" s="422"/>
      <c r="C2706" s="423"/>
      <c r="D2706" s="423"/>
      <c r="E2706" s="423"/>
      <c r="F2706" s="421"/>
    </row>
    <row r="2707" spans="1:6" s="242" customFormat="1" x14ac:dyDescent="0.2">
      <c r="A2707" s="422"/>
      <c r="B2707" s="422"/>
      <c r="C2707" s="423"/>
      <c r="D2707" s="423"/>
      <c r="E2707" s="423"/>
      <c r="F2707" s="421"/>
    </row>
    <row r="2708" spans="1:6" s="242" customFormat="1" x14ac:dyDescent="0.2">
      <c r="A2708" s="422"/>
      <c r="B2708" s="422"/>
      <c r="C2708" s="423"/>
      <c r="D2708" s="423"/>
      <c r="E2708" s="423"/>
      <c r="F2708" s="421"/>
    </row>
    <row r="2709" spans="1:6" s="242" customFormat="1" x14ac:dyDescent="0.2">
      <c r="A2709" s="422"/>
      <c r="B2709" s="422"/>
      <c r="C2709" s="423"/>
      <c r="D2709" s="423"/>
      <c r="E2709" s="423"/>
      <c r="F2709" s="421"/>
    </row>
    <row r="2710" spans="1:6" s="242" customFormat="1" x14ac:dyDescent="0.2">
      <c r="A2710" s="422"/>
      <c r="B2710" s="422"/>
      <c r="C2710" s="423"/>
      <c r="D2710" s="423"/>
      <c r="E2710" s="423"/>
      <c r="F2710" s="421"/>
    </row>
    <row r="2711" spans="1:6" s="242" customFormat="1" x14ac:dyDescent="0.2">
      <c r="A2711" s="422"/>
      <c r="B2711" s="422"/>
      <c r="C2711" s="423"/>
      <c r="D2711" s="423"/>
      <c r="E2711" s="423"/>
      <c r="F2711" s="421"/>
    </row>
    <row r="2712" spans="1:6" s="242" customFormat="1" x14ac:dyDescent="0.2">
      <c r="A2712" s="422"/>
      <c r="B2712" s="422"/>
      <c r="C2712" s="423"/>
      <c r="D2712" s="423"/>
      <c r="E2712" s="423"/>
      <c r="F2712" s="421"/>
    </row>
    <row r="2713" spans="1:6" s="242" customFormat="1" x14ac:dyDescent="0.2">
      <c r="A2713" s="422"/>
      <c r="B2713" s="422"/>
      <c r="C2713" s="423"/>
      <c r="D2713" s="423"/>
      <c r="E2713" s="423"/>
      <c r="F2713" s="421"/>
    </row>
    <row r="2714" spans="1:6" s="242" customFormat="1" x14ac:dyDescent="0.2">
      <c r="A2714" s="422"/>
      <c r="B2714" s="422"/>
      <c r="C2714" s="423"/>
      <c r="D2714" s="423"/>
      <c r="E2714" s="423"/>
      <c r="F2714" s="421"/>
    </row>
    <row r="2715" spans="1:6" s="242" customFormat="1" x14ac:dyDescent="0.2">
      <c r="A2715" s="422"/>
      <c r="B2715" s="422"/>
      <c r="C2715" s="423"/>
      <c r="D2715" s="423"/>
      <c r="E2715" s="423"/>
      <c r="F2715" s="421"/>
    </row>
    <row r="2716" spans="1:6" s="242" customFormat="1" x14ac:dyDescent="0.2">
      <c r="A2716" s="422"/>
      <c r="B2716" s="422"/>
      <c r="C2716" s="423"/>
      <c r="D2716" s="423"/>
      <c r="E2716" s="423"/>
      <c r="F2716" s="421"/>
    </row>
    <row r="2717" spans="1:6" s="242" customFormat="1" x14ac:dyDescent="0.2">
      <c r="A2717" s="422"/>
      <c r="B2717" s="422"/>
      <c r="C2717" s="423"/>
      <c r="D2717" s="423"/>
      <c r="E2717" s="423"/>
      <c r="F2717" s="421"/>
    </row>
    <row r="2718" spans="1:6" s="242" customFormat="1" x14ac:dyDescent="0.2">
      <c r="A2718" s="422"/>
      <c r="B2718" s="422"/>
      <c r="C2718" s="423"/>
      <c r="D2718" s="423"/>
      <c r="E2718" s="423"/>
      <c r="F2718" s="421"/>
    </row>
    <row r="2719" spans="1:6" s="242" customFormat="1" x14ac:dyDescent="0.2">
      <c r="A2719" s="422"/>
      <c r="B2719" s="422"/>
      <c r="C2719" s="423"/>
      <c r="D2719" s="423"/>
      <c r="E2719" s="423"/>
      <c r="F2719" s="421"/>
    </row>
    <row r="2720" spans="1:6" s="242" customFormat="1" x14ac:dyDescent="0.2">
      <c r="A2720" s="422"/>
      <c r="B2720" s="422"/>
      <c r="C2720" s="423"/>
      <c r="D2720" s="423"/>
      <c r="E2720" s="423"/>
      <c r="F2720" s="421"/>
    </row>
    <row r="2721" spans="1:6" s="242" customFormat="1" x14ac:dyDescent="0.2">
      <c r="A2721" s="422"/>
      <c r="B2721" s="422"/>
      <c r="C2721" s="423"/>
      <c r="D2721" s="423"/>
      <c r="E2721" s="423"/>
      <c r="F2721" s="421"/>
    </row>
    <row r="2722" spans="1:6" s="242" customFormat="1" x14ac:dyDescent="0.2">
      <c r="A2722" s="422"/>
      <c r="B2722" s="422"/>
      <c r="C2722" s="423"/>
      <c r="D2722" s="423"/>
      <c r="E2722" s="423"/>
      <c r="F2722" s="421"/>
    </row>
    <row r="2723" spans="1:6" s="242" customFormat="1" x14ac:dyDescent="0.2">
      <c r="A2723" s="422"/>
      <c r="B2723" s="422"/>
      <c r="C2723" s="423"/>
      <c r="D2723" s="423"/>
      <c r="E2723" s="423"/>
      <c r="F2723" s="421"/>
    </row>
    <row r="2724" spans="1:6" s="242" customFormat="1" x14ac:dyDescent="0.2">
      <c r="A2724" s="422"/>
      <c r="B2724" s="422"/>
      <c r="C2724" s="423"/>
      <c r="D2724" s="423"/>
      <c r="E2724" s="423"/>
      <c r="F2724" s="421"/>
    </row>
    <row r="2725" spans="1:6" s="242" customFormat="1" x14ac:dyDescent="0.2">
      <c r="A2725" s="422"/>
      <c r="B2725" s="422"/>
      <c r="C2725" s="423"/>
      <c r="D2725" s="423"/>
      <c r="E2725" s="423"/>
      <c r="F2725" s="421"/>
    </row>
    <row r="2726" spans="1:6" s="242" customFormat="1" x14ac:dyDescent="0.2">
      <c r="A2726" s="422"/>
      <c r="B2726" s="422"/>
      <c r="C2726" s="423"/>
      <c r="D2726" s="423"/>
      <c r="E2726" s="423"/>
      <c r="F2726" s="421"/>
    </row>
    <row r="2727" spans="1:6" s="242" customFormat="1" x14ac:dyDescent="0.2">
      <c r="A2727" s="422"/>
      <c r="B2727" s="422"/>
      <c r="C2727" s="423"/>
      <c r="D2727" s="423"/>
      <c r="E2727" s="423"/>
      <c r="F2727" s="421"/>
    </row>
    <row r="2728" spans="1:6" s="242" customFormat="1" x14ac:dyDescent="0.2">
      <c r="A2728" s="422"/>
      <c r="B2728" s="422"/>
      <c r="C2728" s="423"/>
      <c r="D2728" s="423"/>
      <c r="E2728" s="423"/>
      <c r="F2728" s="421"/>
    </row>
    <row r="2729" spans="1:6" s="242" customFormat="1" x14ac:dyDescent="0.2">
      <c r="A2729" s="422"/>
      <c r="B2729" s="422"/>
      <c r="C2729" s="423"/>
      <c r="D2729" s="423"/>
      <c r="E2729" s="423"/>
      <c r="F2729" s="421"/>
    </row>
    <row r="2730" spans="1:6" s="242" customFormat="1" x14ac:dyDescent="0.2">
      <c r="A2730" s="422"/>
      <c r="B2730" s="422"/>
      <c r="C2730" s="423"/>
      <c r="D2730" s="423"/>
      <c r="E2730" s="423"/>
      <c r="F2730" s="421"/>
    </row>
    <row r="2731" spans="1:6" s="242" customFormat="1" x14ac:dyDescent="0.2">
      <c r="A2731" s="422"/>
      <c r="B2731" s="422"/>
      <c r="C2731" s="423"/>
      <c r="D2731" s="423"/>
      <c r="E2731" s="423"/>
      <c r="F2731" s="421"/>
    </row>
    <row r="2732" spans="1:6" s="242" customFormat="1" x14ac:dyDescent="0.2">
      <c r="A2732" s="422"/>
      <c r="B2732" s="422"/>
      <c r="C2732" s="423"/>
      <c r="D2732" s="423"/>
      <c r="E2732" s="423"/>
      <c r="F2732" s="421"/>
    </row>
    <row r="2733" spans="1:6" s="242" customFormat="1" x14ac:dyDescent="0.2">
      <c r="A2733" s="422"/>
      <c r="B2733" s="422"/>
      <c r="C2733" s="423"/>
      <c r="D2733" s="423"/>
      <c r="E2733" s="423"/>
      <c r="F2733" s="421"/>
    </row>
    <row r="2734" spans="1:6" s="242" customFormat="1" x14ac:dyDescent="0.2">
      <c r="A2734" s="422"/>
      <c r="B2734" s="422"/>
      <c r="C2734" s="423"/>
      <c r="D2734" s="423"/>
      <c r="E2734" s="423"/>
      <c r="F2734" s="421"/>
    </row>
    <row r="2735" spans="1:6" s="242" customFormat="1" x14ac:dyDescent="0.2">
      <c r="A2735" s="422"/>
      <c r="B2735" s="422"/>
      <c r="C2735" s="423"/>
      <c r="D2735" s="423"/>
      <c r="E2735" s="423"/>
      <c r="F2735" s="421"/>
    </row>
    <row r="2736" spans="1:6" s="242" customFormat="1" x14ac:dyDescent="0.2">
      <c r="A2736" s="422"/>
      <c r="B2736" s="422"/>
      <c r="C2736" s="423"/>
      <c r="D2736" s="423"/>
      <c r="E2736" s="423"/>
      <c r="F2736" s="421"/>
    </row>
    <row r="2737" spans="1:6" s="242" customFormat="1" x14ac:dyDescent="0.2">
      <c r="A2737" s="422"/>
      <c r="B2737" s="422"/>
      <c r="C2737" s="423"/>
      <c r="D2737" s="423"/>
      <c r="E2737" s="423"/>
      <c r="F2737" s="421"/>
    </row>
    <row r="2738" spans="1:6" s="242" customFormat="1" x14ac:dyDescent="0.2">
      <c r="A2738" s="422"/>
      <c r="B2738" s="422"/>
      <c r="C2738" s="423"/>
      <c r="D2738" s="423"/>
      <c r="E2738" s="423"/>
      <c r="F2738" s="421"/>
    </row>
    <row r="2739" spans="1:6" s="242" customFormat="1" x14ac:dyDescent="0.2">
      <c r="A2739" s="422"/>
      <c r="B2739" s="422"/>
      <c r="C2739" s="423"/>
      <c r="D2739" s="423"/>
      <c r="E2739" s="423"/>
      <c r="F2739" s="421"/>
    </row>
    <row r="2740" spans="1:6" s="242" customFormat="1" x14ac:dyDescent="0.2">
      <c r="A2740" s="422"/>
      <c r="B2740" s="422"/>
      <c r="C2740" s="423"/>
      <c r="D2740" s="423"/>
      <c r="E2740" s="423"/>
      <c r="F2740" s="421"/>
    </row>
    <row r="2741" spans="1:6" s="242" customFormat="1" x14ac:dyDescent="0.2">
      <c r="A2741" s="422"/>
      <c r="B2741" s="422"/>
      <c r="C2741" s="423"/>
      <c r="D2741" s="423"/>
      <c r="E2741" s="423"/>
      <c r="F2741" s="421"/>
    </row>
    <row r="2742" spans="1:6" s="242" customFormat="1" x14ac:dyDescent="0.2">
      <c r="A2742" s="422"/>
      <c r="B2742" s="422"/>
      <c r="C2742" s="423"/>
      <c r="D2742" s="423"/>
      <c r="E2742" s="423"/>
      <c r="F2742" s="421"/>
    </row>
    <row r="2743" spans="1:6" s="242" customFormat="1" x14ac:dyDescent="0.2">
      <c r="A2743" s="422"/>
      <c r="B2743" s="422"/>
      <c r="C2743" s="423"/>
      <c r="D2743" s="423"/>
      <c r="E2743" s="423"/>
      <c r="F2743" s="421"/>
    </row>
    <row r="2744" spans="1:6" s="242" customFormat="1" x14ac:dyDescent="0.2">
      <c r="A2744" s="422"/>
      <c r="B2744" s="422"/>
      <c r="C2744" s="423"/>
      <c r="D2744" s="423"/>
      <c r="E2744" s="423"/>
      <c r="F2744" s="421"/>
    </row>
    <row r="2745" spans="1:6" s="242" customFormat="1" x14ac:dyDescent="0.2">
      <c r="A2745" s="422"/>
      <c r="B2745" s="422"/>
      <c r="C2745" s="423"/>
      <c r="D2745" s="423"/>
      <c r="E2745" s="423"/>
      <c r="F2745" s="421"/>
    </row>
    <row r="2746" spans="1:6" s="242" customFormat="1" x14ac:dyDescent="0.2">
      <c r="A2746" s="422"/>
      <c r="B2746" s="422"/>
      <c r="C2746" s="423"/>
      <c r="D2746" s="423"/>
      <c r="E2746" s="423"/>
      <c r="F2746" s="421"/>
    </row>
    <row r="2747" spans="1:6" s="242" customFormat="1" x14ac:dyDescent="0.2">
      <c r="A2747" s="422"/>
      <c r="B2747" s="422"/>
      <c r="C2747" s="423"/>
      <c r="D2747" s="423"/>
      <c r="E2747" s="423"/>
      <c r="F2747" s="421"/>
    </row>
    <row r="2748" spans="1:6" s="242" customFormat="1" x14ac:dyDescent="0.2">
      <c r="A2748" s="422"/>
      <c r="B2748" s="422"/>
      <c r="C2748" s="423"/>
      <c r="D2748" s="423"/>
      <c r="E2748" s="423"/>
      <c r="F2748" s="421"/>
    </row>
    <row r="2749" spans="1:6" s="242" customFormat="1" x14ac:dyDescent="0.2">
      <c r="A2749" s="422"/>
      <c r="B2749" s="422"/>
      <c r="C2749" s="423"/>
      <c r="D2749" s="423"/>
      <c r="E2749" s="423"/>
      <c r="F2749" s="421"/>
    </row>
    <row r="2750" spans="1:6" s="242" customFormat="1" x14ac:dyDescent="0.2">
      <c r="A2750" s="422"/>
      <c r="B2750" s="422"/>
      <c r="C2750" s="423"/>
      <c r="D2750" s="423"/>
      <c r="E2750" s="423"/>
      <c r="F2750" s="421"/>
    </row>
    <row r="2751" spans="1:6" s="242" customFormat="1" x14ac:dyDescent="0.2">
      <c r="A2751" s="422"/>
      <c r="B2751" s="422"/>
      <c r="C2751" s="423"/>
      <c r="D2751" s="423"/>
      <c r="E2751" s="423"/>
      <c r="F2751" s="421"/>
    </row>
    <row r="2752" spans="1:6" s="242" customFormat="1" x14ac:dyDescent="0.2">
      <c r="A2752" s="422"/>
      <c r="B2752" s="422"/>
      <c r="C2752" s="423"/>
      <c r="D2752" s="423"/>
      <c r="E2752" s="423"/>
      <c r="F2752" s="421"/>
    </row>
    <row r="2753" spans="1:6" s="242" customFormat="1" x14ac:dyDescent="0.2">
      <c r="A2753" s="422"/>
      <c r="B2753" s="422"/>
      <c r="C2753" s="423"/>
      <c r="D2753" s="423"/>
      <c r="E2753" s="423"/>
      <c r="F2753" s="421"/>
    </row>
    <row r="2754" spans="1:6" s="242" customFormat="1" x14ac:dyDescent="0.2">
      <c r="A2754" s="422"/>
      <c r="B2754" s="422"/>
      <c r="C2754" s="423"/>
      <c r="D2754" s="423"/>
      <c r="E2754" s="423"/>
      <c r="F2754" s="421"/>
    </row>
    <row r="2755" spans="1:6" s="242" customFormat="1" x14ac:dyDescent="0.2">
      <c r="A2755" s="422"/>
      <c r="B2755" s="422"/>
      <c r="C2755" s="423"/>
      <c r="D2755" s="423"/>
      <c r="E2755" s="423"/>
      <c r="F2755" s="421"/>
    </row>
    <row r="2756" spans="1:6" s="242" customFormat="1" x14ac:dyDescent="0.2">
      <c r="A2756" s="422"/>
      <c r="B2756" s="422"/>
      <c r="C2756" s="423"/>
      <c r="D2756" s="423"/>
      <c r="E2756" s="423"/>
      <c r="F2756" s="421"/>
    </row>
    <row r="2757" spans="1:6" s="242" customFormat="1" x14ac:dyDescent="0.2">
      <c r="A2757" s="422"/>
      <c r="B2757" s="422"/>
      <c r="C2757" s="423"/>
      <c r="D2757" s="423"/>
      <c r="E2757" s="423"/>
      <c r="F2757" s="421"/>
    </row>
    <row r="2758" spans="1:6" s="242" customFormat="1" x14ac:dyDescent="0.2">
      <c r="A2758" s="422"/>
      <c r="B2758" s="422"/>
      <c r="C2758" s="423"/>
      <c r="D2758" s="423"/>
      <c r="E2758" s="423"/>
      <c r="F2758" s="421"/>
    </row>
    <row r="2759" spans="1:6" s="242" customFormat="1" x14ac:dyDescent="0.2">
      <c r="A2759" s="422"/>
      <c r="B2759" s="422"/>
      <c r="C2759" s="423"/>
      <c r="D2759" s="423"/>
      <c r="E2759" s="423"/>
      <c r="F2759" s="421"/>
    </row>
    <row r="2760" spans="1:6" s="242" customFormat="1" x14ac:dyDescent="0.2">
      <c r="A2760" s="422"/>
      <c r="B2760" s="422"/>
      <c r="C2760" s="423"/>
      <c r="D2760" s="423"/>
      <c r="E2760" s="423"/>
      <c r="F2760" s="421"/>
    </row>
    <row r="2761" spans="1:6" s="242" customFormat="1" x14ac:dyDescent="0.2">
      <c r="A2761" s="422"/>
      <c r="B2761" s="422"/>
      <c r="C2761" s="423"/>
      <c r="D2761" s="423"/>
      <c r="E2761" s="423"/>
      <c r="F2761" s="421"/>
    </row>
    <row r="2762" spans="1:6" s="242" customFormat="1" x14ac:dyDescent="0.2">
      <c r="A2762" s="422"/>
      <c r="B2762" s="422"/>
      <c r="C2762" s="423"/>
      <c r="D2762" s="423"/>
      <c r="E2762" s="423"/>
      <c r="F2762" s="421"/>
    </row>
    <row r="2763" spans="1:6" s="242" customFormat="1" x14ac:dyDescent="0.2">
      <c r="A2763" s="422"/>
      <c r="B2763" s="422"/>
      <c r="C2763" s="423"/>
      <c r="D2763" s="423"/>
      <c r="E2763" s="423"/>
      <c r="F2763" s="421"/>
    </row>
    <row r="2764" spans="1:6" s="242" customFormat="1" x14ac:dyDescent="0.2">
      <c r="A2764" s="422"/>
      <c r="B2764" s="422"/>
      <c r="C2764" s="423"/>
      <c r="D2764" s="423"/>
      <c r="E2764" s="423"/>
      <c r="F2764" s="421"/>
    </row>
    <row r="2765" spans="1:6" s="242" customFormat="1" x14ac:dyDescent="0.2">
      <c r="A2765" s="422"/>
      <c r="B2765" s="422"/>
      <c r="C2765" s="423"/>
      <c r="D2765" s="423"/>
      <c r="E2765" s="423"/>
      <c r="F2765" s="421"/>
    </row>
    <row r="2766" spans="1:6" s="242" customFormat="1" x14ac:dyDescent="0.2">
      <c r="A2766" s="422"/>
      <c r="B2766" s="422"/>
      <c r="C2766" s="423"/>
      <c r="D2766" s="423"/>
      <c r="E2766" s="423"/>
      <c r="F2766" s="421"/>
    </row>
    <row r="2767" spans="1:6" s="242" customFormat="1" x14ac:dyDescent="0.2">
      <c r="A2767" s="422"/>
      <c r="B2767" s="422"/>
      <c r="C2767" s="423"/>
      <c r="D2767" s="423"/>
      <c r="E2767" s="423"/>
      <c r="F2767" s="421"/>
    </row>
    <row r="2768" spans="1:6" s="242" customFormat="1" x14ac:dyDescent="0.2">
      <c r="A2768" s="422"/>
      <c r="B2768" s="422"/>
      <c r="C2768" s="423"/>
      <c r="D2768" s="423"/>
      <c r="E2768" s="423"/>
      <c r="F2768" s="421"/>
    </row>
    <row r="2769" spans="1:6" s="242" customFormat="1" x14ac:dyDescent="0.2">
      <c r="A2769" s="422"/>
      <c r="B2769" s="422"/>
      <c r="C2769" s="423"/>
      <c r="D2769" s="423"/>
      <c r="E2769" s="423"/>
      <c r="F2769" s="421"/>
    </row>
    <row r="2770" spans="1:6" s="242" customFormat="1" x14ac:dyDescent="0.2">
      <c r="A2770" s="422"/>
      <c r="B2770" s="422"/>
      <c r="C2770" s="423"/>
      <c r="D2770" s="423"/>
      <c r="E2770" s="423"/>
      <c r="F2770" s="421"/>
    </row>
    <row r="2771" spans="1:6" s="242" customFormat="1" x14ac:dyDescent="0.2">
      <c r="A2771" s="422"/>
      <c r="B2771" s="422"/>
      <c r="C2771" s="423"/>
      <c r="D2771" s="423"/>
      <c r="E2771" s="423"/>
      <c r="F2771" s="421"/>
    </row>
    <row r="2772" spans="1:6" s="242" customFormat="1" x14ac:dyDescent="0.2">
      <c r="A2772" s="422"/>
      <c r="B2772" s="422"/>
      <c r="C2772" s="423"/>
      <c r="D2772" s="423"/>
      <c r="E2772" s="423"/>
      <c r="F2772" s="421"/>
    </row>
    <row r="2773" spans="1:6" s="242" customFormat="1" x14ac:dyDescent="0.2">
      <c r="A2773" s="422"/>
      <c r="B2773" s="422"/>
      <c r="C2773" s="423"/>
      <c r="D2773" s="423"/>
      <c r="E2773" s="423"/>
      <c r="F2773" s="421"/>
    </row>
    <row r="2774" spans="1:6" s="242" customFormat="1" x14ac:dyDescent="0.2">
      <c r="A2774" s="422"/>
      <c r="B2774" s="422"/>
      <c r="C2774" s="423"/>
      <c r="D2774" s="423"/>
      <c r="E2774" s="423"/>
      <c r="F2774" s="421"/>
    </row>
    <row r="2775" spans="1:6" s="242" customFormat="1" x14ac:dyDescent="0.2">
      <c r="A2775" s="422"/>
      <c r="B2775" s="422"/>
      <c r="C2775" s="423"/>
      <c r="D2775" s="423"/>
      <c r="E2775" s="423"/>
      <c r="F2775" s="421"/>
    </row>
    <row r="2776" spans="1:6" s="242" customFormat="1" x14ac:dyDescent="0.2">
      <c r="A2776" s="422"/>
      <c r="B2776" s="422"/>
      <c r="C2776" s="423"/>
      <c r="D2776" s="423"/>
      <c r="E2776" s="423"/>
      <c r="F2776" s="421"/>
    </row>
    <row r="2777" spans="1:6" s="242" customFormat="1" x14ac:dyDescent="0.2">
      <c r="A2777" s="422"/>
      <c r="B2777" s="422"/>
      <c r="C2777" s="423"/>
      <c r="D2777" s="423"/>
      <c r="E2777" s="423"/>
      <c r="F2777" s="421"/>
    </row>
    <row r="2778" spans="1:6" s="242" customFormat="1" x14ac:dyDescent="0.2">
      <c r="A2778" s="422"/>
      <c r="B2778" s="422"/>
      <c r="C2778" s="423"/>
      <c r="D2778" s="423"/>
      <c r="E2778" s="423"/>
      <c r="F2778" s="421"/>
    </row>
    <row r="2779" spans="1:6" s="242" customFormat="1" x14ac:dyDescent="0.2">
      <c r="A2779" s="422"/>
      <c r="B2779" s="422"/>
      <c r="C2779" s="423"/>
      <c r="D2779" s="423"/>
      <c r="E2779" s="423"/>
      <c r="F2779" s="421"/>
    </row>
    <row r="2780" spans="1:6" s="242" customFormat="1" x14ac:dyDescent="0.2">
      <c r="A2780" s="422"/>
      <c r="B2780" s="422"/>
      <c r="C2780" s="423"/>
      <c r="D2780" s="423"/>
      <c r="E2780" s="423"/>
      <c r="F2780" s="421"/>
    </row>
    <row r="2781" spans="1:6" s="242" customFormat="1" x14ac:dyDescent="0.2">
      <c r="A2781" s="422"/>
      <c r="B2781" s="422"/>
      <c r="C2781" s="423"/>
      <c r="D2781" s="423"/>
      <c r="E2781" s="423"/>
      <c r="F2781" s="421"/>
    </row>
    <row r="2782" spans="1:6" s="242" customFormat="1" x14ac:dyDescent="0.2">
      <c r="A2782" s="422"/>
      <c r="B2782" s="422"/>
      <c r="C2782" s="423"/>
      <c r="D2782" s="423"/>
      <c r="E2782" s="423"/>
      <c r="F2782" s="421"/>
    </row>
    <row r="2783" spans="1:6" s="242" customFormat="1" x14ac:dyDescent="0.2">
      <c r="A2783" s="422"/>
      <c r="B2783" s="422"/>
      <c r="C2783" s="423"/>
      <c r="D2783" s="423"/>
      <c r="E2783" s="423"/>
      <c r="F2783" s="421"/>
    </row>
    <row r="2784" spans="1:6" s="242" customFormat="1" x14ac:dyDescent="0.2">
      <c r="A2784" s="422"/>
      <c r="B2784" s="422"/>
      <c r="C2784" s="423"/>
      <c r="D2784" s="423"/>
      <c r="E2784" s="423"/>
      <c r="F2784" s="421"/>
    </row>
    <row r="2785" spans="1:6" s="242" customFormat="1" x14ac:dyDescent="0.2">
      <c r="A2785" s="422"/>
      <c r="B2785" s="422"/>
      <c r="C2785" s="423"/>
      <c r="D2785" s="423"/>
      <c r="E2785" s="423"/>
      <c r="F2785" s="421"/>
    </row>
    <row r="2786" spans="1:6" s="242" customFormat="1" x14ac:dyDescent="0.2">
      <c r="A2786" s="422"/>
      <c r="B2786" s="422"/>
      <c r="C2786" s="423"/>
      <c r="D2786" s="423"/>
      <c r="E2786" s="423"/>
      <c r="F2786" s="421"/>
    </row>
    <row r="2787" spans="1:6" s="242" customFormat="1" x14ac:dyDescent="0.2">
      <c r="A2787" s="422"/>
      <c r="B2787" s="422"/>
      <c r="C2787" s="423"/>
      <c r="D2787" s="423"/>
      <c r="E2787" s="423"/>
      <c r="F2787" s="421"/>
    </row>
    <row r="2788" spans="1:6" s="242" customFormat="1" x14ac:dyDescent="0.2">
      <c r="A2788" s="422"/>
      <c r="B2788" s="422"/>
      <c r="C2788" s="423"/>
      <c r="D2788" s="423"/>
      <c r="E2788" s="423"/>
      <c r="F2788" s="421"/>
    </row>
    <row r="2789" spans="1:6" s="242" customFormat="1" x14ac:dyDescent="0.2">
      <c r="A2789" s="422"/>
      <c r="B2789" s="422"/>
      <c r="C2789" s="423"/>
      <c r="D2789" s="423"/>
      <c r="E2789" s="423"/>
      <c r="F2789" s="421"/>
    </row>
    <row r="2790" spans="1:6" s="242" customFormat="1" x14ac:dyDescent="0.2">
      <c r="A2790" s="422"/>
      <c r="B2790" s="422"/>
      <c r="C2790" s="423"/>
      <c r="D2790" s="423"/>
      <c r="E2790" s="423"/>
      <c r="F2790" s="421"/>
    </row>
    <row r="2791" spans="1:6" s="242" customFormat="1" x14ac:dyDescent="0.2">
      <c r="A2791" s="422"/>
      <c r="B2791" s="422"/>
      <c r="C2791" s="423"/>
      <c r="D2791" s="423"/>
      <c r="E2791" s="423"/>
      <c r="F2791" s="421"/>
    </row>
    <row r="2792" spans="1:6" s="242" customFormat="1" x14ac:dyDescent="0.2">
      <c r="A2792" s="422"/>
      <c r="B2792" s="422"/>
      <c r="C2792" s="423"/>
      <c r="D2792" s="423"/>
      <c r="E2792" s="423"/>
      <c r="F2792" s="421"/>
    </row>
    <row r="2793" spans="1:6" s="242" customFormat="1" x14ac:dyDescent="0.2">
      <c r="A2793" s="422"/>
      <c r="B2793" s="422"/>
      <c r="C2793" s="423"/>
      <c r="D2793" s="423"/>
      <c r="E2793" s="423"/>
      <c r="F2793" s="421"/>
    </row>
    <row r="2794" spans="1:6" s="242" customFormat="1" x14ac:dyDescent="0.2">
      <c r="A2794" s="422"/>
      <c r="B2794" s="422"/>
      <c r="C2794" s="423"/>
      <c r="D2794" s="423"/>
      <c r="E2794" s="423"/>
      <c r="F2794" s="421"/>
    </row>
    <row r="2795" spans="1:6" s="242" customFormat="1" x14ac:dyDescent="0.2">
      <c r="A2795" s="422"/>
      <c r="B2795" s="422"/>
      <c r="C2795" s="423"/>
      <c r="D2795" s="423"/>
      <c r="E2795" s="423"/>
      <c r="F2795" s="421"/>
    </row>
    <row r="2796" spans="1:6" s="242" customFormat="1" x14ac:dyDescent="0.2">
      <c r="A2796" s="422"/>
      <c r="B2796" s="422"/>
      <c r="C2796" s="423"/>
      <c r="D2796" s="423"/>
      <c r="E2796" s="423"/>
      <c r="F2796" s="421"/>
    </row>
    <row r="2797" spans="1:6" s="242" customFormat="1" x14ac:dyDescent="0.2">
      <c r="A2797" s="422"/>
      <c r="B2797" s="422"/>
      <c r="C2797" s="423"/>
      <c r="D2797" s="423"/>
      <c r="E2797" s="423"/>
      <c r="F2797" s="421"/>
    </row>
    <row r="2798" spans="1:6" s="242" customFormat="1" x14ac:dyDescent="0.2">
      <c r="A2798" s="422"/>
      <c r="B2798" s="422"/>
      <c r="C2798" s="423"/>
      <c r="D2798" s="423"/>
      <c r="E2798" s="423"/>
      <c r="F2798" s="421"/>
    </row>
    <row r="2799" spans="1:6" s="242" customFormat="1" x14ac:dyDescent="0.2">
      <c r="A2799" s="422"/>
      <c r="B2799" s="422"/>
      <c r="C2799" s="423"/>
      <c r="D2799" s="423"/>
      <c r="E2799" s="423"/>
      <c r="F2799" s="421"/>
    </row>
    <row r="2800" spans="1:6" s="242" customFormat="1" x14ac:dyDescent="0.2">
      <c r="A2800" s="422"/>
      <c r="B2800" s="422"/>
      <c r="C2800" s="423"/>
      <c r="D2800" s="423"/>
      <c r="E2800" s="423"/>
      <c r="F2800" s="421"/>
    </row>
    <row r="2801" spans="1:6" s="242" customFormat="1" x14ac:dyDescent="0.2">
      <c r="A2801" s="422"/>
      <c r="B2801" s="422"/>
      <c r="C2801" s="423"/>
      <c r="D2801" s="423"/>
      <c r="E2801" s="423"/>
      <c r="F2801" s="421"/>
    </row>
    <row r="2802" spans="1:6" s="242" customFormat="1" x14ac:dyDescent="0.2">
      <c r="A2802" s="422"/>
      <c r="B2802" s="422"/>
      <c r="C2802" s="423"/>
      <c r="D2802" s="423"/>
      <c r="E2802" s="423"/>
      <c r="F2802" s="421"/>
    </row>
    <row r="2803" spans="1:6" s="242" customFormat="1" x14ac:dyDescent="0.2">
      <c r="A2803" s="422"/>
      <c r="B2803" s="422"/>
      <c r="C2803" s="423"/>
      <c r="D2803" s="423"/>
      <c r="E2803" s="423"/>
      <c r="F2803" s="421"/>
    </row>
    <row r="2804" spans="1:6" s="242" customFormat="1" x14ac:dyDescent="0.2">
      <c r="A2804" s="422"/>
      <c r="B2804" s="422"/>
      <c r="C2804" s="423"/>
      <c r="D2804" s="423"/>
      <c r="E2804" s="423"/>
      <c r="F2804" s="421"/>
    </row>
    <row r="2805" spans="1:6" s="242" customFormat="1" x14ac:dyDescent="0.2">
      <c r="A2805" s="422"/>
      <c r="B2805" s="422"/>
      <c r="C2805" s="423"/>
      <c r="D2805" s="423"/>
      <c r="E2805" s="423"/>
      <c r="F2805" s="421"/>
    </row>
    <row r="2806" spans="1:6" s="242" customFormat="1" x14ac:dyDescent="0.2">
      <c r="A2806" s="422"/>
      <c r="B2806" s="422"/>
      <c r="C2806" s="423"/>
      <c r="D2806" s="423"/>
      <c r="E2806" s="423"/>
      <c r="F2806" s="421"/>
    </row>
    <row r="2807" spans="1:6" s="242" customFormat="1" x14ac:dyDescent="0.2">
      <c r="A2807" s="422"/>
      <c r="B2807" s="422"/>
      <c r="C2807" s="423"/>
      <c r="D2807" s="423"/>
      <c r="E2807" s="423"/>
      <c r="F2807" s="421"/>
    </row>
    <row r="2808" spans="1:6" s="242" customFormat="1" x14ac:dyDescent="0.2">
      <c r="A2808" s="422"/>
      <c r="B2808" s="422"/>
      <c r="C2808" s="423"/>
      <c r="D2808" s="423"/>
      <c r="E2808" s="423"/>
      <c r="F2808" s="421"/>
    </row>
    <row r="2809" spans="1:6" s="242" customFormat="1" x14ac:dyDescent="0.2">
      <c r="A2809" s="422"/>
      <c r="B2809" s="422"/>
      <c r="C2809" s="423"/>
      <c r="D2809" s="423"/>
      <c r="E2809" s="423"/>
      <c r="F2809" s="421"/>
    </row>
    <row r="2810" spans="1:6" s="242" customFormat="1" x14ac:dyDescent="0.2">
      <c r="A2810" s="422"/>
      <c r="B2810" s="422"/>
      <c r="C2810" s="423"/>
      <c r="D2810" s="423"/>
      <c r="E2810" s="423"/>
      <c r="F2810" s="421"/>
    </row>
    <row r="2811" spans="1:6" s="242" customFormat="1" x14ac:dyDescent="0.2">
      <c r="A2811" s="422"/>
      <c r="B2811" s="422"/>
      <c r="C2811" s="423"/>
      <c r="D2811" s="423"/>
      <c r="E2811" s="423"/>
      <c r="F2811" s="421"/>
    </row>
    <row r="2812" spans="1:6" s="242" customFormat="1" x14ac:dyDescent="0.2">
      <c r="A2812" s="422"/>
      <c r="B2812" s="422"/>
      <c r="C2812" s="423"/>
      <c r="D2812" s="423"/>
      <c r="E2812" s="423"/>
      <c r="F2812" s="421"/>
    </row>
    <row r="2813" spans="1:6" s="242" customFormat="1" x14ac:dyDescent="0.2">
      <c r="A2813" s="422"/>
      <c r="B2813" s="422"/>
      <c r="C2813" s="423"/>
      <c r="D2813" s="423"/>
      <c r="E2813" s="423"/>
      <c r="F2813" s="421"/>
    </row>
    <row r="2814" spans="1:6" s="242" customFormat="1" x14ac:dyDescent="0.2">
      <c r="A2814" s="422"/>
      <c r="B2814" s="422"/>
      <c r="C2814" s="423"/>
      <c r="D2814" s="423"/>
      <c r="E2814" s="423"/>
      <c r="F2814" s="421"/>
    </row>
    <row r="2815" spans="1:6" s="242" customFormat="1" x14ac:dyDescent="0.2">
      <c r="A2815" s="422"/>
      <c r="B2815" s="422"/>
      <c r="C2815" s="423"/>
      <c r="D2815" s="423"/>
      <c r="E2815" s="423"/>
      <c r="F2815" s="421"/>
    </row>
    <row r="2816" spans="1:6" s="242" customFormat="1" x14ac:dyDescent="0.2">
      <c r="A2816" s="422"/>
      <c r="B2816" s="422"/>
      <c r="C2816" s="423"/>
      <c r="D2816" s="423"/>
      <c r="E2816" s="423"/>
      <c r="F2816" s="421"/>
    </row>
    <row r="2817" spans="1:6" s="242" customFormat="1" x14ac:dyDescent="0.2">
      <c r="A2817" s="422"/>
      <c r="B2817" s="422"/>
      <c r="C2817" s="423"/>
      <c r="D2817" s="423"/>
      <c r="E2817" s="423"/>
      <c r="F2817" s="421"/>
    </row>
    <row r="2818" spans="1:6" s="242" customFormat="1" x14ac:dyDescent="0.2">
      <c r="A2818" s="422"/>
      <c r="B2818" s="422"/>
      <c r="C2818" s="423"/>
      <c r="D2818" s="423"/>
      <c r="E2818" s="423"/>
      <c r="F2818" s="421"/>
    </row>
    <row r="2819" spans="1:6" s="242" customFormat="1" x14ac:dyDescent="0.2">
      <c r="A2819" s="422"/>
      <c r="B2819" s="422"/>
      <c r="C2819" s="423"/>
      <c r="D2819" s="423"/>
      <c r="E2819" s="423"/>
      <c r="F2819" s="421"/>
    </row>
    <row r="2820" spans="1:6" s="242" customFormat="1" x14ac:dyDescent="0.2">
      <c r="A2820" s="422"/>
      <c r="B2820" s="422"/>
      <c r="C2820" s="423"/>
      <c r="D2820" s="423"/>
      <c r="E2820" s="423"/>
      <c r="F2820" s="421"/>
    </row>
    <row r="2821" spans="1:6" s="242" customFormat="1" x14ac:dyDescent="0.2">
      <c r="A2821" s="422"/>
      <c r="B2821" s="422"/>
      <c r="C2821" s="423"/>
      <c r="D2821" s="423"/>
      <c r="E2821" s="423"/>
      <c r="F2821" s="421"/>
    </row>
    <row r="2822" spans="1:6" s="242" customFormat="1" x14ac:dyDescent="0.2">
      <c r="A2822" s="422"/>
      <c r="B2822" s="422"/>
      <c r="C2822" s="423"/>
      <c r="D2822" s="423"/>
      <c r="E2822" s="423"/>
      <c r="F2822" s="421"/>
    </row>
    <row r="2823" spans="1:6" s="242" customFormat="1" x14ac:dyDescent="0.2">
      <c r="A2823" s="422"/>
      <c r="B2823" s="422"/>
      <c r="C2823" s="423"/>
      <c r="D2823" s="423"/>
      <c r="E2823" s="423"/>
      <c r="F2823" s="421"/>
    </row>
    <row r="2824" spans="1:6" s="242" customFormat="1" x14ac:dyDescent="0.2">
      <c r="A2824" s="422"/>
      <c r="B2824" s="422"/>
      <c r="C2824" s="423"/>
      <c r="D2824" s="423"/>
      <c r="E2824" s="423"/>
      <c r="F2824" s="421"/>
    </row>
    <row r="2825" spans="1:6" s="242" customFormat="1" x14ac:dyDescent="0.2">
      <c r="A2825" s="422"/>
      <c r="B2825" s="422"/>
      <c r="C2825" s="423"/>
      <c r="D2825" s="423"/>
      <c r="E2825" s="423"/>
      <c r="F2825" s="421"/>
    </row>
    <row r="2826" spans="1:6" s="242" customFormat="1" x14ac:dyDescent="0.2">
      <c r="A2826" s="422"/>
      <c r="B2826" s="422"/>
      <c r="C2826" s="423"/>
      <c r="D2826" s="423"/>
      <c r="E2826" s="423"/>
      <c r="F2826" s="421"/>
    </row>
    <row r="2827" spans="1:6" s="242" customFormat="1" x14ac:dyDescent="0.2">
      <c r="A2827" s="422"/>
      <c r="B2827" s="422"/>
      <c r="C2827" s="423"/>
      <c r="D2827" s="423"/>
      <c r="E2827" s="423"/>
      <c r="F2827" s="421"/>
    </row>
    <row r="2828" spans="1:6" s="242" customFormat="1" x14ac:dyDescent="0.2">
      <c r="A2828" s="422"/>
      <c r="B2828" s="422"/>
      <c r="C2828" s="423"/>
      <c r="D2828" s="423"/>
      <c r="E2828" s="423"/>
      <c r="F2828" s="421"/>
    </row>
    <row r="2829" spans="1:6" s="242" customFormat="1" x14ac:dyDescent="0.2">
      <c r="A2829" s="422"/>
      <c r="B2829" s="422"/>
      <c r="C2829" s="423"/>
      <c r="D2829" s="423"/>
      <c r="E2829" s="423"/>
      <c r="F2829" s="421"/>
    </row>
    <row r="2830" spans="1:6" s="242" customFormat="1" x14ac:dyDescent="0.2">
      <c r="A2830" s="422"/>
      <c r="B2830" s="422"/>
      <c r="C2830" s="423"/>
      <c r="D2830" s="423"/>
      <c r="E2830" s="423"/>
      <c r="F2830" s="421"/>
    </row>
    <row r="2831" spans="1:6" s="242" customFormat="1" x14ac:dyDescent="0.2">
      <c r="A2831" s="422"/>
      <c r="B2831" s="422"/>
      <c r="C2831" s="423"/>
      <c r="D2831" s="423"/>
      <c r="E2831" s="423"/>
      <c r="F2831" s="421"/>
    </row>
    <row r="2832" spans="1:6" s="242" customFormat="1" x14ac:dyDescent="0.2">
      <c r="A2832" s="422"/>
      <c r="B2832" s="422"/>
      <c r="C2832" s="423"/>
      <c r="D2832" s="423"/>
      <c r="E2832" s="423"/>
      <c r="F2832" s="421"/>
    </row>
    <row r="2833" spans="1:6" s="242" customFormat="1" x14ac:dyDescent="0.2">
      <c r="A2833" s="422"/>
      <c r="B2833" s="422"/>
      <c r="C2833" s="423"/>
      <c r="D2833" s="423"/>
      <c r="E2833" s="423"/>
      <c r="F2833" s="421"/>
    </row>
    <row r="2834" spans="1:6" s="242" customFormat="1" x14ac:dyDescent="0.2">
      <c r="A2834" s="422"/>
      <c r="B2834" s="422"/>
      <c r="C2834" s="423"/>
      <c r="D2834" s="423"/>
      <c r="E2834" s="423"/>
      <c r="F2834" s="421"/>
    </row>
    <row r="2835" spans="1:6" s="242" customFormat="1" x14ac:dyDescent="0.2">
      <c r="A2835" s="422"/>
      <c r="B2835" s="422"/>
      <c r="C2835" s="423"/>
      <c r="D2835" s="423"/>
      <c r="E2835" s="423"/>
      <c r="F2835" s="421"/>
    </row>
    <row r="2836" spans="1:6" s="242" customFormat="1" x14ac:dyDescent="0.2">
      <c r="A2836" s="422"/>
      <c r="B2836" s="422"/>
      <c r="C2836" s="423"/>
      <c r="D2836" s="423"/>
      <c r="E2836" s="423"/>
      <c r="F2836" s="421"/>
    </row>
    <row r="2837" spans="1:6" s="242" customFormat="1" x14ac:dyDescent="0.2">
      <c r="A2837" s="422"/>
      <c r="B2837" s="422"/>
      <c r="C2837" s="423"/>
      <c r="D2837" s="423"/>
      <c r="E2837" s="423"/>
      <c r="F2837" s="421"/>
    </row>
    <row r="2838" spans="1:6" s="242" customFormat="1" x14ac:dyDescent="0.2">
      <c r="A2838" s="422"/>
      <c r="B2838" s="422"/>
      <c r="C2838" s="423"/>
      <c r="D2838" s="423"/>
      <c r="E2838" s="423"/>
      <c r="F2838" s="421"/>
    </row>
    <row r="2839" spans="1:6" s="242" customFormat="1" x14ac:dyDescent="0.2">
      <c r="A2839" s="422"/>
      <c r="B2839" s="422"/>
      <c r="C2839" s="423"/>
      <c r="D2839" s="423"/>
      <c r="E2839" s="423"/>
      <c r="F2839" s="421"/>
    </row>
    <row r="2840" spans="1:6" s="242" customFormat="1" x14ac:dyDescent="0.2">
      <c r="A2840" s="422"/>
      <c r="B2840" s="422"/>
      <c r="C2840" s="423"/>
      <c r="D2840" s="423"/>
      <c r="E2840" s="423"/>
      <c r="F2840" s="421"/>
    </row>
    <row r="2841" spans="1:6" s="242" customFormat="1" x14ac:dyDescent="0.2">
      <c r="A2841" s="422"/>
      <c r="B2841" s="422"/>
      <c r="C2841" s="423"/>
      <c r="D2841" s="423"/>
      <c r="E2841" s="423"/>
      <c r="F2841" s="421"/>
    </row>
    <row r="2842" spans="1:6" s="242" customFormat="1" x14ac:dyDescent="0.2">
      <c r="A2842" s="422"/>
      <c r="B2842" s="422"/>
      <c r="C2842" s="423"/>
      <c r="D2842" s="423"/>
      <c r="E2842" s="423"/>
      <c r="F2842" s="421"/>
    </row>
    <row r="2843" spans="1:6" s="242" customFormat="1" x14ac:dyDescent="0.2">
      <c r="A2843" s="422"/>
      <c r="B2843" s="422"/>
      <c r="C2843" s="423"/>
      <c r="D2843" s="423"/>
      <c r="E2843" s="423"/>
      <c r="F2843" s="421"/>
    </row>
    <row r="2844" spans="1:6" s="242" customFormat="1" x14ac:dyDescent="0.2">
      <c r="A2844" s="422"/>
      <c r="B2844" s="422"/>
      <c r="C2844" s="423"/>
      <c r="D2844" s="423"/>
      <c r="E2844" s="423"/>
      <c r="F2844" s="421"/>
    </row>
    <row r="2845" spans="1:6" s="242" customFormat="1" x14ac:dyDescent="0.2">
      <c r="A2845" s="422"/>
      <c r="B2845" s="422"/>
      <c r="C2845" s="423"/>
      <c r="D2845" s="423"/>
      <c r="E2845" s="423"/>
      <c r="F2845" s="421"/>
    </row>
    <row r="2846" spans="1:6" s="242" customFormat="1" x14ac:dyDescent="0.2">
      <c r="A2846" s="422"/>
      <c r="B2846" s="422"/>
      <c r="C2846" s="423"/>
      <c r="D2846" s="423"/>
      <c r="E2846" s="423"/>
      <c r="F2846" s="421"/>
    </row>
    <row r="2847" spans="1:6" s="242" customFormat="1" x14ac:dyDescent="0.2">
      <c r="A2847" s="422"/>
      <c r="B2847" s="422"/>
      <c r="C2847" s="423"/>
      <c r="D2847" s="423"/>
      <c r="E2847" s="423"/>
      <c r="F2847" s="421"/>
    </row>
    <row r="2848" spans="1:6" s="242" customFormat="1" x14ac:dyDescent="0.2">
      <c r="A2848" s="422"/>
      <c r="B2848" s="422"/>
      <c r="C2848" s="423"/>
      <c r="D2848" s="423"/>
      <c r="E2848" s="423"/>
      <c r="F2848" s="421"/>
    </row>
    <row r="2849" spans="1:6" s="242" customFormat="1" x14ac:dyDescent="0.2">
      <c r="A2849" s="422"/>
      <c r="B2849" s="422"/>
      <c r="C2849" s="423"/>
      <c r="D2849" s="423"/>
      <c r="E2849" s="423"/>
      <c r="F2849" s="421"/>
    </row>
    <row r="2850" spans="1:6" s="242" customFormat="1" x14ac:dyDescent="0.2">
      <c r="A2850" s="422"/>
      <c r="B2850" s="422"/>
      <c r="C2850" s="423"/>
      <c r="D2850" s="423"/>
      <c r="E2850" s="423"/>
      <c r="F2850" s="421"/>
    </row>
    <row r="2851" spans="1:6" s="242" customFormat="1" x14ac:dyDescent="0.2">
      <c r="A2851" s="422"/>
      <c r="B2851" s="422"/>
      <c r="C2851" s="423"/>
      <c r="D2851" s="423"/>
      <c r="E2851" s="423"/>
      <c r="F2851" s="421"/>
    </row>
    <row r="2852" spans="1:6" s="242" customFormat="1" x14ac:dyDescent="0.2">
      <c r="A2852" s="422"/>
      <c r="B2852" s="422"/>
      <c r="C2852" s="423"/>
      <c r="D2852" s="423"/>
      <c r="E2852" s="423"/>
      <c r="F2852" s="421"/>
    </row>
    <row r="2853" spans="1:6" s="242" customFormat="1" x14ac:dyDescent="0.2">
      <c r="A2853" s="422"/>
      <c r="B2853" s="422"/>
      <c r="C2853" s="423"/>
      <c r="D2853" s="423"/>
      <c r="E2853" s="423"/>
      <c r="F2853" s="421"/>
    </row>
    <row r="2854" spans="1:6" s="242" customFormat="1" x14ac:dyDescent="0.2">
      <c r="A2854" s="422"/>
      <c r="B2854" s="422"/>
      <c r="C2854" s="423"/>
      <c r="D2854" s="423"/>
      <c r="E2854" s="423"/>
      <c r="F2854" s="421"/>
    </row>
    <row r="2855" spans="1:6" s="242" customFormat="1" x14ac:dyDescent="0.2">
      <c r="A2855" s="422"/>
      <c r="B2855" s="422"/>
      <c r="C2855" s="423"/>
      <c r="D2855" s="423"/>
      <c r="E2855" s="423"/>
      <c r="F2855" s="421"/>
    </row>
    <row r="2856" spans="1:6" s="242" customFormat="1" x14ac:dyDescent="0.2">
      <c r="A2856" s="422"/>
      <c r="B2856" s="422"/>
      <c r="C2856" s="423"/>
      <c r="D2856" s="423"/>
      <c r="E2856" s="423"/>
      <c r="F2856" s="421"/>
    </row>
    <row r="2857" spans="1:6" s="242" customFormat="1" x14ac:dyDescent="0.2">
      <c r="A2857" s="422"/>
      <c r="B2857" s="422"/>
      <c r="C2857" s="423"/>
      <c r="D2857" s="423"/>
      <c r="E2857" s="423"/>
      <c r="F2857" s="421"/>
    </row>
    <row r="2858" spans="1:6" s="242" customFormat="1" x14ac:dyDescent="0.2">
      <c r="A2858" s="422"/>
      <c r="B2858" s="422"/>
      <c r="C2858" s="423"/>
      <c r="D2858" s="423"/>
      <c r="E2858" s="423"/>
      <c r="F2858" s="421"/>
    </row>
    <row r="2859" spans="1:6" s="242" customFormat="1" x14ac:dyDescent="0.2">
      <c r="A2859" s="422"/>
      <c r="B2859" s="422"/>
      <c r="C2859" s="423"/>
      <c r="D2859" s="423"/>
      <c r="E2859" s="423"/>
      <c r="F2859" s="421"/>
    </row>
    <row r="2860" spans="1:6" s="242" customFormat="1" x14ac:dyDescent="0.2">
      <c r="A2860" s="422"/>
      <c r="B2860" s="422"/>
      <c r="C2860" s="423"/>
      <c r="D2860" s="423"/>
      <c r="E2860" s="423"/>
      <c r="F2860" s="421"/>
    </row>
    <row r="2861" spans="1:6" s="242" customFormat="1" x14ac:dyDescent="0.2">
      <c r="A2861" s="422"/>
      <c r="B2861" s="422"/>
      <c r="C2861" s="423"/>
      <c r="D2861" s="423"/>
      <c r="E2861" s="423"/>
      <c r="F2861" s="421"/>
    </row>
    <row r="2862" spans="1:6" s="242" customFormat="1" x14ac:dyDescent="0.2">
      <c r="A2862" s="422"/>
      <c r="B2862" s="422"/>
      <c r="C2862" s="423"/>
      <c r="D2862" s="423"/>
      <c r="E2862" s="423"/>
      <c r="F2862" s="421"/>
    </row>
    <row r="2863" spans="1:6" s="242" customFormat="1" x14ac:dyDescent="0.2">
      <c r="A2863" s="422"/>
      <c r="B2863" s="422"/>
      <c r="C2863" s="423"/>
      <c r="D2863" s="423"/>
      <c r="E2863" s="423"/>
      <c r="F2863" s="421"/>
    </row>
    <row r="2864" spans="1:6" s="242" customFormat="1" x14ac:dyDescent="0.2">
      <c r="A2864" s="422"/>
      <c r="B2864" s="422"/>
      <c r="C2864" s="423"/>
      <c r="D2864" s="423"/>
      <c r="E2864" s="423"/>
      <c r="F2864" s="421"/>
    </row>
    <row r="2865" spans="1:6" s="242" customFormat="1" x14ac:dyDescent="0.2">
      <c r="A2865" s="422"/>
      <c r="B2865" s="422"/>
      <c r="C2865" s="423"/>
      <c r="D2865" s="423"/>
      <c r="E2865" s="423"/>
      <c r="F2865" s="421"/>
    </row>
    <row r="2866" spans="1:6" s="242" customFormat="1" x14ac:dyDescent="0.2">
      <c r="A2866" s="422"/>
      <c r="B2866" s="422"/>
      <c r="C2866" s="423"/>
      <c r="D2866" s="423"/>
      <c r="E2866" s="423"/>
      <c r="F2866" s="421"/>
    </row>
    <row r="2867" spans="1:6" s="242" customFormat="1" x14ac:dyDescent="0.2">
      <c r="A2867" s="422"/>
      <c r="B2867" s="422"/>
      <c r="C2867" s="423"/>
      <c r="D2867" s="423"/>
      <c r="E2867" s="423"/>
      <c r="F2867" s="421"/>
    </row>
    <row r="2868" spans="1:6" s="242" customFormat="1" x14ac:dyDescent="0.2">
      <c r="A2868" s="422"/>
      <c r="B2868" s="422"/>
      <c r="C2868" s="423"/>
      <c r="D2868" s="423"/>
      <c r="E2868" s="423"/>
      <c r="F2868" s="421"/>
    </row>
    <row r="2869" spans="1:6" s="242" customFormat="1" x14ac:dyDescent="0.2">
      <c r="A2869" s="422"/>
      <c r="B2869" s="422"/>
      <c r="C2869" s="423"/>
      <c r="D2869" s="423"/>
      <c r="E2869" s="423"/>
      <c r="F2869" s="421"/>
    </row>
    <row r="2870" spans="1:6" s="242" customFormat="1" x14ac:dyDescent="0.2">
      <c r="A2870" s="422"/>
      <c r="B2870" s="422"/>
      <c r="C2870" s="423"/>
      <c r="D2870" s="423"/>
      <c r="E2870" s="423"/>
      <c r="F2870" s="421"/>
    </row>
    <row r="2871" spans="1:6" s="242" customFormat="1" x14ac:dyDescent="0.2">
      <c r="A2871" s="422"/>
      <c r="B2871" s="422"/>
      <c r="C2871" s="423"/>
      <c r="D2871" s="423"/>
      <c r="E2871" s="423"/>
      <c r="F2871" s="421"/>
    </row>
    <row r="2872" spans="1:6" s="242" customFormat="1" x14ac:dyDescent="0.2">
      <c r="A2872" s="422"/>
      <c r="B2872" s="422"/>
      <c r="C2872" s="423"/>
      <c r="D2872" s="423"/>
      <c r="E2872" s="423"/>
      <c r="F2872" s="421"/>
    </row>
    <row r="2873" spans="1:6" s="242" customFormat="1" x14ac:dyDescent="0.2">
      <c r="A2873" s="422"/>
      <c r="B2873" s="422"/>
      <c r="C2873" s="423"/>
      <c r="D2873" s="423"/>
      <c r="E2873" s="423"/>
      <c r="F2873" s="421"/>
    </row>
    <row r="2874" spans="1:6" s="242" customFormat="1" x14ac:dyDescent="0.2">
      <c r="A2874" s="422"/>
      <c r="B2874" s="422"/>
      <c r="C2874" s="423"/>
      <c r="D2874" s="423"/>
      <c r="E2874" s="423"/>
      <c r="F2874" s="421"/>
    </row>
    <row r="2875" spans="1:6" s="242" customFormat="1" x14ac:dyDescent="0.2">
      <c r="A2875" s="424"/>
      <c r="B2875" s="424"/>
      <c r="C2875" s="425"/>
      <c r="D2875" s="425"/>
      <c r="E2875" s="425"/>
      <c r="F2875" s="421"/>
    </row>
    <row r="2876" spans="1:6" s="242" customFormat="1" x14ac:dyDescent="0.2">
      <c r="A2876" s="424"/>
      <c r="B2876" s="424"/>
      <c r="C2876" s="425"/>
      <c r="D2876" s="425"/>
      <c r="E2876" s="425"/>
      <c r="F2876" s="421"/>
    </row>
    <row r="2877" spans="1:6" s="242" customFormat="1" x14ac:dyDescent="0.2">
      <c r="A2877" s="424"/>
      <c r="B2877" s="424"/>
      <c r="C2877" s="425"/>
      <c r="D2877" s="425"/>
      <c r="E2877" s="425"/>
      <c r="F2877" s="421"/>
    </row>
    <row r="2878" spans="1:6" s="242" customFormat="1" x14ac:dyDescent="0.2">
      <c r="A2878" s="424"/>
      <c r="B2878" s="424"/>
      <c r="C2878" s="425"/>
      <c r="D2878" s="425"/>
      <c r="E2878" s="425"/>
      <c r="F2878" s="421"/>
    </row>
    <row r="2879" spans="1:6" s="242" customFormat="1" x14ac:dyDescent="0.2">
      <c r="A2879" s="424"/>
      <c r="B2879" s="424"/>
      <c r="C2879" s="425"/>
      <c r="D2879" s="425"/>
      <c r="E2879" s="425"/>
      <c r="F2879" s="421"/>
    </row>
    <row r="2880" spans="1:6" s="242" customFormat="1" x14ac:dyDescent="0.2">
      <c r="A2880" s="424"/>
      <c r="B2880" s="424"/>
      <c r="C2880" s="425"/>
      <c r="D2880" s="425"/>
      <c r="E2880" s="425"/>
      <c r="F2880" s="421"/>
    </row>
    <row r="2881" spans="1:6" s="242" customFormat="1" x14ac:dyDescent="0.2">
      <c r="A2881" s="424"/>
      <c r="B2881" s="424"/>
      <c r="C2881" s="425"/>
      <c r="D2881" s="425"/>
      <c r="E2881" s="425"/>
      <c r="F2881" s="421"/>
    </row>
    <row r="2882" spans="1:6" s="242" customFormat="1" x14ac:dyDescent="0.2">
      <c r="A2882" s="424"/>
      <c r="B2882" s="424"/>
      <c r="C2882" s="425"/>
      <c r="D2882" s="425"/>
      <c r="E2882" s="425"/>
      <c r="F2882" s="421"/>
    </row>
    <row r="2883" spans="1:6" s="242" customFormat="1" x14ac:dyDescent="0.2">
      <c r="A2883" s="424"/>
      <c r="B2883" s="424"/>
      <c r="C2883" s="425"/>
      <c r="D2883" s="425"/>
      <c r="E2883" s="425"/>
      <c r="F2883" s="421"/>
    </row>
    <row r="2884" spans="1:6" s="242" customFormat="1" x14ac:dyDescent="0.2">
      <c r="A2884" s="424"/>
      <c r="B2884" s="424"/>
      <c r="C2884" s="425"/>
      <c r="D2884" s="425"/>
      <c r="E2884" s="425"/>
      <c r="F2884" s="421"/>
    </row>
    <row r="2885" spans="1:6" s="242" customFormat="1" x14ac:dyDescent="0.2">
      <c r="A2885" s="424"/>
      <c r="B2885" s="424"/>
      <c r="C2885" s="425"/>
      <c r="D2885" s="425"/>
      <c r="E2885" s="425"/>
      <c r="F2885" s="421"/>
    </row>
    <row r="2886" spans="1:6" s="242" customFormat="1" x14ac:dyDescent="0.2">
      <c r="A2886" s="424"/>
      <c r="B2886" s="424"/>
      <c r="C2886" s="425"/>
      <c r="D2886" s="425"/>
      <c r="E2886" s="425"/>
      <c r="F2886" s="421"/>
    </row>
    <row r="2887" spans="1:6" s="242" customFormat="1" x14ac:dyDescent="0.2">
      <c r="A2887" s="424"/>
      <c r="B2887" s="424"/>
      <c r="C2887" s="425"/>
      <c r="D2887" s="425"/>
      <c r="E2887" s="425"/>
      <c r="F2887" s="421"/>
    </row>
    <row r="2888" spans="1:6" s="242" customFormat="1" x14ac:dyDescent="0.2">
      <c r="A2888" s="424"/>
      <c r="B2888" s="424"/>
      <c r="C2888" s="425"/>
      <c r="D2888" s="425"/>
      <c r="E2888" s="425"/>
      <c r="F2888" s="421"/>
    </row>
    <row r="2889" spans="1:6" s="242" customFormat="1" x14ac:dyDescent="0.2">
      <c r="A2889" s="424"/>
      <c r="B2889" s="424"/>
      <c r="C2889" s="425"/>
      <c r="D2889" s="425"/>
      <c r="E2889" s="425"/>
      <c r="F2889" s="421"/>
    </row>
    <row r="2890" spans="1:6" s="242" customFormat="1" x14ac:dyDescent="0.2">
      <c r="A2890" s="424"/>
      <c r="B2890" s="424"/>
      <c r="C2890" s="425"/>
      <c r="D2890" s="425"/>
      <c r="E2890" s="425"/>
      <c r="F2890" s="421"/>
    </row>
    <row r="2891" spans="1:6" s="242" customFormat="1" x14ac:dyDescent="0.2">
      <c r="A2891" s="424"/>
      <c r="B2891" s="424"/>
      <c r="C2891" s="425"/>
      <c r="D2891" s="425"/>
      <c r="E2891" s="425"/>
      <c r="F2891" s="421"/>
    </row>
    <row r="2892" spans="1:6" s="242" customFormat="1" x14ac:dyDescent="0.2">
      <c r="A2892" s="424"/>
      <c r="B2892" s="424"/>
      <c r="C2892" s="425"/>
      <c r="D2892" s="425"/>
      <c r="E2892" s="425"/>
      <c r="F2892" s="421"/>
    </row>
    <row r="2893" spans="1:6" s="242" customFormat="1" x14ac:dyDescent="0.2">
      <c r="A2893" s="424"/>
      <c r="B2893" s="424"/>
      <c r="C2893" s="425"/>
      <c r="D2893" s="425"/>
      <c r="E2893" s="425"/>
      <c r="F2893" s="421"/>
    </row>
    <row r="2894" spans="1:6" s="242" customFormat="1" x14ac:dyDescent="0.2">
      <c r="A2894" s="424"/>
      <c r="B2894" s="424"/>
      <c r="C2894" s="425"/>
      <c r="D2894" s="425"/>
      <c r="E2894" s="425"/>
      <c r="F2894" s="421"/>
    </row>
    <row r="2895" spans="1:6" s="242" customFormat="1" x14ac:dyDescent="0.2">
      <c r="A2895" s="424"/>
      <c r="B2895" s="424"/>
      <c r="C2895" s="425"/>
      <c r="D2895" s="425"/>
      <c r="E2895" s="425"/>
      <c r="F2895" s="421"/>
    </row>
    <row r="2896" spans="1:6" s="242" customFormat="1" x14ac:dyDescent="0.2">
      <c r="A2896" s="424"/>
      <c r="B2896" s="424"/>
      <c r="C2896" s="425"/>
      <c r="D2896" s="425"/>
      <c r="E2896" s="425"/>
      <c r="F2896" s="421"/>
    </row>
    <row r="2897" spans="1:6" s="242" customFormat="1" x14ac:dyDescent="0.2">
      <c r="A2897" s="424"/>
      <c r="B2897" s="424"/>
      <c r="C2897" s="425"/>
      <c r="D2897" s="425"/>
      <c r="E2897" s="425"/>
      <c r="F2897" s="421"/>
    </row>
    <row r="2898" spans="1:6" s="242" customFormat="1" x14ac:dyDescent="0.2">
      <c r="A2898" s="424"/>
      <c r="B2898" s="424"/>
      <c r="C2898" s="425"/>
      <c r="D2898" s="425"/>
      <c r="E2898" s="425"/>
      <c r="F2898" s="421"/>
    </row>
    <row r="2899" spans="1:6" s="242" customFormat="1" x14ac:dyDescent="0.2">
      <c r="A2899" s="424"/>
      <c r="B2899" s="424"/>
      <c r="C2899" s="425"/>
      <c r="D2899" s="425"/>
      <c r="E2899" s="425"/>
      <c r="F2899" s="421"/>
    </row>
    <row r="2900" spans="1:6" s="242" customFormat="1" x14ac:dyDescent="0.2">
      <c r="A2900" s="424"/>
      <c r="B2900" s="424"/>
      <c r="C2900" s="425"/>
      <c r="D2900" s="425"/>
      <c r="E2900" s="425"/>
      <c r="F2900" s="421"/>
    </row>
    <row r="2901" spans="1:6" s="242" customFormat="1" x14ac:dyDescent="0.2">
      <c r="A2901" s="424"/>
      <c r="B2901" s="424"/>
      <c r="C2901" s="425"/>
      <c r="D2901" s="425"/>
      <c r="E2901" s="425"/>
      <c r="F2901" s="421"/>
    </row>
    <row r="2902" spans="1:6" s="242" customFormat="1" x14ac:dyDescent="0.2">
      <c r="A2902" s="424"/>
      <c r="B2902" s="424"/>
      <c r="C2902" s="425"/>
      <c r="D2902" s="425"/>
      <c r="E2902" s="425"/>
      <c r="F2902" s="421"/>
    </row>
    <row r="2903" spans="1:6" s="242" customFormat="1" x14ac:dyDescent="0.2">
      <c r="A2903" s="424"/>
      <c r="B2903" s="424"/>
      <c r="C2903" s="425"/>
      <c r="D2903" s="425"/>
      <c r="E2903" s="425"/>
      <c r="F2903" s="421"/>
    </row>
    <row r="2904" spans="1:6" s="242" customFormat="1" x14ac:dyDescent="0.2">
      <c r="A2904" s="424"/>
      <c r="B2904" s="424"/>
      <c r="C2904" s="425"/>
      <c r="D2904" s="425"/>
      <c r="E2904" s="425"/>
      <c r="F2904" s="421"/>
    </row>
    <row r="2905" spans="1:6" s="242" customFormat="1" x14ac:dyDescent="0.2">
      <c r="A2905" s="424"/>
      <c r="B2905" s="424"/>
      <c r="C2905" s="425"/>
      <c r="D2905" s="425"/>
      <c r="E2905" s="425"/>
      <c r="F2905" s="421"/>
    </row>
    <row r="2906" spans="1:6" s="242" customFormat="1" x14ac:dyDescent="0.2">
      <c r="A2906" s="424"/>
      <c r="B2906" s="424"/>
      <c r="C2906" s="425"/>
      <c r="D2906" s="425"/>
      <c r="E2906" s="425"/>
      <c r="F2906" s="421"/>
    </row>
    <row r="2907" spans="1:6" s="242" customFormat="1" x14ac:dyDescent="0.2">
      <c r="A2907" s="424"/>
      <c r="B2907" s="424"/>
      <c r="C2907" s="425"/>
      <c r="D2907" s="425"/>
      <c r="E2907" s="425"/>
      <c r="F2907" s="421"/>
    </row>
    <row r="2908" spans="1:6" s="242" customFormat="1" x14ac:dyDescent="0.2">
      <c r="A2908" s="424"/>
      <c r="B2908" s="424"/>
      <c r="C2908" s="425"/>
      <c r="D2908" s="425"/>
      <c r="E2908" s="425"/>
      <c r="F2908" s="421"/>
    </row>
    <row r="2909" spans="1:6" s="242" customFormat="1" x14ac:dyDescent="0.2">
      <c r="A2909" s="424"/>
      <c r="B2909" s="424"/>
      <c r="C2909" s="425"/>
      <c r="D2909" s="425"/>
      <c r="E2909" s="425"/>
      <c r="F2909" s="421"/>
    </row>
    <row r="2910" spans="1:6" s="242" customFormat="1" x14ac:dyDescent="0.2">
      <c r="A2910" s="424"/>
      <c r="B2910" s="424"/>
      <c r="C2910" s="425"/>
      <c r="D2910" s="425"/>
      <c r="E2910" s="425"/>
      <c r="F2910" s="421"/>
    </row>
    <row r="2911" spans="1:6" s="242" customFormat="1" x14ac:dyDescent="0.2">
      <c r="A2911" s="424"/>
      <c r="B2911" s="424"/>
      <c r="C2911" s="425"/>
      <c r="D2911" s="425"/>
      <c r="E2911" s="425"/>
      <c r="F2911" s="421"/>
    </row>
    <row r="2912" spans="1:6" s="242" customFormat="1" x14ac:dyDescent="0.2">
      <c r="A2912" s="424"/>
      <c r="B2912" s="424"/>
      <c r="C2912" s="425"/>
      <c r="D2912" s="425"/>
      <c r="E2912" s="425"/>
      <c r="F2912" s="421"/>
    </row>
    <row r="2913" spans="1:6" s="242" customFormat="1" x14ac:dyDescent="0.2">
      <c r="A2913" s="424"/>
      <c r="B2913" s="424"/>
      <c r="C2913" s="425"/>
      <c r="D2913" s="425"/>
      <c r="E2913" s="425"/>
      <c r="F2913" s="421"/>
    </row>
    <row r="2914" spans="1:6" s="242" customFormat="1" x14ac:dyDescent="0.2">
      <c r="A2914" s="424"/>
      <c r="B2914" s="424"/>
      <c r="C2914" s="425"/>
      <c r="D2914" s="425"/>
      <c r="E2914" s="425"/>
      <c r="F2914" s="421"/>
    </row>
    <row r="2915" spans="1:6" s="242" customFormat="1" x14ac:dyDescent="0.2">
      <c r="A2915" s="424"/>
      <c r="B2915" s="424"/>
      <c r="C2915" s="425"/>
      <c r="D2915" s="425"/>
      <c r="E2915" s="425"/>
      <c r="F2915" s="421"/>
    </row>
    <row r="2916" spans="1:6" s="242" customFormat="1" x14ac:dyDescent="0.2">
      <c r="A2916" s="424"/>
      <c r="B2916" s="424"/>
      <c r="C2916" s="425"/>
      <c r="D2916" s="425"/>
      <c r="E2916" s="425"/>
      <c r="F2916" s="421"/>
    </row>
    <row r="2917" spans="1:6" s="242" customFormat="1" x14ac:dyDescent="0.2">
      <c r="A2917" s="424"/>
      <c r="B2917" s="424"/>
      <c r="C2917" s="425"/>
      <c r="D2917" s="425"/>
      <c r="E2917" s="425"/>
      <c r="F2917" s="421"/>
    </row>
    <row r="2918" spans="1:6" s="242" customFormat="1" x14ac:dyDescent="0.2">
      <c r="A2918" s="424"/>
      <c r="B2918" s="424"/>
      <c r="C2918" s="425"/>
      <c r="D2918" s="425"/>
      <c r="E2918" s="425"/>
      <c r="F2918" s="421"/>
    </row>
    <row r="2919" spans="1:6" s="242" customFormat="1" x14ac:dyDescent="0.2">
      <c r="A2919" s="424"/>
      <c r="B2919" s="424"/>
      <c r="C2919" s="425"/>
      <c r="D2919" s="425"/>
      <c r="E2919" s="425"/>
      <c r="F2919" s="421"/>
    </row>
    <row r="2920" spans="1:6" s="242" customFormat="1" x14ac:dyDescent="0.2">
      <c r="A2920" s="424"/>
      <c r="B2920" s="424"/>
      <c r="C2920" s="425"/>
      <c r="D2920" s="425"/>
      <c r="E2920" s="425"/>
      <c r="F2920" s="421"/>
    </row>
    <row r="2921" spans="1:6" s="242" customFormat="1" x14ac:dyDescent="0.2">
      <c r="A2921" s="424"/>
      <c r="B2921" s="424"/>
      <c r="C2921" s="425"/>
      <c r="D2921" s="425"/>
      <c r="E2921" s="425"/>
      <c r="F2921" s="421"/>
    </row>
    <row r="2922" spans="1:6" s="242" customFormat="1" x14ac:dyDescent="0.2">
      <c r="A2922" s="424"/>
      <c r="B2922" s="424"/>
      <c r="C2922" s="425"/>
      <c r="D2922" s="425"/>
      <c r="E2922" s="425"/>
      <c r="F2922" s="421"/>
    </row>
    <row r="2923" spans="1:6" s="242" customFormat="1" x14ac:dyDescent="0.2">
      <c r="A2923" s="424"/>
      <c r="B2923" s="424"/>
      <c r="C2923" s="425"/>
      <c r="D2923" s="425"/>
      <c r="E2923" s="425"/>
      <c r="F2923" s="421"/>
    </row>
    <row r="2924" spans="1:6" s="242" customFormat="1" x14ac:dyDescent="0.2">
      <c r="A2924" s="424"/>
      <c r="B2924" s="424"/>
      <c r="C2924" s="425"/>
      <c r="D2924" s="425"/>
      <c r="E2924" s="425"/>
      <c r="F2924" s="421"/>
    </row>
    <row r="2925" spans="1:6" s="242" customFormat="1" x14ac:dyDescent="0.2">
      <c r="A2925" s="424"/>
      <c r="B2925" s="424"/>
      <c r="C2925" s="425"/>
      <c r="D2925" s="425"/>
      <c r="E2925" s="425"/>
      <c r="F2925" s="421"/>
    </row>
    <row r="2926" spans="1:6" s="242" customFormat="1" x14ac:dyDescent="0.2">
      <c r="A2926" s="424"/>
      <c r="B2926" s="424"/>
      <c r="C2926" s="425"/>
      <c r="D2926" s="425"/>
      <c r="E2926" s="425"/>
      <c r="F2926" s="421"/>
    </row>
    <row r="2927" spans="1:6" s="242" customFormat="1" x14ac:dyDescent="0.2">
      <c r="A2927" s="424"/>
      <c r="B2927" s="424"/>
      <c r="C2927" s="425"/>
      <c r="D2927" s="425"/>
      <c r="E2927" s="425"/>
      <c r="F2927" s="421"/>
    </row>
    <row r="2928" spans="1:6" s="242" customFormat="1" x14ac:dyDescent="0.2">
      <c r="A2928" s="424"/>
      <c r="B2928" s="424"/>
      <c r="C2928" s="425"/>
      <c r="D2928" s="425"/>
      <c r="E2928" s="425"/>
      <c r="F2928" s="421"/>
    </row>
    <row r="2929" spans="1:6" s="242" customFormat="1" x14ac:dyDescent="0.2">
      <c r="A2929" s="424"/>
      <c r="B2929" s="424"/>
      <c r="C2929" s="425"/>
      <c r="D2929" s="425"/>
      <c r="E2929" s="425"/>
      <c r="F2929" s="421"/>
    </row>
    <row r="2930" spans="1:6" s="242" customFormat="1" x14ac:dyDescent="0.2">
      <c r="A2930" s="424"/>
      <c r="B2930" s="424"/>
      <c r="C2930" s="425"/>
      <c r="D2930" s="425"/>
      <c r="E2930" s="425"/>
      <c r="F2930" s="421"/>
    </row>
    <row r="2931" spans="1:6" s="242" customFormat="1" x14ac:dyDescent="0.2">
      <c r="A2931" s="424"/>
      <c r="B2931" s="424"/>
      <c r="C2931" s="425"/>
      <c r="D2931" s="425"/>
      <c r="E2931" s="425"/>
      <c r="F2931" s="421"/>
    </row>
    <row r="2932" spans="1:6" s="242" customFormat="1" x14ac:dyDescent="0.2">
      <c r="A2932" s="424"/>
      <c r="B2932" s="424"/>
      <c r="C2932" s="425"/>
      <c r="D2932" s="425"/>
      <c r="E2932" s="425"/>
      <c r="F2932" s="421"/>
    </row>
    <row r="2933" spans="1:6" s="242" customFormat="1" x14ac:dyDescent="0.2">
      <c r="A2933" s="424"/>
      <c r="B2933" s="424"/>
      <c r="C2933" s="425"/>
      <c r="D2933" s="425"/>
      <c r="E2933" s="425"/>
      <c r="F2933" s="421"/>
    </row>
    <row r="2934" spans="1:6" s="242" customFormat="1" x14ac:dyDescent="0.2">
      <c r="A2934" s="424"/>
      <c r="B2934" s="424"/>
      <c r="C2934" s="425"/>
      <c r="D2934" s="425"/>
      <c r="E2934" s="425"/>
      <c r="F2934" s="421"/>
    </row>
    <row r="2935" spans="1:6" s="242" customFormat="1" x14ac:dyDescent="0.2">
      <c r="A2935" s="424"/>
      <c r="B2935" s="424"/>
      <c r="C2935" s="425"/>
      <c r="D2935" s="425"/>
      <c r="E2935" s="425"/>
      <c r="F2935" s="421"/>
    </row>
    <row r="2936" spans="1:6" s="242" customFormat="1" x14ac:dyDescent="0.2">
      <c r="A2936" s="424"/>
      <c r="B2936" s="424"/>
      <c r="C2936" s="425"/>
      <c r="D2936" s="425"/>
      <c r="E2936" s="425"/>
      <c r="F2936" s="421"/>
    </row>
    <row r="2937" spans="1:6" s="242" customFormat="1" x14ac:dyDescent="0.2">
      <c r="A2937" s="424"/>
      <c r="B2937" s="424"/>
      <c r="C2937" s="425"/>
      <c r="D2937" s="425"/>
      <c r="E2937" s="425"/>
      <c r="F2937" s="421"/>
    </row>
    <row r="2938" spans="1:6" s="242" customFormat="1" x14ac:dyDescent="0.2">
      <c r="A2938" s="424"/>
      <c r="B2938" s="424"/>
      <c r="C2938" s="425"/>
      <c r="D2938" s="425"/>
      <c r="E2938" s="425"/>
      <c r="F2938" s="421"/>
    </row>
    <row r="2939" spans="1:6" s="242" customFormat="1" x14ac:dyDescent="0.2">
      <c r="A2939" s="424"/>
      <c r="B2939" s="424"/>
      <c r="C2939" s="425"/>
      <c r="D2939" s="425"/>
      <c r="E2939" s="425"/>
      <c r="F2939" s="421"/>
    </row>
    <row r="2940" spans="1:6" s="242" customFormat="1" x14ac:dyDescent="0.2">
      <c r="A2940" s="424"/>
      <c r="B2940" s="424"/>
      <c r="C2940" s="425"/>
      <c r="D2940" s="425"/>
      <c r="E2940" s="425"/>
      <c r="F2940" s="421"/>
    </row>
    <row r="2941" spans="1:6" s="242" customFormat="1" x14ac:dyDescent="0.2">
      <c r="A2941" s="424"/>
      <c r="B2941" s="424"/>
      <c r="C2941" s="425"/>
      <c r="D2941" s="425"/>
      <c r="E2941" s="425"/>
      <c r="F2941" s="421"/>
    </row>
    <row r="2942" spans="1:6" s="242" customFormat="1" x14ac:dyDescent="0.2">
      <c r="A2942" s="424"/>
      <c r="B2942" s="424"/>
      <c r="C2942" s="425"/>
      <c r="D2942" s="425"/>
      <c r="E2942" s="425"/>
      <c r="F2942" s="421"/>
    </row>
    <row r="2943" spans="1:6" s="242" customFormat="1" x14ac:dyDescent="0.2">
      <c r="A2943" s="424"/>
      <c r="B2943" s="424"/>
      <c r="C2943" s="425"/>
      <c r="D2943" s="425"/>
      <c r="E2943" s="425"/>
      <c r="F2943" s="421"/>
    </row>
    <row r="2944" spans="1:6" s="242" customFormat="1" x14ac:dyDescent="0.2">
      <c r="A2944" s="424"/>
      <c r="B2944" s="424"/>
      <c r="C2944" s="425"/>
      <c r="D2944" s="425"/>
      <c r="E2944" s="425"/>
      <c r="F2944" s="421"/>
    </row>
    <row r="2945" spans="1:6" s="242" customFormat="1" x14ac:dyDescent="0.2">
      <c r="A2945" s="424"/>
      <c r="B2945" s="424"/>
      <c r="C2945" s="425"/>
      <c r="D2945" s="425"/>
      <c r="E2945" s="425"/>
      <c r="F2945" s="421"/>
    </row>
    <row r="2946" spans="1:6" s="242" customFormat="1" x14ac:dyDescent="0.2">
      <c r="A2946" s="424"/>
      <c r="B2946" s="424"/>
      <c r="C2946" s="425"/>
      <c r="D2946" s="425"/>
      <c r="E2946" s="425"/>
      <c r="F2946" s="421"/>
    </row>
    <row r="2947" spans="1:6" s="242" customFormat="1" x14ac:dyDescent="0.2">
      <c r="A2947" s="424"/>
      <c r="B2947" s="424"/>
      <c r="C2947" s="425"/>
      <c r="D2947" s="425"/>
      <c r="E2947" s="425"/>
      <c r="F2947" s="421"/>
    </row>
    <row r="2948" spans="1:6" s="242" customFormat="1" x14ac:dyDescent="0.2">
      <c r="A2948" s="424"/>
      <c r="B2948" s="424"/>
      <c r="C2948" s="425"/>
      <c r="D2948" s="425"/>
      <c r="E2948" s="425"/>
      <c r="F2948" s="421"/>
    </row>
    <row r="2949" spans="1:6" s="242" customFormat="1" x14ac:dyDescent="0.2">
      <c r="A2949" s="424"/>
      <c r="B2949" s="424"/>
      <c r="C2949" s="425"/>
      <c r="D2949" s="425"/>
      <c r="E2949" s="425"/>
      <c r="F2949" s="421"/>
    </row>
    <row r="2950" spans="1:6" s="242" customFormat="1" x14ac:dyDescent="0.2">
      <c r="A2950" s="424"/>
      <c r="B2950" s="424"/>
      <c r="C2950" s="425"/>
      <c r="D2950" s="425"/>
      <c r="E2950" s="425"/>
      <c r="F2950" s="421"/>
    </row>
    <row r="2951" spans="1:6" s="242" customFormat="1" x14ac:dyDescent="0.2">
      <c r="A2951" s="424"/>
      <c r="B2951" s="424"/>
      <c r="C2951" s="425"/>
      <c r="D2951" s="425"/>
      <c r="E2951" s="425"/>
      <c r="F2951" s="421"/>
    </row>
    <row r="2952" spans="1:6" s="242" customFormat="1" x14ac:dyDescent="0.2">
      <c r="A2952" s="424"/>
      <c r="B2952" s="424"/>
      <c r="C2952" s="425"/>
      <c r="D2952" s="425"/>
      <c r="E2952" s="425"/>
      <c r="F2952" s="421"/>
    </row>
    <row r="2953" spans="1:6" s="242" customFormat="1" x14ac:dyDescent="0.2">
      <c r="A2953" s="424"/>
      <c r="B2953" s="424"/>
      <c r="C2953" s="425"/>
      <c r="D2953" s="425"/>
      <c r="E2953" s="425"/>
      <c r="F2953" s="421"/>
    </row>
    <row r="2954" spans="1:6" s="242" customFormat="1" x14ac:dyDescent="0.2">
      <c r="A2954" s="424"/>
      <c r="B2954" s="424"/>
      <c r="C2954" s="425"/>
      <c r="D2954" s="425"/>
      <c r="E2954" s="425"/>
      <c r="F2954" s="421"/>
    </row>
    <row r="2955" spans="1:6" s="242" customFormat="1" x14ac:dyDescent="0.2">
      <c r="A2955" s="424"/>
      <c r="B2955" s="424"/>
      <c r="C2955" s="425"/>
      <c r="D2955" s="425"/>
      <c r="E2955" s="425"/>
      <c r="F2955" s="421"/>
    </row>
    <row r="2956" spans="1:6" s="242" customFormat="1" x14ac:dyDescent="0.2">
      <c r="A2956" s="424"/>
      <c r="B2956" s="424"/>
      <c r="C2956" s="425"/>
      <c r="D2956" s="425"/>
      <c r="E2956" s="425"/>
      <c r="F2956" s="421"/>
    </row>
    <row r="2957" spans="1:6" s="242" customFormat="1" x14ac:dyDescent="0.2">
      <c r="A2957" s="424"/>
      <c r="B2957" s="424"/>
      <c r="C2957" s="425"/>
      <c r="D2957" s="425"/>
      <c r="E2957" s="425"/>
      <c r="F2957" s="421"/>
    </row>
    <row r="2958" spans="1:6" s="242" customFormat="1" x14ac:dyDescent="0.2">
      <c r="A2958" s="424"/>
      <c r="B2958" s="424"/>
      <c r="C2958" s="425"/>
      <c r="D2958" s="425"/>
      <c r="E2958" s="425"/>
      <c r="F2958" s="421"/>
    </row>
    <row r="2959" spans="1:6" s="242" customFormat="1" x14ac:dyDescent="0.2">
      <c r="A2959" s="424"/>
      <c r="B2959" s="424"/>
      <c r="C2959" s="425"/>
      <c r="D2959" s="425"/>
      <c r="E2959" s="425"/>
      <c r="F2959" s="421"/>
    </row>
    <row r="2960" spans="1:6" s="242" customFormat="1" x14ac:dyDescent="0.2">
      <c r="A2960" s="424"/>
      <c r="B2960" s="424"/>
      <c r="C2960" s="425"/>
      <c r="D2960" s="425"/>
      <c r="E2960" s="425"/>
      <c r="F2960" s="421"/>
    </row>
    <row r="2961" spans="1:6" s="242" customFormat="1" x14ac:dyDescent="0.2">
      <c r="A2961" s="424"/>
      <c r="B2961" s="424"/>
      <c r="C2961" s="425"/>
      <c r="D2961" s="425"/>
      <c r="E2961" s="425"/>
      <c r="F2961" s="421"/>
    </row>
    <row r="2962" spans="1:6" s="242" customFormat="1" x14ac:dyDescent="0.2">
      <c r="A2962" s="424"/>
      <c r="B2962" s="424"/>
      <c r="C2962" s="425"/>
      <c r="D2962" s="425"/>
      <c r="E2962" s="425"/>
      <c r="F2962" s="421"/>
    </row>
    <row r="2963" spans="1:6" s="242" customFormat="1" x14ac:dyDescent="0.2">
      <c r="A2963" s="424"/>
      <c r="B2963" s="424"/>
      <c r="C2963" s="425"/>
      <c r="D2963" s="425"/>
      <c r="E2963" s="425"/>
      <c r="F2963" s="421"/>
    </row>
    <row r="2964" spans="1:6" s="242" customFormat="1" x14ac:dyDescent="0.2">
      <c r="A2964" s="424"/>
      <c r="B2964" s="424"/>
      <c r="C2964" s="425"/>
      <c r="D2964" s="425"/>
      <c r="E2964" s="425"/>
      <c r="F2964" s="421"/>
    </row>
    <row r="2965" spans="1:6" s="242" customFormat="1" x14ac:dyDescent="0.2">
      <c r="A2965" s="424"/>
      <c r="B2965" s="424"/>
      <c r="C2965" s="425"/>
      <c r="D2965" s="425"/>
      <c r="E2965" s="425"/>
      <c r="F2965" s="421"/>
    </row>
    <row r="2966" spans="1:6" s="242" customFormat="1" x14ac:dyDescent="0.2">
      <c r="A2966" s="424"/>
      <c r="B2966" s="424"/>
      <c r="C2966" s="425"/>
      <c r="D2966" s="425"/>
      <c r="E2966" s="425"/>
      <c r="F2966" s="421"/>
    </row>
    <row r="2967" spans="1:6" s="242" customFormat="1" x14ac:dyDescent="0.2">
      <c r="A2967" s="424"/>
      <c r="B2967" s="424"/>
      <c r="C2967" s="425"/>
      <c r="D2967" s="425"/>
      <c r="E2967" s="425"/>
      <c r="F2967" s="421"/>
    </row>
    <row r="2968" spans="1:6" s="242" customFormat="1" x14ac:dyDescent="0.2">
      <c r="A2968" s="424"/>
      <c r="B2968" s="424"/>
      <c r="C2968" s="425"/>
      <c r="D2968" s="425"/>
      <c r="E2968" s="425"/>
      <c r="F2968" s="421"/>
    </row>
    <row r="2969" spans="1:6" s="242" customFormat="1" x14ac:dyDescent="0.2">
      <c r="A2969" s="424"/>
      <c r="B2969" s="424"/>
      <c r="C2969" s="425"/>
      <c r="D2969" s="425"/>
      <c r="E2969" s="425"/>
      <c r="F2969" s="421"/>
    </row>
    <row r="2970" spans="1:6" s="242" customFormat="1" x14ac:dyDescent="0.2">
      <c r="A2970" s="424"/>
      <c r="B2970" s="424"/>
      <c r="C2970" s="425"/>
      <c r="D2970" s="425"/>
      <c r="E2970" s="425"/>
      <c r="F2970" s="421"/>
    </row>
    <row r="2971" spans="1:6" s="242" customFormat="1" x14ac:dyDescent="0.2">
      <c r="A2971" s="424"/>
      <c r="B2971" s="424"/>
      <c r="C2971" s="425"/>
      <c r="D2971" s="425"/>
      <c r="E2971" s="425"/>
      <c r="F2971" s="421"/>
    </row>
    <row r="2972" spans="1:6" s="242" customFormat="1" x14ac:dyDescent="0.2">
      <c r="A2972" s="424"/>
      <c r="B2972" s="424"/>
      <c r="C2972" s="425"/>
      <c r="D2972" s="425"/>
      <c r="E2972" s="425"/>
      <c r="F2972" s="421"/>
    </row>
    <row r="2973" spans="1:6" s="242" customFormat="1" x14ac:dyDescent="0.2">
      <c r="A2973" s="424"/>
      <c r="B2973" s="424"/>
      <c r="C2973" s="425"/>
      <c r="D2973" s="425"/>
      <c r="E2973" s="425"/>
      <c r="F2973" s="421"/>
    </row>
    <row r="2974" spans="1:6" s="242" customFormat="1" x14ac:dyDescent="0.2">
      <c r="A2974" s="424"/>
      <c r="B2974" s="424"/>
      <c r="C2974" s="425"/>
      <c r="D2974" s="425"/>
      <c r="E2974" s="425"/>
      <c r="F2974" s="421"/>
    </row>
    <row r="2975" spans="1:6" s="242" customFormat="1" x14ac:dyDescent="0.2">
      <c r="A2975" s="424"/>
      <c r="B2975" s="424"/>
      <c r="C2975" s="425"/>
      <c r="D2975" s="425"/>
      <c r="E2975" s="425"/>
      <c r="F2975" s="421"/>
    </row>
    <row r="2976" spans="1:6" s="242" customFormat="1" x14ac:dyDescent="0.2">
      <c r="A2976" s="424"/>
      <c r="B2976" s="424"/>
      <c r="C2976" s="425"/>
      <c r="D2976" s="425"/>
      <c r="E2976" s="425"/>
      <c r="F2976" s="421"/>
    </row>
    <row r="2977" spans="1:6" s="242" customFormat="1" x14ac:dyDescent="0.2">
      <c r="A2977" s="424"/>
      <c r="B2977" s="424"/>
      <c r="C2977" s="425"/>
      <c r="D2977" s="425"/>
      <c r="E2977" s="425"/>
      <c r="F2977" s="421"/>
    </row>
    <row r="2978" spans="1:6" s="242" customFormat="1" x14ac:dyDescent="0.2">
      <c r="A2978" s="424"/>
      <c r="B2978" s="424"/>
      <c r="C2978" s="425"/>
      <c r="D2978" s="425"/>
      <c r="E2978" s="425"/>
      <c r="F2978" s="421"/>
    </row>
    <row r="2979" spans="1:6" s="242" customFormat="1" x14ac:dyDescent="0.2">
      <c r="A2979" s="424"/>
      <c r="B2979" s="424"/>
      <c r="C2979" s="425"/>
      <c r="D2979" s="425"/>
      <c r="E2979" s="425"/>
      <c r="F2979" s="421"/>
    </row>
    <row r="2980" spans="1:6" s="242" customFormat="1" x14ac:dyDescent="0.2">
      <c r="A2980" s="424"/>
      <c r="B2980" s="424"/>
      <c r="C2980" s="425"/>
      <c r="D2980" s="425"/>
      <c r="E2980" s="425"/>
      <c r="F2980" s="421"/>
    </row>
    <row r="2981" spans="1:6" s="242" customFormat="1" x14ac:dyDescent="0.2">
      <c r="A2981" s="424"/>
      <c r="B2981" s="424"/>
      <c r="C2981" s="425"/>
      <c r="D2981" s="425"/>
      <c r="E2981" s="425"/>
      <c r="F2981" s="421"/>
    </row>
    <row r="2982" spans="1:6" s="242" customFormat="1" x14ac:dyDescent="0.2">
      <c r="A2982" s="424"/>
      <c r="B2982" s="424"/>
      <c r="C2982" s="425"/>
      <c r="D2982" s="425"/>
      <c r="E2982" s="425"/>
      <c r="F2982" s="421"/>
    </row>
    <row r="2983" spans="1:6" s="242" customFormat="1" x14ac:dyDescent="0.2">
      <c r="A2983" s="424"/>
      <c r="B2983" s="424"/>
      <c r="C2983" s="425"/>
      <c r="D2983" s="425"/>
      <c r="E2983" s="425"/>
      <c r="F2983" s="421"/>
    </row>
    <row r="2984" spans="1:6" s="242" customFormat="1" x14ac:dyDescent="0.2">
      <c r="A2984" s="424"/>
      <c r="B2984" s="424"/>
      <c r="C2984" s="425"/>
      <c r="D2984" s="425"/>
      <c r="E2984" s="425"/>
      <c r="F2984" s="421"/>
    </row>
    <row r="2985" spans="1:6" s="242" customFormat="1" x14ac:dyDescent="0.2">
      <c r="A2985" s="424"/>
      <c r="B2985" s="424"/>
      <c r="C2985" s="425"/>
      <c r="D2985" s="425"/>
      <c r="E2985" s="425"/>
      <c r="F2985" s="421"/>
    </row>
    <row r="2986" spans="1:6" s="242" customFormat="1" x14ac:dyDescent="0.2">
      <c r="A2986" s="424"/>
      <c r="B2986" s="424"/>
      <c r="C2986" s="425"/>
      <c r="D2986" s="425"/>
      <c r="E2986" s="425"/>
      <c r="F2986" s="421"/>
    </row>
    <row r="2987" spans="1:6" s="242" customFormat="1" x14ac:dyDescent="0.2">
      <c r="A2987" s="424"/>
      <c r="B2987" s="424"/>
      <c r="C2987" s="425"/>
      <c r="D2987" s="425"/>
      <c r="E2987" s="425"/>
      <c r="F2987" s="421"/>
    </row>
    <row r="2988" spans="1:6" s="242" customFormat="1" x14ac:dyDescent="0.2">
      <c r="A2988" s="424"/>
      <c r="B2988" s="424"/>
      <c r="C2988" s="425"/>
      <c r="D2988" s="425"/>
      <c r="E2988" s="425"/>
      <c r="F2988" s="421"/>
    </row>
    <row r="2989" spans="1:6" s="242" customFormat="1" x14ac:dyDescent="0.2">
      <c r="A2989" s="424"/>
      <c r="B2989" s="424"/>
      <c r="C2989" s="425"/>
      <c r="D2989" s="425"/>
      <c r="E2989" s="425"/>
      <c r="F2989" s="421"/>
    </row>
    <row r="2990" spans="1:6" s="242" customFormat="1" x14ac:dyDescent="0.2">
      <c r="A2990" s="424"/>
      <c r="B2990" s="424"/>
      <c r="C2990" s="425"/>
      <c r="D2990" s="425"/>
      <c r="E2990" s="425"/>
      <c r="F2990" s="421"/>
    </row>
    <row r="2991" spans="1:6" s="242" customFormat="1" x14ac:dyDescent="0.2">
      <c r="A2991" s="424"/>
      <c r="B2991" s="424"/>
      <c r="C2991" s="425"/>
      <c r="D2991" s="425"/>
      <c r="E2991" s="425"/>
      <c r="F2991" s="421"/>
    </row>
    <row r="2992" spans="1:6" s="242" customFormat="1" x14ac:dyDescent="0.2">
      <c r="A2992" s="424"/>
      <c r="B2992" s="424"/>
      <c r="C2992" s="425"/>
      <c r="D2992" s="425"/>
      <c r="E2992" s="425"/>
      <c r="F2992" s="421"/>
    </row>
    <row r="2993" spans="1:6" s="242" customFormat="1" x14ac:dyDescent="0.2">
      <c r="A2993" s="424"/>
      <c r="B2993" s="424"/>
      <c r="C2993" s="425"/>
      <c r="D2993" s="425"/>
      <c r="E2993" s="425"/>
      <c r="F2993" s="421"/>
    </row>
    <row r="2994" spans="1:6" s="242" customFormat="1" x14ac:dyDescent="0.2">
      <c r="A2994" s="424"/>
      <c r="B2994" s="424"/>
      <c r="C2994" s="425"/>
      <c r="D2994" s="425"/>
      <c r="E2994" s="425"/>
      <c r="F2994" s="421"/>
    </row>
    <row r="2995" spans="1:6" s="242" customFormat="1" x14ac:dyDescent="0.2">
      <c r="A2995" s="424"/>
      <c r="B2995" s="424"/>
      <c r="C2995" s="425"/>
      <c r="D2995" s="425"/>
      <c r="E2995" s="425"/>
      <c r="F2995" s="421"/>
    </row>
    <row r="2996" spans="1:6" s="242" customFormat="1" x14ac:dyDescent="0.2">
      <c r="A2996" s="424"/>
      <c r="B2996" s="424"/>
      <c r="C2996" s="425"/>
      <c r="D2996" s="425"/>
      <c r="E2996" s="425"/>
      <c r="F2996" s="421"/>
    </row>
    <row r="2997" spans="1:6" s="242" customFormat="1" x14ac:dyDescent="0.2">
      <c r="A2997" s="424"/>
      <c r="B2997" s="424"/>
      <c r="C2997" s="425"/>
      <c r="D2997" s="425"/>
      <c r="E2997" s="425"/>
      <c r="F2997" s="421"/>
    </row>
    <row r="2998" spans="1:6" s="242" customFormat="1" x14ac:dyDescent="0.2">
      <c r="A2998" s="424"/>
      <c r="B2998" s="424"/>
      <c r="C2998" s="425"/>
      <c r="D2998" s="425"/>
      <c r="E2998" s="425"/>
      <c r="F2998" s="421"/>
    </row>
    <row r="2999" spans="1:6" s="242" customFormat="1" x14ac:dyDescent="0.2">
      <c r="A2999" s="424"/>
      <c r="B2999" s="424"/>
      <c r="C2999" s="425"/>
      <c r="D2999" s="425"/>
      <c r="E2999" s="425"/>
      <c r="F2999" s="421"/>
    </row>
    <row r="3000" spans="1:6" s="242" customFormat="1" x14ac:dyDescent="0.2">
      <c r="A3000" s="424"/>
      <c r="B3000" s="424"/>
      <c r="C3000" s="425"/>
      <c r="D3000" s="425"/>
      <c r="E3000" s="425"/>
      <c r="F3000" s="421"/>
    </row>
    <row r="3001" spans="1:6" s="242" customFormat="1" x14ac:dyDescent="0.2">
      <c r="A3001" s="424"/>
      <c r="B3001" s="424"/>
      <c r="C3001" s="425"/>
      <c r="D3001" s="425"/>
      <c r="E3001" s="425"/>
      <c r="F3001" s="421"/>
    </row>
    <row r="3002" spans="1:6" s="242" customFormat="1" x14ac:dyDescent="0.2">
      <c r="A3002" s="424"/>
      <c r="B3002" s="424"/>
      <c r="C3002" s="425"/>
      <c r="D3002" s="425"/>
      <c r="E3002" s="425"/>
      <c r="F3002" s="421"/>
    </row>
    <row r="3003" spans="1:6" s="242" customFormat="1" x14ac:dyDescent="0.2">
      <c r="A3003" s="424"/>
      <c r="B3003" s="424"/>
      <c r="C3003" s="425"/>
      <c r="D3003" s="425"/>
      <c r="E3003" s="425"/>
      <c r="F3003" s="421"/>
    </row>
    <row r="3004" spans="1:6" s="242" customFormat="1" x14ac:dyDescent="0.2">
      <c r="A3004" s="424"/>
      <c r="B3004" s="424"/>
      <c r="C3004" s="425"/>
      <c r="D3004" s="425"/>
      <c r="E3004" s="425"/>
      <c r="F3004" s="421"/>
    </row>
    <row r="3005" spans="1:6" s="242" customFormat="1" x14ac:dyDescent="0.2">
      <c r="A3005" s="424"/>
      <c r="B3005" s="424"/>
      <c r="C3005" s="425"/>
      <c r="D3005" s="425"/>
      <c r="E3005" s="425"/>
      <c r="F3005" s="421"/>
    </row>
    <row r="3006" spans="1:6" s="242" customFormat="1" x14ac:dyDescent="0.2">
      <c r="A3006" s="424"/>
      <c r="B3006" s="424"/>
      <c r="C3006" s="425"/>
      <c r="D3006" s="425"/>
      <c r="E3006" s="425"/>
      <c r="F3006" s="421"/>
    </row>
    <row r="3007" spans="1:6" s="242" customFormat="1" x14ac:dyDescent="0.2">
      <c r="A3007" s="424"/>
      <c r="B3007" s="424"/>
      <c r="C3007" s="425"/>
      <c r="D3007" s="425"/>
      <c r="E3007" s="425"/>
      <c r="F3007" s="421"/>
    </row>
    <row r="3008" spans="1:6" s="242" customFormat="1" x14ac:dyDescent="0.2">
      <c r="A3008" s="424"/>
      <c r="B3008" s="424"/>
      <c r="C3008" s="425"/>
      <c r="D3008" s="425"/>
      <c r="E3008" s="425"/>
      <c r="F3008" s="421"/>
    </row>
    <row r="3009" spans="1:6" s="242" customFormat="1" x14ac:dyDescent="0.2">
      <c r="A3009" s="424"/>
      <c r="B3009" s="424"/>
      <c r="C3009" s="425"/>
      <c r="D3009" s="425"/>
      <c r="E3009" s="425"/>
      <c r="F3009" s="421"/>
    </row>
    <row r="3010" spans="1:6" s="242" customFormat="1" x14ac:dyDescent="0.2">
      <c r="A3010" s="424"/>
      <c r="B3010" s="424"/>
      <c r="C3010" s="425"/>
      <c r="D3010" s="425"/>
      <c r="E3010" s="425"/>
      <c r="F3010" s="421"/>
    </row>
    <row r="3011" spans="1:6" s="242" customFormat="1" x14ac:dyDescent="0.2">
      <c r="A3011" s="424"/>
      <c r="B3011" s="424"/>
      <c r="C3011" s="425"/>
      <c r="D3011" s="425"/>
      <c r="E3011" s="425"/>
      <c r="F3011" s="421"/>
    </row>
    <row r="3012" spans="1:6" s="242" customFormat="1" x14ac:dyDescent="0.2">
      <c r="A3012" s="424"/>
      <c r="B3012" s="424"/>
      <c r="C3012" s="425"/>
      <c r="D3012" s="425"/>
      <c r="E3012" s="425"/>
      <c r="F3012" s="421"/>
    </row>
    <row r="3013" spans="1:6" s="242" customFormat="1" x14ac:dyDescent="0.2">
      <c r="A3013" s="424"/>
      <c r="B3013" s="424"/>
      <c r="C3013" s="425"/>
      <c r="D3013" s="425"/>
      <c r="E3013" s="425"/>
      <c r="F3013" s="421"/>
    </row>
    <row r="3014" spans="1:6" s="242" customFormat="1" x14ac:dyDescent="0.2">
      <c r="A3014" s="424"/>
      <c r="B3014" s="424"/>
      <c r="C3014" s="425"/>
      <c r="D3014" s="425"/>
      <c r="E3014" s="425"/>
      <c r="F3014" s="421"/>
    </row>
    <row r="3015" spans="1:6" s="242" customFormat="1" x14ac:dyDescent="0.2">
      <c r="A3015" s="424"/>
      <c r="B3015" s="424"/>
      <c r="C3015" s="425"/>
      <c r="D3015" s="425"/>
      <c r="E3015" s="425"/>
      <c r="F3015" s="421"/>
    </row>
    <row r="3016" spans="1:6" s="242" customFormat="1" x14ac:dyDescent="0.2">
      <c r="A3016" s="424"/>
      <c r="B3016" s="424"/>
      <c r="C3016" s="425"/>
      <c r="D3016" s="425"/>
      <c r="E3016" s="425"/>
      <c r="F3016" s="421"/>
    </row>
    <row r="3017" spans="1:6" s="242" customFormat="1" x14ac:dyDescent="0.2">
      <c r="A3017" s="424"/>
      <c r="B3017" s="424"/>
      <c r="C3017" s="425"/>
      <c r="D3017" s="425"/>
      <c r="E3017" s="425"/>
      <c r="F3017" s="421"/>
    </row>
    <row r="3018" spans="1:6" s="242" customFormat="1" x14ac:dyDescent="0.2">
      <c r="A3018" s="424"/>
      <c r="B3018" s="424"/>
      <c r="C3018" s="425"/>
      <c r="D3018" s="425"/>
      <c r="E3018" s="425"/>
      <c r="F3018" s="421"/>
    </row>
    <row r="3019" spans="1:6" s="242" customFormat="1" x14ac:dyDescent="0.2">
      <c r="A3019" s="424"/>
      <c r="B3019" s="424"/>
      <c r="C3019" s="425"/>
      <c r="D3019" s="425"/>
      <c r="E3019" s="425"/>
      <c r="F3019" s="421"/>
    </row>
    <row r="3020" spans="1:6" s="242" customFormat="1" x14ac:dyDescent="0.2">
      <c r="A3020" s="424"/>
      <c r="B3020" s="424"/>
      <c r="C3020" s="425"/>
      <c r="D3020" s="425"/>
      <c r="E3020" s="425"/>
      <c r="F3020" s="421"/>
    </row>
    <row r="3021" spans="1:6" s="242" customFormat="1" x14ac:dyDescent="0.2">
      <c r="A3021" s="424"/>
      <c r="B3021" s="424"/>
      <c r="C3021" s="425"/>
      <c r="D3021" s="425"/>
      <c r="E3021" s="425"/>
      <c r="F3021" s="421"/>
    </row>
    <row r="3022" spans="1:6" s="242" customFormat="1" x14ac:dyDescent="0.2">
      <c r="A3022" s="424"/>
      <c r="B3022" s="424"/>
      <c r="C3022" s="425"/>
      <c r="D3022" s="425"/>
      <c r="E3022" s="425"/>
      <c r="F3022" s="421"/>
    </row>
    <row r="3023" spans="1:6" s="242" customFormat="1" x14ac:dyDescent="0.2">
      <c r="A3023" s="424"/>
      <c r="B3023" s="424"/>
      <c r="C3023" s="425"/>
      <c r="D3023" s="425"/>
      <c r="E3023" s="425"/>
      <c r="F3023" s="421"/>
    </row>
    <row r="3024" spans="1:6" s="242" customFormat="1" x14ac:dyDescent="0.2">
      <c r="A3024" s="424"/>
      <c r="B3024" s="424"/>
      <c r="C3024" s="425"/>
      <c r="D3024" s="425"/>
      <c r="E3024" s="425"/>
      <c r="F3024" s="421"/>
    </row>
    <row r="3025" spans="1:6" s="242" customFormat="1" x14ac:dyDescent="0.2">
      <c r="A3025" s="424"/>
      <c r="B3025" s="424"/>
      <c r="C3025" s="425"/>
      <c r="D3025" s="425"/>
      <c r="E3025" s="425"/>
      <c r="F3025" s="421"/>
    </row>
    <row r="3026" spans="1:6" s="242" customFormat="1" x14ac:dyDescent="0.2">
      <c r="A3026" s="424"/>
      <c r="B3026" s="424"/>
      <c r="C3026" s="425"/>
      <c r="D3026" s="425"/>
      <c r="E3026" s="425"/>
      <c r="F3026" s="421"/>
    </row>
    <row r="3027" spans="1:6" s="242" customFormat="1" x14ac:dyDescent="0.2">
      <c r="A3027" s="424"/>
      <c r="B3027" s="424"/>
      <c r="C3027" s="425"/>
      <c r="D3027" s="425"/>
      <c r="E3027" s="425"/>
      <c r="F3027" s="421"/>
    </row>
    <row r="3028" spans="1:6" s="242" customFormat="1" x14ac:dyDescent="0.2">
      <c r="A3028" s="424"/>
      <c r="B3028" s="424"/>
      <c r="C3028" s="425"/>
      <c r="D3028" s="425"/>
      <c r="E3028" s="425"/>
      <c r="F3028" s="421"/>
    </row>
    <row r="3029" spans="1:6" s="242" customFormat="1" x14ac:dyDescent="0.2">
      <c r="A3029" s="424"/>
      <c r="B3029" s="424"/>
      <c r="C3029" s="425"/>
      <c r="D3029" s="425"/>
      <c r="E3029" s="425"/>
      <c r="F3029" s="421"/>
    </row>
    <row r="3030" spans="1:6" s="242" customFormat="1" x14ac:dyDescent="0.2">
      <c r="A3030" s="424"/>
      <c r="B3030" s="424"/>
      <c r="C3030" s="425"/>
      <c r="D3030" s="425"/>
      <c r="E3030" s="425"/>
      <c r="F3030" s="421"/>
    </row>
    <row r="3031" spans="1:6" s="242" customFormat="1" x14ac:dyDescent="0.2">
      <c r="A3031" s="424"/>
      <c r="B3031" s="424"/>
      <c r="C3031" s="425"/>
      <c r="D3031" s="425"/>
      <c r="E3031" s="425"/>
      <c r="F3031" s="421"/>
    </row>
    <row r="3032" spans="1:6" s="242" customFormat="1" x14ac:dyDescent="0.2">
      <c r="A3032" s="424"/>
      <c r="B3032" s="424"/>
      <c r="C3032" s="425"/>
      <c r="D3032" s="425"/>
      <c r="E3032" s="425"/>
      <c r="F3032" s="421"/>
    </row>
    <row r="3033" spans="1:6" s="242" customFormat="1" x14ac:dyDescent="0.2">
      <c r="A3033" s="424"/>
      <c r="B3033" s="424"/>
      <c r="C3033" s="425"/>
      <c r="D3033" s="425"/>
      <c r="E3033" s="425"/>
      <c r="F3033" s="421"/>
    </row>
    <row r="3034" spans="1:6" s="242" customFormat="1" x14ac:dyDescent="0.2">
      <c r="A3034" s="424"/>
      <c r="B3034" s="424"/>
      <c r="C3034" s="425"/>
      <c r="D3034" s="425"/>
      <c r="E3034" s="425"/>
      <c r="F3034" s="421"/>
    </row>
    <row r="3035" spans="1:6" s="242" customFormat="1" x14ac:dyDescent="0.2">
      <c r="A3035" s="424"/>
      <c r="B3035" s="424"/>
      <c r="C3035" s="425"/>
      <c r="D3035" s="425"/>
      <c r="E3035" s="425"/>
      <c r="F3035" s="421"/>
    </row>
    <row r="3036" spans="1:6" s="242" customFormat="1" x14ac:dyDescent="0.2">
      <c r="A3036" s="424"/>
      <c r="B3036" s="424"/>
      <c r="C3036" s="425"/>
      <c r="D3036" s="425"/>
      <c r="E3036" s="425"/>
      <c r="F3036" s="421"/>
    </row>
    <row r="3037" spans="1:6" s="242" customFormat="1" x14ac:dyDescent="0.2">
      <c r="A3037" s="424"/>
      <c r="B3037" s="424"/>
      <c r="C3037" s="425"/>
      <c r="D3037" s="425"/>
      <c r="E3037" s="425"/>
      <c r="F3037" s="421"/>
    </row>
    <row r="3038" spans="1:6" s="242" customFormat="1" x14ac:dyDescent="0.2">
      <c r="A3038" s="424"/>
      <c r="B3038" s="424"/>
      <c r="C3038" s="425"/>
      <c r="D3038" s="425"/>
      <c r="E3038" s="425"/>
      <c r="F3038" s="421"/>
    </row>
    <row r="3039" spans="1:6" s="242" customFormat="1" x14ac:dyDescent="0.2">
      <c r="A3039" s="424"/>
      <c r="B3039" s="424"/>
      <c r="C3039" s="425"/>
      <c r="D3039" s="425"/>
      <c r="E3039" s="425"/>
      <c r="F3039" s="421"/>
    </row>
    <row r="3040" spans="1:6" s="242" customFormat="1" x14ac:dyDescent="0.2">
      <c r="A3040" s="424"/>
      <c r="B3040" s="424"/>
      <c r="C3040" s="425"/>
      <c r="D3040" s="425"/>
      <c r="E3040" s="425"/>
      <c r="F3040" s="421"/>
    </row>
    <row r="3041" spans="1:6" s="242" customFormat="1" x14ac:dyDescent="0.2">
      <c r="A3041" s="424"/>
      <c r="B3041" s="424"/>
      <c r="C3041" s="425"/>
      <c r="D3041" s="425"/>
      <c r="E3041" s="425"/>
      <c r="F3041" s="421"/>
    </row>
    <row r="3042" spans="1:6" s="242" customFormat="1" x14ac:dyDescent="0.2">
      <c r="A3042" s="424"/>
      <c r="B3042" s="424"/>
      <c r="C3042" s="425"/>
      <c r="D3042" s="425"/>
      <c r="E3042" s="425"/>
      <c r="F3042" s="421"/>
    </row>
    <row r="3043" spans="1:6" s="242" customFormat="1" x14ac:dyDescent="0.2">
      <c r="A3043" s="424"/>
      <c r="B3043" s="424"/>
      <c r="C3043" s="425"/>
      <c r="D3043" s="425"/>
      <c r="E3043" s="425"/>
      <c r="F3043" s="421"/>
    </row>
    <row r="3044" spans="1:6" s="242" customFormat="1" x14ac:dyDescent="0.2">
      <c r="A3044" s="424"/>
      <c r="B3044" s="424"/>
      <c r="C3044" s="425"/>
      <c r="D3044" s="425"/>
      <c r="E3044" s="425"/>
      <c r="F3044" s="421"/>
    </row>
    <row r="3045" spans="1:6" s="242" customFormat="1" x14ac:dyDescent="0.2">
      <c r="A3045" s="424"/>
      <c r="B3045" s="424"/>
      <c r="C3045" s="425"/>
      <c r="D3045" s="425"/>
      <c r="E3045" s="425"/>
      <c r="F3045" s="421"/>
    </row>
    <row r="3046" spans="1:6" s="242" customFormat="1" x14ac:dyDescent="0.2">
      <c r="A3046" s="424"/>
      <c r="B3046" s="424"/>
      <c r="C3046" s="425"/>
      <c r="D3046" s="425"/>
      <c r="E3046" s="425"/>
      <c r="F3046" s="421"/>
    </row>
    <row r="3047" spans="1:6" s="242" customFormat="1" x14ac:dyDescent="0.2">
      <c r="A3047" s="424"/>
      <c r="B3047" s="424"/>
      <c r="C3047" s="425"/>
      <c r="D3047" s="425"/>
      <c r="E3047" s="425"/>
      <c r="F3047" s="421"/>
    </row>
    <row r="3048" spans="1:6" s="242" customFormat="1" x14ac:dyDescent="0.2">
      <c r="A3048" s="424"/>
      <c r="B3048" s="424"/>
      <c r="C3048" s="425"/>
      <c r="D3048" s="425"/>
      <c r="E3048" s="425"/>
      <c r="F3048" s="421"/>
    </row>
    <row r="3049" spans="1:6" s="242" customFormat="1" x14ac:dyDescent="0.2">
      <c r="A3049" s="424"/>
      <c r="B3049" s="424"/>
      <c r="C3049" s="425"/>
      <c r="D3049" s="425"/>
      <c r="E3049" s="425"/>
      <c r="F3049" s="421"/>
    </row>
    <row r="3050" spans="1:6" s="242" customFormat="1" x14ac:dyDescent="0.2">
      <c r="A3050" s="424"/>
      <c r="B3050" s="424"/>
      <c r="C3050" s="425"/>
      <c r="D3050" s="425"/>
      <c r="E3050" s="425"/>
      <c r="F3050" s="421"/>
    </row>
    <row r="3051" spans="1:6" s="242" customFormat="1" x14ac:dyDescent="0.2">
      <c r="A3051" s="424"/>
      <c r="B3051" s="424"/>
      <c r="C3051" s="425"/>
      <c r="D3051" s="425"/>
      <c r="E3051" s="425"/>
      <c r="F3051" s="421"/>
    </row>
    <row r="3052" spans="1:6" s="242" customFormat="1" x14ac:dyDescent="0.2">
      <c r="A3052" s="424"/>
      <c r="B3052" s="424"/>
      <c r="C3052" s="425"/>
      <c r="D3052" s="425"/>
      <c r="E3052" s="425"/>
      <c r="F3052" s="421"/>
    </row>
    <row r="3053" spans="1:6" s="242" customFormat="1" x14ac:dyDescent="0.2">
      <c r="A3053" s="424"/>
      <c r="B3053" s="424"/>
      <c r="C3053" s="425"/>
      <c r="D3053" s="425"/>
      <c r="E3053" s="425"/>
      <c r="F3053" s="421"/>
    </row>
    <row r="3054" spans="1:6" s="242" customFormat="1" x14ac:dyDescent="0.2">
      <c r="A3054" s="424"/>
      <c r="B3054" s="424"/>
      <c r="C3054" s="425"/>
      <c r="D3054" s="425"/>
      <c r="E3054" s="425"/>
      <c r="F3054" s="421"/>
    </row>
    <row r="3055" spans="1:6" s="242" customFormat="1" x14ac:dyDescent="0.2">
      <c r="A3055" s="424"/>
      <c r="B3055" s="424"/>
      <c r="C3055" s="425"/>
      <c r="D3055" s="425"/>
      <c r="E3055" s="425"/>
      <c r="F3055" s="421"/>
    </row>
    <row r="3056" spans="1:6" s="242" customFormat="1" x14ac:dyDescent="0.2">
      <c r="A3056" s="424"/>
      <c r="B3056" s="424"/>
      <c r="C3056" s="425"/>
      <c r="D3056" s="425"/>
      <c r="E3056" s="425"/>
      <c r="F3056" s="421"/>
    </row>
    <row r="3057" spans="1:6" s="242" customFormat="1" x14ac:dyDescent="0.2">
      <c r="A3057" s="424"/>
      <c r="B3057" s="424"/>
      <c r="C3057" s="425"/>
      <c r="D3057" s="425"/>
      <c r="E3057" s="425"/>
      <c r="F3057" s="421"/>
    </row>
    <row r="3058" spans="1:6" s="242" customFormat="1" x14ac:dyDescent="0.2">
      <c r="A3058" s="424"/>
      <c r="B3058" s="424"/>
      <c r="C3058" s="425"/>
      <c r="D3058" s="425"/>
      <c r="E3058" s="425"/>
      <c r="F3058" s="421"/>
    </row>
    <row r="3059" spans="1:6" s="242" customFormat="1" x14ac:dyDescent="0.2">
      <c r="A3059" s="424"/>
      <c r="B3059" s="424"/>
      <c r="C3059" s="425"/>
      <c r="D3059" s="425"/>
      <c r="E3059" s="425"/>
      <c r="F3059" s="421"/>
    </row>
    <row r="3060" spans="1:6" s="242" customFormat="1" x14ac:dyDescent="0.2">
      <c r="A3060" s="424"/>
      <c r="B3060" s="424"/>
      <c r="C3060" s="425"/>
      <c r="D3060" s="425"/>
      <c r="E3060" s="425"/>
      <c r="F3060" s="421"/>
    </row>
    <row r="3061" spans="1:6" s="242" customFormat="1" x14ac:dyDescent="0.2">
      <c r="A3061" s="424"/>
      <c r="B3061" s="424"/>
      <c r="C3061" s="425"/>
      <c r="D3061" s="425"/>
      <c r="E3061" s="425"/>
      <c r="F3061" s="421"/>
    </row>
    <row r="3062" spans="1:6" s="242" customFormat="1" x14ac:dyDescent="0.2">
      <c r="A3062" s="424"/>
      <c r="B3062" s="424"/>
      <c r="C3062" s="425"/>
      <c r="D3062" s="425"/>
      <c r="E3062" s="425"/>
      <c r="F3062" s="421"/>
    </row>
    <row r="3063" spans="1:6" s="242" customFormat="1" x14ac:dyDescent="0.2">
      <c r="A3063" s="424"/>
      <c r="B3063" s="424"/>
      <c r="C3063" s="425"/>
      <c r="D3063" s="425"/>
      <c r="E3063" s="425"/>
      <c r="F3063" s="421"/>
    </row>
    <row r="3064" spans="1:6" s="242" customFormat="1" x14ac:dyDescent="0.2">
      <c r="A3064" s="424"/>
      <c r="B3064" s="424"/>
      <c r="C3064" s="425"/>
      <c r="D3064" s="425"/>
      <c r="E3064" s="425"/>
      <c r="F3064" s="421"/>
    </row>
    <row r="3065" spans="1:6" s="242" customFormat="1" x14ac:dyDescent="0.2">
      <c r="A3065" s="424"/>
      <c r="B3065" s="424"/>
      <c r="C3065" s="425"/>
      <c r="D3065" s="425"/>
      <c r="E3065" s="425"/>
      <c r="F3065" s="421"/>
    </row>
    <row r="3066" spans="1:6" s="242" customFormat="1" x14ac:dyDescent="0.2">
      <c r="A3066" s="424"/>
      <c r="B3066" s="424"/>
      <c r="C3066" s="425"/>
      <c r="D3066" s="425"/>
      <c r="E3066" s="425"/>
      <c r="F3066" s="421"/>
    </row>
    <row r="3067" spans="1:6" s="242" customFormat="1" x14ac:dyDescent="0.2">
      <c r="A3067" s="424"/>
      <c r="B3067" s="424"/>
      <c r="C3067" s="425"/>
      <c r="D3067" s="425"/>
      <c r="E3067" s="425"/>
      <c r="F3067" s="421"/>
    </row>
    <row r="3068" spans="1:6" s="242" customFormat="1" x14ac:dyDescent="0.2">
      <c r="A3068" s="424"/>
      <c r="B3068" s="424"/>
      <c r="C3068" s="425"/>
      <c r="D3068" s="425"/>
      <c r="E3068" s="425"/>
      <c r="F3068" s="421"/>
    </row>
    <row r="3069" spans="1:6" s="242" customFormat="1" x14ac:dyDescent="0.2">
      <c r="A3069" s="424"/>
      <c r="B3069" s="424"/>
      <c r="C3069" s="425"/>
      <c r="D3069" s="425"/>
      <c r="E3069" s="425"/>
      <c r="F3069" s="421"/>
    </row>
    <row r="3070" spans="1:6" s="242" customFormat="1" x14ac:dyDescent="0.2">
      <c r="A3070" s="424"/>
      <c r="B3070" s="424"/>
      <c r="C3070" s="425"/>
      <c r="D3070" s="425"/>
      <c r="E3070" s="425"/>
      <c r="F3070" s="421"/>
    </row>
    <row r="3071" spans="1:6" s="242" customFormat="1" x14ac:dyDescent="0.2">
      <c r="A3071" s="424"/>
      <c r="B3071" s="424"/>
      <c r="C3071" s="425"/>
      <c r="D3071" s="425"/>
      <c r="E3071" s="425"/>
      <c r="F3071" s="421"/>
    </row>
    <row r="3072" spans="1:6" s="242" customFormat="1" x14ac:dyDescent="0.2">
      <c r="A3072" s="424"/>
      <c r="B3072" s="424"/>
      <c r="C3072" s="425"/>
      <c r="D3072" s="425"/>
      <c r="E3072" s="425"/>
      <c r="F3072" s="421"/>
    </row>
    <row r="3073" spans="1:6" s="242" customFormat="1" x14ac:dyDescent="0.2">
      <c r="A3073" s="424"/>
      <c r="B3073" s="424"/>
      <c r="C3073" s="425"/>
      <c r="D3073" s="425"/>
      <c r="E3073" s="425"/>
      <c r="F3073" s="421"/>
    </row>
    <row r="3074" spans="1:6" s="242" customFormat="1" x14ac:dyDescent="0.2">
      <c r="A3074" s="424"/>
      <c r="B3074" s="424"/>
      <c r="C3074" s="425"/>
      <c r="D3074" s="425"/>
      <c r="E3074" s="425"/>
      <c r="F3074" s="421"/>
    </row>
    <row r="3075" spans="1:6" s="242" customFormat="1" x14ac:dyDescent="0.2">
      <c r="A3075" s="424"/>
      <c r="B3075" s="424"/>
      <c r="C3075" s="425"/>
      <c r="D3075" s="425"/>
      <c r="E3075" s="425"/>
      <c r="F3075" s="421"/>
    </row>
    <row r="3076" spans="1:6" s="242" customFormat="1" x14ac:dyDescent="0.2">
      <c r="A3076" s="424"/>
      <c r="B3076" s="424"/>
      <c r="C3076" s="425"/>
      <c r="D3076" s="425"/>
      <c r="E3076" s="425"/>
      <c r="F3076" s="421"/>
    </row>
    <row r="3077" spans="1:6" s="242" customFormat="1" x14ac:dyDescent="0.2">
      <c r="A3077" s="424"/>
      <c r="B3077" s="424"/>
      <c r="C3077" s="425"/>
      <c r="D3077" s="425"/>
      <c r="E3077" s="425"/>
      <c r="F3077" s="421"/>
    </row>
    <row r="3078" spans="1:6" s="242" customFormat="1" x14ac:dyDescent="0.2">
      <c r="A3078" s="424"/>
      <c r="B3078" s="424"/>
      <c r="C3078" s="425"/>
      <c r="D3078" s="425"/>
      <c r="E3078" s="425"/>
      <c r="F3078" s="421"/>
    </row>
    <row r="3079" spans="1:6" s="242" customFormat="1" x14ac:dyDescent="0.2">
      <c r="A3079" s="424"/>
      <c r="B3079" s="424"/>
      <c r="C3079" s="425"/>
      <c r="D3079" s="425"/>
      <c r="E3079" s="425"/>
      <c r="F3079" s="421"/>
    </row>
    <row r="3080" spans="1:6" s="242" customFormat="1" x14ac:dyDescent="0.2">
      <c r="A3080" s="424"/>
      <c r="B3080" s="424"/>
      <c r="C3080" s="425"/>
      <c r="D3080" s="425"/>
      <c r="E3080" s="425"/>
      <c r="F3080" s="421"/>
    </row>
    <row r="3081" spans="1:6" s="242" customFormat="1" x14ac:dyDescent="0.2">
      <c r="A3081" s="424"/>
      <c r="B3081" s="424"/>
      <c r="C3081" s="425"/>
      <c r="D3081" s="425"/>
      <c r="E3081" s="425"/>
      <c r="F3081" s="421"/>
    </row>
    <row r="3082" spans="1:6" s="242" customFormat="1" x14ac:dyDescent="0.2">
      <c r="A3082" s="424"/>
      <c r="B3082" s="424"/>
      <c r="C3082" s="425"/>
      <c r="D3082" s="425"/>
      <c r="E3082" s="425"/>
      <c r="F3082" s="421"/>
    </row>
    <row r="3083" spans="1:6" s="242" customFormat="1" x14ac:dyDescent="0.2">
      <c r="A3083" s="424"/>
      <c r="B3083" s="424"/>
      <c r="C3083" s="425"/>
      <c r="D3083" s="425"/>
      <c r="E3083" s="425"/>
      <c r="F3083" s="421"/>
    </row>
    <row r="3084" spans="1:6" s="242" customFormat="1" x14ac:dyDescent="0.2">
      <c r="A3084" s="424"/>
      <c r="B3084" s="424"/>
      <c r="C3084" s="425"/>
      <c r="D3084" s="425"/>
      <c r="E3084" s="425"/>
      <c r="F3084" s="421"/>
    </row>
    <row r="3085" spans="1:6" s="242" customFormat="1" x14ac:dyDescent="0.2">
      <c r="A3085" s="424"/>
      <c r="B3085" s="424"/>
      <c r="C3085" s="425"/>
      <c r="D3085" s="425"/>
      <c r="E3085" s="425"/>
      <c r="F3085" s="421"/>
    </row>
    <row r="3086" spans="1:6" s="242" customFormat="1" x14ac:dyDescent="0.2">
      <c r="A3086" s="424"/>
      <c r="B3086" s="424"/>
      <c r="C3086" s="425"/>
      <c r="D3086" s="425"/>
      <c r="E3086" s="425"/>
      <c r="F3086" s="421"/>
    </row>
    <row r="3087" spans="1:6" s="242" customFormat="1" x14ac:dyDescent="0.2">
      <c r="A3087" s="424"/>
      <c r="B3087" s="424"/>
      <c r="C3087" s="425"/>
      <c r="D3087" s="425"/>
      <c r="E3087" s="425"/>
      <c r="F3087" s="421"/>
    </row>
    <row r="3088" spans="1:6" s="242" customFormat="1" x14ac:dyDescent="0.2">
      <c r="A3088" s="424"/>
      <c r="B3088" s="424"/>
      <c r="C3088" s="425"/>
      <c r="D3088" s="425"/>
      <c r="E3088" s="425"/>
      <c r="F3088" s="421"/>
    </row>
    <row r="3089" spans="1:6" s="242" customFormat="1" x14ac:dyDescent="0.2">
      <c r="A3089" s="424"/>
      <c r="B3089" s="424"/>
      <c r="C3089" s="425"/>
      <c r="D3089" s="425"/>
      <c r="E3089" s="425"/>
      <c r="F3089" s="421"/>
    </row>
    <row r="3090" spans="1:6" s="242" customFormat="1" x14ac:dyDescent="0.2">
      <c r="A3090" s="424"/>
      <c r="B3090" s="424"/>
      <c r="C3090" s="425"/>
      <c r="D3090" s="425"/>
      <c r="E3090" s="425"/>
      <c r="F3090" s="421"/>
    </row>
    <row r="3091" spans="1:6" s="242" customFormat="1" x14ac:dyDescent="0.2">
      <c r="A3091" s="424"/>
      <c r="B3091" s="424"/>
      <c r="C3091" s="425"/>
      <c r="D3091" s="425"/>
      <c r="E3091" s="425"/>
      <c r="F3091" s="421"/>
    </row>
    <row r="3092" spans="1:6" s="242" customFormat="1" x14ac:dyDescent="0.2">
      <c r="A3092" s="424"/>
      <c r="B3092" s="424"/>
      <c r="C3092" s="425"/>
      <c r="D3092" s="425"/>
      <c r="E3092" s="425"/>
      <c r="F3092" s="421"/>
    </row>
    <row r="3093" spans="1:6" s="242" customFormat="1" x14ac:dyDescent="0.2">
      <c r="A3093" s="424"/>
      <c r="B3093" s="424"/>
      <c r="C3093" s="425"/>
      <c r="D3093" s="425"/>
      <c r="E3093" s="425"/>
      <c r="F3093" s="421"/>
    </row>
    <row r="3094" spans="1:6" s="242" customFormat="1" x14ac:dyDescent="0.2">
      <c r="A3094" s="424"/>
      <c r="B3094" s="424"/>
      <c r="C3094" s="425"/>
      <c r="D3094" s="425"/>
      <c r="E3094" s="425"/>
      <c r="F3094" s="421"/>
    </row>
    <row r="3095" spans="1:6" s="242" customFormat="1" x14ac:dyDescent="0.2">
      <c r="A3095" s="424"/>
      <c r="B3095" s="424"/>
      <c r="C3095" s="425"/>
      <c r="D3095" s="425"/>
      <c r="E3095" s="425"/>
      <c r="F3095" s="421"/>
    </row>
    <row r="3096" spans="1:6" s="242" customFormat="1" x14ac:dyDescent="0.2">
      <c r="A3096" s="424"/>
      <c r="B3096" s="424"/>
      <c r="C3096" s="425"/>
      <c r="D3096" s="425"/>
      <c r="E3096" s="425"/>
      <c r="F3096" s="421"/>
    </row>
    <row r="3097" spans="1:6" s="242" customFormat="1" x14ac:dyDescent="0.2">
      <c r="A3097" s="424"/>
      <c r="B3097" s="424"/>
      <c r="C3097" s="425"/>
      <c r="D3097" s="425"/>
      <c r="E3097" s="425"/>
      <c r="F3097" s="421"/>
    </row>
    <row r="3098" spans="1:6" s="242" customFormat="1" x14ac:dyDescent="0.2">
      <c r="A3098" s="424"/>
      <c r="B3098" s="424"/>
      <c r="C3098" s="425"/>
      <c r="D3098" s="425"/>
      <c r="E3098" s="425"/>
      <c r="F3098" s="421"/>
    </row>
    <row r="3099" spans="1:6" s="242" customFormat="1" x14ac:dyDescent="0.2">
      <c r="A3099" s="424"/>
      <c r="B3099" s="424"/>
      <c r="C3099" s="425"/>
      <c r="D3099" s="425"/>
      <c r="E3099" s="425"/>
      <c r="F3099" s="421"/>
    </row>
    <row r="3100" spans="1:6" s="242" customFormat="1" x14ac:dyDescent="0.2">
      <c r="A3100" s="424"/>
      <c r="B3100" s="424"/>
      <c r="C3100" s="425"/>
      <c r="D3100" s="425"/>
      <c r="E3100" s="425"/>
      <c r="F3100" s="421"/>
    </row>
    <row r="3101" spans="1:6" s="242" customFormat="1" x14ac:dyDescent="0.2">
      <c r="A3101" s="424"/>
      <c r="B3101" s="424"/>
      <c r="C3101" s="425"/>
      <c r="D3101" s="425"/>
      <c r="E3101" s="425"/>
      <c r="F3101" s="421"/>
    </row>
    <row r="3102" spans="1:6" s="242" customFormat="1" x14ac:dyDescent="0.2">
      <c r="A3102" s="424"/>
      <c r="B3102" s="424"/>
      <c r="C3102" s="425"/>
      <c r="D3102" s="425"/>
      <c r="E3102" s="425"/>
      <c r="F3102" s="421"/>
    </row>
    <row r="3103" spans="1:6" s="242" customFormat="1" x14ac:dyDescent="0.2">
      <c r="A3103" s="424"/>
      <c r="B3103" s="424"/>
      <c r="C3103" s="425"/>
      <c r="D3103" s="425"/>
      <c r="E3103" s="425"/>
      <c r="F3103" s="421"/>
    </row>
    <row r="3104" spans="1:6" s="242" customFormat="1" x14ac:dyDescent="0.2">
      <c r="A3104" s="424"/>
      <c r="B3104" s="424"/>
      <c r="C3104" s="425"/>
      <c r="D3104" s="425"/>
      <c r="E3104" s="425"/>
      <c r="F3104" s="421"/>
    </row>
    <row r="3105" spans="1:6" s="242" customFormat="1" x14ac:dyDescent="0.2">
      <c r="A3105" s="424"/>
      <c r="B3105" s="424"/>
      <c r="C3105" s="425"/>
      <c r="D3105" s="425"/>
      <c r="E3105" s="425"/>
      <c r="F3105" s="421"/>
    </row>
    <row r="3106" spans="1:6" s="242" customFormat="1" x14ac:dyDescent="0.2">
      <c r="A3106" s="424"/>
      <c r="B3106" s="424"/>
      <c r="C3106" s="425"/>
      <c r="D3106" s="425"/>
      <c r="E3106" s="425"/>
      <c r="F3106" s="421"/>
    </row>
    <row r="3107" spans="1:6" s="242" customFormat="1" x14ac:dyDescent="0.2">
      <c r="A3107" s="424"/>
      <c r="B3107" s="424"/>
      <c r="C3107" s="425"/>
      <c r="D3107" s="425"/>
      <c r="E3107" s="425"/>
      <c r="F3107" s="421"/>
    </row>
    <row r="3108" spans="1:6" s="242" customFormat="1" x14ac:dyDescent="0.2">
      <c r="A3108" s="424"/>
      <c r="B3108" s="424"/>
      <c r="C3108" s="425"/>
      <c r="D3108" s="425"/>
      <c r="E3108" s="425"/>
      <c r="F3108" s="421"/>
    </row>
    <row r="3109" spans="1:6" s="242" customFormat="1" x14ac:dyDescent="0.2">
      <c r="A3109" s="424"/>
      <c r="B3109" s="424"/>
      <c r="C3109" s="425"/>
      <c r="D3109" s="425"/>
      <c r="E3109" s="425"/>
      <c r="F3109" s="421"/>
    </row>
    <row r="3110" spans="1:6" s="242" customFormat="1" x14ac:dyDescent="0.2">
      <c r="A3110" s="424"/>
      <c r="B3110" s="424"/>
      <c r="C3110" s="425"/>
      <c r="D3110" s="425"/>
      <c r="E3110" s="425"/>
      <c r="F3110" s="421"/>
    </row>
    <row r="3111" spans="1:6" s="242" customFormat="1" x14ac:dyDescent="0.2">
      <c r="A3111" s="424"/>
      <c r="B3111" s="424"/>
      <c r="C3111" s="425"/>
      <c r="D3111" s="425"/>
      <c r="E3111" s="425"/>
      <c r="F3111" s="421"/>
    </row>
    <row r="3112" spans="1:6" s="242" customFormat="1" x14ac:dyDescent="0.2">
      <c r="A3112" s="424"/>
      <c r="B3112" s="424"/>
      <c r="C3112" s="425"/>
      <c r="D3112" s="425"/>
      <c r="E3112" s="425"/>
      <c r="F3112" s="421"/>
    </row>
    <row r="3113" spans="1:6" s="242" customFormat="1" x14ac:dyDescent="0.2">
      <c r="A3113" s="424"/>
      <c r="B3113" s="424"/>
      <c r="C3113" s="425"/>
      <c r="D3113" s="425"/>
      <c r="E3113" s="425"/>
      <c r="F3113" s="421"/>
    </row>
    <row r="3114" spans="1:6" s="242" customFormat="1" x14ac:dyDescent="0.2">
      <c r="A3114" s="424"/>
      <c r="B3114" s="424"/>
      <c r="C3114" s="425"/>
      <c r="D3114" s="425"/>
      <c r="E3114" s="425"/>
      <c r="F3114" s="421"/>
    </row>
    <row r="3115" spans="1:6" s="242" customFormat="1" x14ac:dyDescent="0.2">
      <c r="A3115" s="424"/>
      <c r="B3115" s="424"/>
      <c r="C3115" s="425"/>
      <c r="D3115" s="425"/>
      <c r="E3115" s="425"/>
      <c r="F3115" s="421"/>
    </row>
    <row r="3116" spans="1:6" s="242" customFormat="1" x14ac:dyDescent="0.2">
      <c r="A3116" s="424"/>
      <c r="B3116" s="424"/>
      <c r="C3116" s="425"/>
      <c r="D3116" s="425"/>
      <c r="E3116" s="425"/>
      <c r="F3116" s="421"/>
    </row>
    <row r="3117" spans="1:6" s="242" customFormat="1" x14ac:dyDescent="0.2">
      <c r="A3117" s="424"/>
      <c r="B3117" s="424"/>
      <c r="C3117" s="425"/>
      <c r="D3117" s="425"/>
      <c r="E3117" s="425"/>
      <c r="F3117" s="421"/>
    </row>
    <row r="3118" spans="1:6" s="242" customFormat="1" x14ac:dyDescent="0.2">
      <c r="A3118" s="424"/>
      <c r="B3118" s="424"/>
      <c r="C3118" s="425"/>
      <c r="D3118" s="425"/>
      <c r="E3118" s="425"/>
      <c r="F3118" s="421"/>
    </row>
    <row r="3119" spans="1:6" s="242" customFormat="1" x14ac:dyDescent="0.2">
      <c r="A3119" s="424"/>
      <c r="B3119" s="424"/>
      <c r="C3119" s="425"/>
      <c r="D3119" s="425"/>
      <c r="E3119" s="425"/>
      <c r="F3119" s="421"/>
    </row>
    <row r="3120" spans="1:6" s="242" customFormat="1" x14ac:dyDescent="0.2">
      <c r="A3120" s="424"/>
      <c r="B3120" s="424"/>
      <c r="C3120" s="425"/>
      <c r="D3120" s="425"/>
      <c r="E3120" s="425"/>
      <c r="F3120" s="421"/>
    </row>
    <row r="3121" spans="1:6" s="242" customFormat="1" x14ac:dyDescent="0.2">
      <c r="A3121" s="424"/>
      <c r="B3121" s="424"/>
      <c r="C3121" s="425"/>
      <c r="D3121" s="425"/>
      <c r="E3121" s="425"/>
      <c r="F3121" s="421"/>
    </row>
    <row r="3122" spans="1:6" s="242" customFormat="1" x14ac:dyDescent="0.2">
      <c r="A3122" s="424"/>
      <c r="B3122" s="424"/>
      <c r="C3122" s="425"/>
      <c r="D3122" s="425"/>
      <c r="E3122" s="425"/>
      <c r="F3122" s="421"/>
    </row>
    <row r="3123" spans="1:6" s="242" customFormat="1" x14ac:dyDescent="0.2">
      <c r="A3123" s="424"/>
      <c r="B3123" s="424"/>
      <c r="C3123" s="425"/>
      <c r="D3123" s="425"/>
      <c r="E3123" s="425"/>
      <c r="F3123" s="421"/>
    </row>
    <row r="3124" spans="1:6" s="242" customFormat="1" x14ac:dyDescent="0.2">
      <c r="A3124" s="424"/>
      <c r="B3124" s="424"/>
      <c r="C3124" s="425"/>
      <c r="D3124" s="425"/>
      <c r="E3124" s="425"/>
      <c r="F3124" s="421"/>
    </row>
    <row r="3125" spans="1:6" s="242" customFormat="1" x14ac:dyDescent="0.2">
      <c r="A3125" s="424"/>
      <c r="B3125" s="424"/>
      <c r="C3125" s="425"/>
      <c r="D3125" s="425"/>
      <c r="E3125" s="425"/>
      <c r="F3125" s="421"/>
    </row>
    <row r="3126" spans="1:6" s="242" customFormat="1" x14ac:dyDescent="0.2">
      <c r="A3126" s="424"/>
      <c r="B3126" s="424"/>
      <c r="C3126" s="425"/>
      <c r="D3126" s="425"/>
      <c r="E3126" s="425"/>
      <c r="F3126" s="421"/>
    </row>
    <row r="3127" spans="1:6" s="242" customFormat="1" x14ac:dyDescent="0.2">
      <c r="A3127" s="424"/>
      <c r="B3127" s="424"/>
      <c r="C3127" s="425"/>
      <c r="D3127" s="425"/>
      <c r="E3127" s="425"/>
      <c r="F3127" s="421"/>
    </row>
    <row r="3128" spans="1:6" s="242" customFormat="1" x14ac:dyDescent="0.2">
      <c r="A3128" s="424"/>
      <c r="B3128" s="424"/>
      <c r="C3128" s="425"/>
      <c r="D3128" s="425"/>
      <c r="E3128" s="425"/>
      <c r="F3128" s="421"/>
    </row>
    <row r="3129" spans="1:6" s="242" customFormat="1" x14ac:dyDescent="0.2">
      <c r="A3129" s="424"/>
      <c r="B3129" s="424"/>
      <c r="C3129" s="425"/>
      <c r="D3129" s="425"/>
      <c r="E3129" s="425"/>
      <c r="F3129" s="421"/>
    </row>
    <row r="3130" spans="1:6" s="242" customFormat="1" x14ac:dyDescent="0.2">
      <c r="A3130" s="424"/>
      <c r="B3130" s="424"/>
      <c r="C3130" s="425"/>
      <c r="D3130" s="425"/>
      <c r="E3130" s="425"/>
      <c r="F3130" s="421"/>
    </row>
    <row r="3131" spans="1:6" s="242" customFormat="1" x14ac:dyDescent="0.2">
      <c r="A3131" s="424"/>
      <c r="B3131" s="424"/>
      <c r="C3131" s="425"/>
      <c r="D3131" s="425"/>
      <c r="E3131" s="425"/>
      <c r="F3131" s="421"/>
    </row>
    <row r="3132" spans="1:6" s="242" customFormat="1" x14ac:dyDescent="0.2">
      <c r="A3132" s="424"/>
      <c r="B3132" s="424"/>
      <c r="C3132" s="425"/>
      <c r="D3132" s="425"/>
      <c r="E3132" s="425"/>
      <c r="F3132" s="421"/>
    </row>
    <row r="3133" spans="1:6" s="242" customFormat="1" x14ac:dyDescent="0.2">
      <c r="A3133" s="424"/>
      <c r="B3133" s="424"/>
      <c r="C3133" s="425"/>
      <c r="D3133" s="425"/>
      <c r="E3133" s="425"/>
      <c r="F3133" s="421"/>
    </row>
    <row r="3134" spans="1:6" s="242" customFormat="1" x14ac:dyDescent="0.2">
      <c r="A3134" s="424"/>
      <c r="B3134" s="424"/>
      <c r="C3134" s="425"/>
      <c r="D3134" s="425"/>
      <c r="E3134" s="425"/>
      <c r="F3134" s="421"/>
    </row>
    <row r="3135" spans="1:6" s="242" customFormat="1" x14ac:dyDescent="0.2">
      <c r="A3135" s="424"/>
      <c r="B3135" s="424"/>
      <c r="C3135" s="425"/>
      <c r="D3135" s="425"/>
      <c r="E3135" s="425"/>
      <c r="F3135" s="421"/>
    </row>
    <row r="3136" spans="1:6" s="242" customFormat="1" x14ac:dyDescent="0.2">
      <c r="A3136" s="424"/>
      <c r="B3136" s="424"/>
      <c r="C3136" s="425"/>
      <c r="D3136" s="425"/>
      <c r="E3136" s="425"/>
      <c r="F3136" s="421"/>
    </row>
    <row r="3137" spans="1:6" s="242" customFormat="1" x14ac:dyDescent="0.2">
      <c r="A3137" s="424"/>
      <c r="B3137" s="424"/>
      <c r="C3137" s="425"/>
      <c r="D3137" s="425"/>
      <c r="E3137" s="425"/>
      <c r="F3137" s="421"/>
    </row>
    <row r="3138" spans="1:6" s="242" customFormat="1" x14ac:dyDescent="0.2">
      <c r="A3138" s="424"/>
      <c r="B3138" s="424"/>
      <c r="C3138" s="425"/>
      <c r="D3138" s="425"/>
      <c r="E3138" s="425"/>
      <c r="F3138" s="421"/>
    </row>
    <row r="3139" spans="1:6" s="242" customFormat="1" x14ac:dyDescent="0.2">
      <c r="A3139" s="424"/>
      <c r="B3139" s="424"/>
      <c r="C3139" s="425"/>
      <c r="D3139" s="425"/>
      <c r="E3139" s="425"/>
      <c r="F3139" s="421"/>
    </row>
    <row r="3140" spans="1:6" s="242" customFormat="1" x14ac:dyDescent="0.2">
      <c r="A3140" s="424"/>
      <c r="B3140" s="424"/>
      <c r="C3140" s="425"/>
      <c r="D3140" s="425"/>
      <c r="E3140" s="425"/>
      <c r="F3140" s="421"/>
    </row>
    <row r="3141" spans="1:6" s="242" customFormat="1" x14ac:dyDescent="0.2">
      <c r="A3141" s="424"/>
      <c r="B3141" s="424"/>
      <c r="C3141" s="425"/>
      <c r="D3141" s="425"/>
      <c r="E3141" s="425"/>
      <c r="F3141" s="421"/>
    </row>
    <row r="3142" spans="1:6" s="242" customFormat="1" x14ac:dyDescent="0.2">
      <c r="A3142" s="424"/>
      <c r="B3142" s="424"/>
      <c r="C3142" s="425"/>
      <c r="D3142" s="425"/>
      <c r="E3142" s="425"/>
      <c r="F3142" s="421"/>
    </row>
    <row r="3143" spans="1:6" s="242" customFormat="1" x14ac:dyDescent="0.2">
      <c r="A3143" s="424"/>
      <c r="B3143" s="424"/>
      <c r="C3143" s="425"/>
      <c r="D3143" s="425"/>
      <c r="E3143" s="425"/>
      <c r="F3143" s="421"/>
    </row>
    <row r="3144" spans="1:6" s="242" customFormat="1" x14ac:dyDescent="0.2">
      <c r="A3144" s="424"/>
      <c r="B3144" s="424"/>
      <c r="C3144" s="425"/>
      <c r="D3144" s="425"/>
      <c r="E3144" s="425"/>
      <c r="F3144" s="421"/>
    </row>
    <row r="3145" spans="1:6" s="242" customFormat="1" x14ac:dyDescent="0.2">
      <c r="A3145" s="424"/>
      <c r="B3145" s="424"/>
      <c r="C3145" s="425"/>
      <c r="D3145" s="425"/>
      <c r="E3145" s="425"/>
      <c r="F3145" s="421"/>
    </row>
    <row r="3146" spans="1:6" s="242" customFormat="1" x14ac:dyDescent="0.2">
      <c r="A3146" s="424"/>
      <c r="B3146" s="424"/>
      <c r="C3146" s="425"/>
      <c r="D3146" s="425"/>
      <c r="E3146" s="425"/>
      <c r="F3146" s="421"/>
    </row>
    <row r="3147" spans="1:6" s="242" customFormat="1" x14ac:dyDescent="0.2">
      <c r="A3147" s="424"/>
      <c r="B3147" s="424"/>
      <c r="C3147" s="425"/>
      <c r="D3147" s="425"/>
      <c r="E3147" s="425"/>
      <c r="F3147" s="421"/>
    </row>
    <row r="3148" spans="1:6" s="242" customFormat="1" x14ac:dyDescent="0.2">
      <c r="A3148" s="424"/>
      <c r="B3148" s="424"/>
      <c r="C3148" s="425"/>
      <c r="D3148" s="425"/>
      <c r="E3148" s="425"/>
      <c r="F3148" s="421"/>
    </row>
    <row r="3149" spans="1:6" s="242" customFormat="1" x14ac:dyDescent="0.2">
      <c r="A3149" s="424"/>
      <c r="B3149" s="424"/>
      <c r="C3149" s="425"/>
      <c r="D3149" s="425"/>
      <c r="E3149" s="425"/>
      <c r="F3149" s="421"/>
    </row>
    <row r="3150" spans="1:6" s="242" customFormat="1" x14ac:dyDescent="0.2">
      <c r="A3150" s="424"/>
      <c r="B3150" s="424"/>
      <c r="C3150" s="425"/>
      <c r="D3150" s="425"/>
      <c r="E3150" s="425"/>
      <c r="F3150" s="421"/>
    </row>
    <row r="3151" spans="1:6" s="242" customFormat="1" x14ac:dyDescent="0.2">
      <c r="A3151" s="424"/>
      <c r="B3151" s="424"/>
      <c r="C3151" s="425"/>
      <c r="D3151" s="425"/>
      <c r="E3151" s="425"/>
      <c r="F3151" s="421"/>
    </row>
    <row r="3152" spans="1:6" s="242" customFormat="1" x14ac:dyDescent="0.2">
      <c r="A3152" s="424"/>
      <c r="B3152" s="424"/>
      <c r="C3152" s="425"/>
      <c r="D3152" s="425"/>
      <c r="E3152" s="425"/>
      <c r="F3152" s="421"/>
    </row>
    <row r="3153" spans="1:6" s="242" customFormat="1" x14ac:dyDescent="0.2">
      <c r="A3153" s="424"/>
      <c r="B3153" s="424"/>
      <c r="C3153" s="425"/>
      <c r="D3153" s="425"/>
      <c r="E3153" s="425"/>
      <c r="F3153" s="421"/>
    </row>
    <row r="3154" spans="1:6" s="242" customFormat="1" x14ac:dyDescent="0.2">
      <c r="A3154" s="424"/>
      <c r="B3154" s="424"/>
      <c r="C3154" s="425"/>
      <c r="D3154" s="425"/>
      <c r="E3154" s="425"/>
      <c r="F3154" s="421"/>
    </row>
    <row r="3155" spans="1:6" s="242" customFormat="1" x14ac:dyDescent="0.2">
      <c r="A3155" s="424"/>
      <c r="B3155" s="424"/>
      <c r="C3155" s="425"/>
      <c r="D3155" s="425"/>
      <c r="E3155" s="425"/>
      <c r="F3155" s="421"/>
    </row>
    <row r="3156" spans="1:6" s="242" customFormat="1" x14ac:dyDescent="0.2">
      <c r="A3156" s="424"/>
      <c r="B3156" s="424"/>
      <c r="C3156" s="425"/>
      <c r="D3156" s="425"/>
      <c r="E3156" s="425"/>
      <c r="F3156" s="421"/>
    </row>
    <row r="3157" spans="1:6" s="242" customFormat="1" x14ac:dyDescent="0.2">
      <c r="A3157" s="424"/>
      <c r="B3157" s="424"/>
      <c r="C3157" s="425"/>
      <c r="D3157" s="425"/>
      <c r="E3157" s="425"/>
      <c r="F3157" s="421"/>
    </row>
    <row r="3158" spans="1:6" s="242" customFormat="1" x14ac:dyDescent="0.2">
      <c r="A3158" s="424"/>
      <c r="B3158" s="424"/>
      <c r="C3158" s="425"/>
      <c r="D3158" s="425"/>
      <c r="E3158" s="425"/>
      <c r="F3158" s="421"/>
    </row>
    <row r="3159" spans="1:6" s="242" customFormat="1" x14ac:dyDescent="0.2">
      <c r="A3159" s="424"/>
      <c r="B3159" s="424"/>
      <c r="C3159" s="425"/>
      <c r="D3159" s="425"/>
      <c r="E3159" s="425"/>
      <c r="F3159" s="421"/>
    </row>
    <row r="3160" spans="1:6" s="242" customFormat="1" x14ac:dyDescent="0.2">
      <c r="A3160" s="424"/>
      <c r="B3160" s="424"/>
      <c r="C3160" s="425"/>
      <c r="D3160" s="425"/>
      <c r="E3160" s="425"/>
      <c r="F3160" s="421"/>
    </row>
    <row r="3161" spans="1:6" s="242" customFormat="1" x14ac:dyDescent="0.2">
      <c r="A3161" s="424"/>
      <c r="B3161" s="424"/>
      <c r="C3161" s="425"/>
      <c r="D3161" s="425"/>
      <c r="E3161" s="425"/>
      <c r="F3161" s="421"/>
    </row>
    <row r="3162" spans="1:6" s="242" customFormat="1" x14ac:dyDescent="0.2">
      <c r="A3162" s="424"/>
      <c r="B3162" s="424"/>
      <c r="C3162" s="425"/>
      <c r="D3162" s="425"/>
      <c r="E3162" s="425"/>
      <c r="F3162" s="421"/>
    </row>
    <row r="3163" spans="1:6" s="242" customFormat="1" x14ac:dyDescent="0.2">
      <c r="A3163" s="424"/>
      <c r="B3163" s="424"/>
      <c r="C3163" s="425"/>
      <c r="D3163" s="425"/>
      <c r="E3163" s="425"/>
      <c r="F3163" s="421"/>
    </row>
    <row r="3164" spans="1:6" s="242" customFormat="1" x14ac:dyDescent="0.2">
      <c r="A3164" s="424"/>
      <c r="B3164" s="424"/>
      <c r="C3164" s="425"/>
      <c r="D3164" s="425"/>
      <c r="E3164" s="425"/>
      <c r="F3164" s="421"/>
    </row>
    <row r="3165" spans="1:6" s="242" customFormat="1" x14ac:dyDescent="0.2">
      <c r="A3165" s="424"/>
      <c r="B3165" s="424"/>
      <c r="C3165" s="425"/>
      <c r="D3165" s="425"/>
      <c r="E3165" s="425"/>
      <c r="F3165" s="421"/>
    </row>
    <row r="3166" spans="1:6" s="242" customFormat="1" x14ac:dyDescent="0.2">
      <c r="A3166" s="424"/>
      <c r="B3166" s="424"/>
      <c r="C3166" s="425"/>
      <c r="D3166" s="425"/>
      <c r="E3166" s="425"/>
      <c r="F3166" s="421"/>
    </row>
    <row r="3167" spans="1:6" s="242" customFormat="1" x14ac:dyDescent="0.2">
      <c r="A3167" s="424"/>
      <c r="B3167" s="424"/>
      <c r="C3167" s="425"/>
      <c r="D3167" s="425"/>
      <c r="E3167" s="425"/>
      <c r="F3167" s="421"/>
    </row>
    <row r="3168" spans="1:6" s="242" customFormat="1" x14ac:dyDescent="0.2">
      <c r="A3168" s="424"/>
      <c r="B3168" s="424"/>
      <c r="C3168" s="425"/>
      <c r="D3168" s="425"/>
      <c r="E3168" s="425"/>
      <c r="F3168" s="421"/>
    </row>
    <row r="3169" spans="1:6" s="242" customFormat="1" x14ac:dyDescent="0.2">
      <c r="A3169" s="424"/>
      <c r="B3169" s="424"/>
      <c r="C3169" s="425"/>
      <c r="D3169" s="425"/>
      <c r="E3169" s="425"/>
      <c r="F3169" s="421"/>
    </row>
    <row r="3170" spans="1:6" s="242" customFormat="1" x14ac:dyDescent="0.2">
      <c r="A3170" s="424"/>
      <c r="B3170" s="424"/>
      <c r="C3170" s="425"/>
      <c r="D3170" s="425"/>
      <c r="E3170" s="425"/>
      <c r="F3170" s="421"/>
    </row>
    <row r="3171" spans="1:6" s="242" customFormat="1" x14ac:dyDescent="0.2">
      <c r="A3171" s="424"/>
      <c r="B3171" s="424"/>
      <c r="C3171" s="425"/>
      <c r="D3171" s="425"/>
      <c r="E3171" s="425"/>
      <c r="F3171" s="421"/>
    </row>
    <row r="3172" spans="1:6" s="242" customFormat="1" x14ac:dyDescent="0.2">
      <c r="A3172" s="424"/>
      <c r="B3172" s="424"/>
      <c r="C3172" s="425"/>
      <c r="D3172" s="425"/>
      <c r="E3172" s="425"/>
      <c r="F3172" s="421"/>
    </row>
    <row r="3173" spans="1:6" s="242" customFormat="1" x14ac:dyDescent="0.2">
      <c r="A3173" s="424"/>
      <c r="B3173" s="424"/>
      <c r="C3173" s="425"/>
      <c r="D3173" s="425"/>
      <c r="E3173" s="425"/>
      <c r="F3173" s="421"/>
    </row>
    <row r="3174" spans="1:6" s="242" customFormat="1" x14ac:dyDescent="0.2">
      <c r="A3174" s="424"/>
      <c r="B3174" s="424"/>
      <c r="C3174" s="425"/>
      <c r="D3174" s="425"/>
      <c r="E3174" s="425"/>
      <c r="F3174" s="421"/>
    </row>
    <row r="3175" spans="1:6" s="242" customFormat="1" x14ac:dyDescent="0.2">
      <c r="A3175" s="424"/>
      <c r="B3175" s="424"/>
      <c r="C3175" s="425"/>
      <c r="D3175" s="425"/>
      <c r="E3175" s="425"/>
      <c r="F3175" s="421"/>
    </row>
    <row r="3176" spans="1:6" s="242" customFormat="1" x14ac:dyDescent="0.2">
      <c r="A3176" s="424"/>
      <c r="B3176" s="424"/>
      <c r="C3176" s="425"/>
      <c r="D3176" s="425"/>
      <c r="E3176" s="425"/>
      <c r="F3176" s="421"/>
    </row>
    <row r="3177" spans="1:6" s="242" customFormat="1" x14ac:dyDescent="0.2">
      <c r="A3177" s="424"/>
      <c r="B3177" s="424"/>
      <c r="C3177" s="425"/>
      <c r="D3177" s="425"/>
      <c r="E3177" s="425"/>
      <c r="F3177" s="421"/>
    </row>
    <row r="3178" spans="1:6" s="242" customFormat="1" x14ac:dyDescent="0.2">
      <c r="A3178" s="424"/>
      <c r="B3178" s="424"/>
      <c r="C3178" s="425"/>
      <c r="D3178" s="425"/>
      <c r="E3178" s="425"/>
      <c r="F3178" s="421"/>
    </row>
    <row r="3179" spans="1:6" s="242" customFormat="1" x14ac:dyDescent="0.2">
      <c r="A3179" s="424"/>
      <c r="B3179" s="424"/>
      <c r="C3179" s="425"/>
      <c r="D3179" s="425"/>
      <c r="E3179" s="425"/>
      <c r="F3179" s="421"/>
    </row>
    <row r="3180" spans="1:6" s="242" customFormat="1" x14ac:dyDescent="0.2">
      <c r="A3180" s="424"/>
      <c r="B3180" s="424"/>
      <c r="C3180" s="425"/>
      <c r="D3180" s="425"/>
      <c r="E3180" s="425"/>
      <c r="F3180" s="421"/>
    </row>
    <row r="3181" spans="1:6" s="242" customFormat="1" x14ac:dyDescent="0.2">
      <c r="A3181" s="424"/>
      <c r="B3181" s="424"/>
      <c r="C3181" s="425"/>
      <c r="D3181" s="425"/>
      <c r="E3181" s="425"/>
      <c r="F3181" s="421"/>
    </row>
    <row r="3182" spans="1:6" s="242" customFormat="1" x14ac:dyDescent="0.2">
      <c r="A3182" s="424"/>
      <c r="B3182" s="424"/>
      <c r="C3182" s="425"/>
      <c r="D3182" s="425"/>
      <c r="E3182" s="425"/>
      <c r="F3182" s="421"/>
    </row>
    <row r="3183" spans="1:6" s="242" customFormat="1" x14ac:dyDescent="0.2">
      <c r="A3183" s="424"/>
      <c r="B3183" s="424"/>
      <c r="C3183" s="425"/>
      <c r="D3183" s="425"/>
      <c r="E3183" s="425"/>
      <c r="F3183" s="421"/>
    </row>
    <row r="3184" spans="1:6" s="242" customFormat="1" x14ac:dyDescent="0.2">
      <c r="A3184" s="424"/>
      <c r="B3184" s="424"/>
      <c r="C3184" s="425"/>
      <c r="D3184" s="425"/>
      <c r="E3184" s="425"/>
      <c r="F3184" s="421"/>
    </row>
    <row r="3185" spans="1:6" s="242" customFormat="1" x14ac:dyDescent="0.2">
      <c r="A3185" s="424"/>
      <c r="B3185" s="424"/>
      <c r="C3185" s="425"/>
      <c r="D3185" s="425"/>
      <c r="E3185" s="425"/>
      <c r="F3185" s="421"/>
    </row>
    <row r="3186" spans="1:6" s="242" customFormat="1" x14ac:dyDescent="0.2">
      <c r="A3186" s="424"/>
      <c r="B3186" s="424"/>
      <c r="C3186" s="425"/>
      <c r="D3186" s="425"/>
      <c r="E3186" s="425"/>
      <c r="F3186" s="421"/>
    </row>
    <row r="3187" spans="1:6" s="242" customFormat="1" x14ac:dyDescent="0.2">
      <c r="A3187" s="424"/>
      <c r="B3187" s="424"/>
      <c r="C3187" s="425"/>
      <c r="D3187" s="425"/>
      <c r="E3187" s="425"/>
      <c r="F3187" s="421"/>
    </row>
    <row r="3188" spans="1:6" s="242" customFormat="1" x14ac:dyDescent="0.2">
      <c r="A3188" s="424"/>
      <c r="B3188" s="424"/>
      <c r="C3188" s="425"/>
      <c r="D3188" s="425"/>
      <c r="E3188" s="425"/>
      <c r="F3188" s="421"/>
    </row>
    <row r="3189" spans="1:6" s="242" customFormat="1" x14ac:dyDescent="0.2">
      <c r="A3189" s="424"/>
      <c r="B3189" s="424"/>
      <c r="C3189" s="425"/>
      <c r="D3189" s="425"/>
      <c r="E3189" s="425"/>
      <c r="F3189" s="421"/>
    </row>
    <row r="3190" spans="1:6" s="242" customFormat="1" x14ac:dyDescent="0.2">
      <c r="A3190" s="424"/>
      <c r="B3190" s="424"/>
      <c r="C3190" s="425"/>
      <c r="D3190" s="425"/>
      <c r="E3190" s="425"/>
      <c r="F3190" s="421"/>
    </row>
    <row r="3191" spans="1:6" s="242" customFormat="1" x14ac:dyDescent="0.2">
      <c r="A3191" s="424"/>
      <c r="B3191" s="424"/>
      <c r="C3191" s="425"/>
      <c r="D3191" s="425"/>
      <c r="E3191" s="425"/>
      <c r="F3191" s="421"/>
    </row>
    <row r="3192" spans="1:6" s="242" customFormat="1" x14ac:dyDescent="0.2">
      <c r="A3192" s="424"/>
      <c r="B3192" s="424"/>
      <c r="C3192" s="425"/>
      <c r="D3192" s="425"/>
      <c r="E3192" s="425"/>
      <c r="F3192" s="421"/>
    </row>
    <row r="3193" spans="1:6" s="242" customFormat="1" x14ac:dyDescent="0.2">
      <c r="A3193" s="424"/>
      <c r="B3193" s="424"/>
      <c r="C3193" s="425"/>
      <c r="D3193" s="425"/>
      <c r="E3193" s="425"/>
      <c r="F3193" s="421"/>
    </row>
    <row r="3194" spans="1:6" s="242" customFormat="1" x14ac:dyDescent="0.2">
      <c r="A3194" s="424"/>
      <c r="B3194" s="424"/>
      <c r="C3194" s="425"/>
      <c r="D3194" s="425"/>
      <c r="E3194" s="425"/>
      <c r="F3194" s="421"/>
    </row>
    <row r="3195" spans="1:6" s="242" customFormat="1" x14ac:dyDescent="0.2">
      <c r="A3195" s="424"/>
      <c r="B3195" s="424"/>
      <c r="C3195" s="425"/>
      <c r="D3195" s="425"/>
      <c r="E3195" s="425"/>
      <c r="F3195" s="421"/>
    </row>
    <row r="3196" spans="1:6" s="242" customFormat="1" x14ac:dyDescent="0.2">
      <c r="A3196" s="424"/>
      <c r="B3196" s="424"/>
      <c r="C3196" s="425"/>
      <c r="D3196" s="425"/>
      <c r="E3196" s="425"/>
      <c r="F3196" s="421"/>
    </row>
    <row r="3197" spans="1:6" s="242" customFormat="1" x14ac:dyDescent="0.2">
      <c r="A3197" s="424"/>
      <c r="B3197" s="424"/>
      <c r="C3197" s="425"/>
      <c r="D3197" s="425"/>
      <c r="E3197" s="425"/>
      <c r="F3197" s="421"/>
    </row>
    <row r="3198" spans="1:6" s="242" customFormat="1" x14ac:dyDescent="0.2">
      <c r="A3198" s="424"/>
      <c r="B3198" s="424"/>
      <c r="C3198" s="425"/>
      <c r="D3198" s="425"/>
      <c r="E3198" s="425"/>
      <c r="F3198" s="421"/>
    </row>
    <row r="3199" spans="1:6" s="242" customFormat="1" x14ac:dyDescent="0.2">
      <c r="A3199" s="424"/>
      <c r="B3199" s="424"/>
      <c r="C3199" s="425"/>
      <c r="D3199" s="425"/>
      <c r="E3199" s="425"/>
      <c r="F3199" s="421"/>
    </row>
    <row r="3200" spans="1:6" s="242" customFormat="1" x14ac:dyDescent="0.2">
      <c r="A3200" s="424"/>
      <c r="B3200" s="424"/>
      <c r="C3200" s="425"/>
      <c r="D3200" s="425"/>
      <c r="E3200" s="425"/>
      <c r="F3200" s="421"/>
    </row>
    <row r="3201" spans="1:6" s="242" customFormat="1" x14ac:dyDescent="0.2">
      <c r="A3201" s="424"/>
      <c r="B3201" s="424"/>
      <c r="C3201" s="425"/>
      <c r="D3201" s="425"/>
      <c r="E3201" s="425"/>
      <c r="F3201" s="421"/>
    </row>
    <row r="3202" spans="1:6" s="242" customFormat="1" x14ac:dyDescent="0.2">
      <c r="A3202" s="424"/>
      <c r="B3202" s="424"/>
      <c r="C3202" s="425"/>
      <c r="D3202" s="425"/>
      <c r="E3202" s="425"/>
      <c r="F3202" s="421"/>
    </row>
    <row r="3203" spans="1:6" s="242" customFormat="1" x14ac:dyDescent="0.2">
      <c r="A3203" s="424"/>
      <c r="B3203" s="424"/>
      <c r="C3203" s="425"/>
      <c r="D3203" s="425"/>
      <c r="E3203" s="425"/>
      <c r="F3203" s="421"/>
    </row>
    <row r="3204" spans="1:6" s="242" customFormat="1" x14ac:dyDescent="0.2">
      <c r="A3204" s="424"/>
      <c r="B3204" s="424"/>
      <c r="C3204" s="425"/>
      <c r="D3204" s="425"/>
      <c r="E3204" s="425"/>
      <c r="F3204" s="421"/>
    </row>
    <row r="3205" spans="1:6" s="242" customFormat="1" x14ac:dyDescent="0.2">
      <c r="A3205" s="424"/>
      <c r="B3205" s="424"/>
      <c r="C3205" s="425"/>
      <c r="D3205" s="425"/>
      <c r="E3205" s="425"/>
      <c r="F3205" s="421"/>
    </row>
    <row r="3206" spans="1:6" s="242" customFormat="1" x14ac:dyDescent="0.2">
      <c r="A3206" s="424"/>
      <c r="B3206" s="424"/>
      <c r="C3206" s="425"/>
      <c r="D3206" s="425"/>
      <c r="E3206" s="425"/>
      <c r="F3206" s="421"/>
    </row>
    <row r="3207" spans="1:6" s="242" customFormat="1" x14ac:dyDescent="0.2">
      <c r="A3207" s="424"/>
      <c r="B3207" s="424"/>
      <c r="C3207" s="425"/>
      <c r="D3207" s="425"/>
      <c r="E3207" s="425"/>
      <c r="F3207" s="421"/>
    </row>
    <row r="3208" spans="1:6" s="242" customFormat="1" x14ac:dyDescent="0.2">
      <c r="A3208" s="424"/>
      <c r="B3208" s="424"/>
      <c r="C3208" s="425"/>
      <c r="D3208" s="425"/>
      <c r="E3208" s="425"/>
      <c r="F3208" s="421"/>
    </row>
    <row r="3209" spans="1:6" s="242" customFormat="1" x14ac:dyDescent="0.2">
      <c r="A3209" s="424"/>
      <c r="B3209" s="424"/>
      <c r="C3209" s="425"/>
      <c r="D3209" s="425"/>
      <c r="E3209" s="425"/>
      <c r="F3209" s="421"/>
    </row>
    <row r="3210" spans="1:6" s="242" customFormat="1" x14ac:dyDescent="0.2">
      <c r="A3210" s="424"/>
      <c r="B3210" s="424"/>
      <c r="C3210" s="425"/>
      <c r="D3210" s="425"/>
      <c r="E3210" s="425"/>
      <c r="F3210" s="421"/>
    </row>
    <row r="3211" spans="1:6" s="242" customFormat="1" x14ac:dyDescent="0.2">
      <c r="A3211" s="424"/>
      <c r="B3211" s="424"/>
      <c r="C3211" s="425"/>
      <c r="D3211" s="425"/>
      <c r="E3211" s="425"/>
      <c r="F3211" s="421"/>
    </row>
    <row r="3212" spans="1:6" s="242" customFormat="1" x14ac:dyDescent="0.2">
      <c r="A3212" s="424"/>
      <c r="B3212" s="424"/>
      <c r="C3212" s="425"/>
      <c r="D3212" s="425"/>
      <c r="E3212" s="425"/>
      <c r="F3212" s="421"/>
    </row>
    <row r="3213" spans="1:6" s="242" customFormat="1" x14ac:dyDescent="0.2">
      <c r="A3213" s="424"/>
      <c r="B3213" s="424"/>
      <c r="C3213" s="425"/>
      <c r="D3213" s="425"/>
      <c r="E3213" s="425"/>
      <c r="F3213" s="421"/>
    </row>
    <row r="3214" spans="1:6" s="242" customFormat="1" x14ac:dyDescent="0.2">
      <c r="A3214" s="424"/>
      <c r="B3214" s="424"/>
      <c r="C3214" s="425"/>
      <c r="D3214" s="425"/>
      <c r="E3214" s="425"/>
      <c r="F3214" s="421"/>
    </row>
    <row r="3215" spans="1:6" s="242" customFormat="1" x14ac:dyDescent="0.2">
      <c r="A3215" s="424"/>
      <c r="B3215" s="424"/>
      <c r="C3215" s="425"/>
      <c r="D3215" s="425"/>
      <c r="E3215" s="425"/>
      <c r="F3215" s="421"/>
    </row>
    <row r="3216" spans="1:6" s="242" customFormat="1" x14ac:dyDescent="0.2">
      <c r="A3216" s="424"/>
      <c r="B3216" s="424"/>
      <c r="C3216" s="425"/>
      <c r="D3216" s="425"/>
      <c r="E3216" s="425"/>
      <c r="F3216" s="421"/>
    </row>
    <row r="3217" spans="1:6" s="242" customFormat="1" x14ac:dyDescent="0.2">
      <c r="A3217" s="424"/>
      <c r="B3217" s="424"/>
      <c r="C3217" s="425"/>
      <c r="D3217" s="425"/>
      <c r="E3217" s="425"/>
      <c r="F3217" s="421"/>
    </row>
    <row r="3218" spans="1:6" s="242" customFormat="1" x14ac:dyDescent="0.2">
      <c r="A3218" s="424"/>
      <c r="B3218" s="424"/>
      <c r="C3218" s="425"/>
      <c r="D3218" s="425"/>
      <c r="E3218" s="425"/>
      <c r="F3218" s="421"/>
    </row>
    <row r="3219" spans="1:6" s="242" customFormat="1" x14ac:dyDescent="0.2">
      <c r="A3219" s="424"/>
      <c r="B3219" s="424"/>
      <c r="C3219" s="425"/>
      <c r="D3219" s="425"/>
      <c r="E3219" s="425"/>
      <c r="F3219" s="421"/>
    </row>
    <row r="3220" spans="1:6" s="242" customFormat="1" x14ac:dyDescent="0.2">
      <c r="A3220" s="424"/>
      <c r="B3220" s="424"/>
      <c r="C3220" s="425"/>
      <c r="D3220" s="425"/>
      <c r="E3220" s="425"/>
      <c r="F3220" s="421"/>
    </row>
    <row r="3221" spans="1:6" s="242" customFormat="1" x14ac:dyDescent="0.2">
      <c r="A3221" s="424"/>
      <c r="B3221" s="424"/>
      <c r="C3221" s="425"/>
      <c r="D3221" s="425"/>
      <c r="E3221" s="425"/>
      <c r="F3221" s="421"/>
    </row>
    <row r="3222" spans="1:6" s="242" customFormat="1" x14ac:dyDescent="0.2">
      <c r="A3222" s="424"/>
      <c r="B3222" s="424"/>
      <c r="C3222" s="425"/>
      <c r="D3222" s="425"/>
      <c r="E3222" s="425"/>
      <c r="F3222" s="421"/>
    </row>
    <row r="3223" spans="1:6" s="242" customFormat="1" x14ac:dyDescent="0.2">
      <c r="A3223" s="424"/>
      <c r="B3223" s="424"/>
      <c r="C3223" s="425"/>
      <c r="D3223" s="425"/>
      <c r="E3223" s="425"/>
      <c r="F3223" s="421"/>
    </row>
    <row r="3224" spans="1:6" s="242" customFormat="1" x14ac:dyDescent="0.2">
      <c r="A3224" s="424"/>
      <c r="B3224" s="424"/>
      <c r="C3224" s="425"/>
      <c r="D3224" s="425"/>
      <c r="E3224" s="425"/>
      <c r="F3224" s="421"/>
    </row>
    <row r="3225" spans="1:6" s="242" customFormat="1" x14ac:dyDescent="0.2">
      <c r="A3225" s="424"/>
      <c r="B3225" s="424"/>
      <c r="C3225" s="425"/>
      <c r="D3225" s="425"/>
      <c r="E3225" s="425"/>
      <c r="F3225" s="421"/>
    </row>
    <row r="3226" spans="1:6" s="242" customFormat="1" x14ac:dyDescent="0.2">
      <c r="A3226" s="424"/>
      <c r="B3226" s="424"/>
      <c r="C3226" s="425"/>
      <c r="D3226" s="425"/>
      <c r="E3226" s="425"/>
      <c r="F3226" s="421"/>
    </row>
    <row r="3227" spans="1:6" s="242" customFormat="1" x14ac:dyDescent="0.2">
      <c r="A3227" s="424"/>
      <c r="B3227" s="424"/>
      <c r="C3227" s="425"/>
      <c r="D3227" s="425"/>
      <c r="E3227" s="425"/>
      <c r="F3227" s="421"/>
    </row>
    <row r="3228" spans="1:6" s="242" customFormat="1" x14ac:dyDescent="0.2">
      <c r="A3228" s="424"/>
      <c r="B3228" s="424"/>
      <c r="C3228" s="425"/>
      <c r="D3228" s="425"/>
      <c r="E3228" s="425"/>
      <c r="F3228" s="421"/>
    </row>
    <row r="3229" spans="1:6" s="242" customFormat="1" x14ac:dyDescent="0.2">
      <c r="A3229" s="424"/>
      <c r="B3229" s="424"/>
      <c r="C3229" s="425"/>
      <c r="D3229" s="425"/>
      <c r="E3229" s="425"/>
      <c r="F3229" s="421"/>
    </row>
    <row r="3230" spans="1:6" s="242" customFormat="1" x14ac:dyDescent="0.2">
      <c r="A3230" s="424"/>
      <c r="B3230" s="424"/>
      <c r="C3230" s="425"/>
      <c r="D3230" s="425"/>
      <c r="E3230" s="425"/>
      <c r="F3230" s="421"/>
    </row>
    <row r="3231" spans="1:6" s="242" customFormat="1" x14ac:dyDescent="0.2">
      <c r="A3231" s="424"/>
      <c r="B3231" s="424"/>
      <c r="C3231" s="425"/>
      <c r="D3231" s="425"/>
      <c r="E3231" s="425"/>
      <c r="F3231" s="421"/>
    </row>
    <row r="3232" spans="1:6" s="242" customFormat="1" x14ac:dyDescent="0.2">
      <c r="A3232" s="424"/>
      <c r="B3232" s="424"/>
      <c r="C3232" s="425"/>
      <c r="D3232" s="425"/>
      <c r="E3232" s="425"/>
      <c r="F3232" s="421"/>
    </row>
    <row r="3233" spans="1:6" s="242" customFormat="1" x14ac:dyDescent="0.2">
      <c r="A3233" s="424"/>
      <c r="B3233" s="424"/>
      <c r="C3233" s="425"/>
      <c r="D3233" s="425"/>
      <c r="E3233" s="425"/>
      <c r="F3233" s="421"/>
    </row>
    <row r="3234" spans="1:6" s="242" customFormat="1" x14ac:dyDescent="0.2">
      <c r="A3234" s="424"/>
      <c r="B3234" s="424"/>
      <c r="C3234" s="425"/>
      <c r="D3234" s="425"/>
      <c r="E3234" s="425"/>
      <c r="F3234" s="421"/>
    </row>
    <row r="3235" spans="1:6" s="242" customFormat="1" x14ac:dyDescent="0.2">
      <c r="A3235" s="424"/>
      <c r="B3235" s="424"/>
      <c r="C3235" s="425"/>
      <c r="D3235" s="425"/>
      <c r="E3235" s="425"/>
      <c r="F3235" s="421"/>
    </row>
    <row r="3236" spans="1:6" s="242" customFormat="1" x14ac:dyDescent="0.2">
      <c r="A3236" s="424"/>
      <c r="B3236" s="424"/>
      <c r="C3236" s="425"/>
      <c r="D3236" s="425"/>
      <c r="E3236" s="425"/>
      <c r="F3236" s="421"/>
    </row>
    <row r="3237" spans="1:6" s="242" customFormat="1" x14ac:dyDescent="0.2">
      <c r="A3237" s="424"/>
      <c r="B3237" s="424"/>
      <c r="C3237" s="425"/>
      <c r="D3237" s="425"/>
      <c r="E3237" s="425"/>
      <c r="F3237" s="421"/>
    </row>
    <row r="3238" spans="1:6" s="242" customFormat="1" x14ac:dyDescent="0.2">
      <c r="A3238" s="424"/>
      <c r="B3238" s="424"/>
      <c r="C3238" s="425"/>
      <c r="D3238" s="425"/>
      <c r="E3238" s="425"/>
      <c r="F3238" s="421"/>
    </row>
    <row r="3239" spans="1:6" s="242" customFormat="1" x14ac:dyDescent="0.2">
      <c r="A3239" s="424"/>
      <c r="B3239" s="424"/>
      <c r="C3239" s="425"/>
      <c r="D3239" s="425"/>
      <c r="E3239" s="425"/>
      <c r="F3239" s="421"/>
    </row>
    <row r="3240" spans="1:6" s="242" customFormat="1" x14ac:dyDescent="0.2">
      <c r="A3240" s="424"/>
      <c r="B3240" s="424"/>
      <c r="C3240" s="425"/>
      <c r="D3240" s="425"/>
      <c r="E3240" s="425"/>
      <c r="F3240" s="421"/>
    </row>
    <row r="3241" spans="1:6" s="242" customFormat="1" x14ac:dyDescent="0.2">
      <c r="A3241" s="424"/>
      <c r="B3241" s="424"/>
      <c r="C3241" s="425"/>
      <c r="D3241" s="425"/>
      <c r="E3241" s="425"/>
      <c r="F3241" s="421"/>
    </row>
    <row r="3242" spans="1:6" s="242" customFormat="1" x14ac:dyDescent="0.2">
      <c r="A3242" s="424"/>
      <c r="B3242" s="424"/>
      <c r="C3242" s="425"/>
      <c r="D3242" s="425"/>
      <c r="E3242" s="425"/>
      <c r="F3242" s="421"/>
    </row>
    <row r="3243" spans="1:6" s="242" customFormat="1" x14ac:dyDescent="0.2">
      <c r="A3243" s="424"/>
      <c r="B3243" s="424"/>
      <c r="C3243" s="425"/>
      <c r="D3243" s="425"/>
      <c r="E3243" s="425"/>
      <c r="F3243" s="421"/>
    </row>
    <row r="3244" spans="1:6" s="242" customFormat="1" x14ac:dyDescent="0.2">
      <c r="A3244" s="424"/>
      <c r="B3244" s="424"/>
      <c r="C3244" s="425"/>
      <c r="D3244" s="425"/>
      <c r="E3244" s="425"/>
      <c r="F3244" s="421"/>
    </row>
    <row r="3245" spans="1:6" s="242" customFormat="1" x14ac:dyDescent="0.2">
      <c r="A3245" s="424"/>
      <c r="B3245" s="424"/>
      <c r="C3245" s="425"/>
      <c r="D3245" s="425"/>
      <c r="E3245" s="425"/>
      <c r="F3245" s="421"/>
    </row>
    <row r="3246" spans="1:6" s="242" customFormat="1" x14ac:dyDescent="0.2">
      <c r="A3246" s="424"/>
      <c r="B3246" s="424"/>
      <c r="C3246" s="425"/>
      <c r="D3246" s="425"/>
      <c r="E3246" s="425"/>
      <c r="F3246" s="421"/>
    </row>
    <row r="3247" spans="1:6" s="242" customFormat="1" x14ac:dyDescent="0.2">
      <c r="A3247" s="424"/>
      <c r="B3247" s="424"/>
      <c r="C3247" s="425"/>
      <c r="D3247" s="425"/>
      <c r="E3247" s="425"/>
      <c r="F3247" s="421"/>
    </row>
    <row r="3248" spans="1:6" s="242" customFormat="1" x14ac:dyDescent="0.2">
      <c r="A3248" s="424"/>
      <c r="B3248" s="424"/>
      <c r="C3248" s="425"/>
      <c r="D3248" s="425"/>
      <c r="E3248" s="425"/>
      <c r="F3248" s="421"/>
    </row>
    <row r="3249" spans="1:6" s="242" customFormat="1" x14ac:dyDescent="0.2">
      <c r="A3249" s="424"/>
      <c r="B3249" s="424"/>
      <c r="C3249" s="425"/>
      <c r="D3249" s="425"/>
      <c r="E3249" s="425"/>
      <c r="F3249" s="421"/>
    </row>
    <row r="3250" spans="1:6" s="242" customFormat="1" x14ac:dyDescent="0.2">
      <c r="A3250" s="424"/>
      <c r="B3250" s="424"/>
      <c r="C3250" s="425"/>
      <c r="D3250" s="425"/>
      <c r="E3250" s="425"/>
      <c r="F3250" s="421"/>
    </row>
    <row r="3251" spans="1:6" s="242" customFormat="1" x14ac:dyDescent="0.2">
      <c r="A3251" s="424"/>
      <c r="B3251" s="424"/>
      <c r="C3251" s="425"/>
      <c r="D3251" s="425"/>
      <c r="E3251" s="425"/>
      <c r="F3251" s="421"/>
    </row>
    <row r="3252" spans="1:6" s="242" customFormat="1" x14ac:dyDescent="0.2">
      <c r="A3252" s="424"/>
      <c r="B3252" s="424"/>
      <c r="C3252" s="425"/>
      <c r="D3252" s="425"/>
      <c r="E3252" s="425"/>
      <c r="F3252" s="421"/>
    </row>
    <row r="3253" spans="1:6" s="242" customFormat="1" x14ac:dyDescent="0.2">
      <c r="A3253" s="424"/>
      <c r="B3253" s="424"/>
      <c r="C3253" s="425"/>
      <c r="D3253" s="425"/>
      <c r="E3253" s="425"/>
      <c r="F3253" s="421"/>
    </row>
    <row r="3254" spans="1:6" s="242" customFormat="1" x14ac:dyDescent="0.2">
      <c r="A3254" s="424"/>
      <c r="B3254" s="424"/>
      <c r="C3254" s="425"/>
      <c r="D3254" s="425"/>
      <c r="E3254" s="425"/>
      <c r="F3254" s="421"/>
    </row>
    <row r="3255" spans="1:6" s="242" customFormat="1" x14ac:dyDescent="0.2">
      <c r="A3255" s="424"/>
      <c r="B3255" s="424"/>
      <c r="C3255" s="425"/>
      <c r="D3255" s="425"/>
      <c r="E3255" s="425"/>
      <c r="F3255" s="421"/>
    </row>
    <row r="3256" spans="1:6" s="242" customFormat="1" x14ac:dyDescent="0.2">
      <c r="A3256" s="424"/>
      <c r="B3256" s="424"/>
      <c r="C3256" s="425"/>
      <c r="D3256" s="425"/>
      <c r="E3256" s="425"/>
      <c r="F3256" s="421"/>
    </row>
    <row r="3257" spans="1:6" s="242" customFormat="1" x14ac:dyDescent="0.2">
      <c r="A3257" s="424"/>
      <c r="B3257" s="424"/>
      <c r="C3257" s="425"/>
      <c r="D3257" s="425"/>
      <c r="E3257" s="425"/>
      <c r="F3257" s="421"/>
    </row>
    <row r="3258" spans="1:6" s="242" customFormat="1" x14ac:dyDescent="0.2">
      <c r="A3258" s="424"/>
      <c r="B3258" s="424"/>
      <c r="C3258" s="425"/>
      <c r="D3258" s="425"/>
      <c r="E3258" s="425"/>
      <c r="F3258" s="421"/>
    </row>
    <row r="3259" spans="1:6" s="242" customFormat="1" x14ac:dyDescent="0.2">
      <c r="A3259" s="424"/>
      <c r="B3259" s="424"/>
      <c r="C3259" s="425"/>
      <c r="D3259" s="425"/>
      <c r="E3259" s="425"/>
      <c r="F3259" s="421"/>
    </row>
    <row r="3260" spans="1:6" s="242" customFormat="1" x14ac:dyDescent="0.2">
      <c r="A3260" s="424"/>
      <c r="B3260" s="424"/>
      <c r="C3260" s="425"/>
      <c r="D3260" s="425"/>
      <c r="E3260" s="425"/>
      <c r="F3260" s="421"/>
    </row>
    <row r="3261" spans="1:6" s="242" customFormat="1" x14ac:dyDescent="0.2">
      <c r="A3261" s="424"/>
      <c r="B3261" s="424"/>
      <c r="C3261" s="425"/>
      <c r="D3261" s="425"/>
      <c r="E3261" s="425"/>
      <c r="F3261" s="421"/>
    </row>
    <row r="3262" spans="1:6" s="242" customFormat="1" x14ac:dyDescent="0.2">
      <c r="A3262" s="424"/>
      <c r="B3262" s="424"/>
      <c r="C3262" s="425"/>
      <c r="D3262" s="425"/>
      <c r="E3262" s="425"/>
      <c r="F3262" s="421"/>
    </row>
    <row r="3263" spans="1:6" s="242" customFormat="1" x14ac:dyDescent="0.2">
      <c r="A3263" s="424"/>
      <c r="B3263" s="424"/>
      <c r="C3263" s="425"/>
      <c r="D3263" s="425"/>
      <c r="E3263" s="425"/>
      <c r="F3263" s="421"/>
    </row>
    <row r="3264" spans="1:6" s="242" customFormat="1" x14ac:dyDescent="0.2">
      <c r="A3264" s="424"/>
      <c r="B3264" s="424"/>
      <c r="C3264" s="425"/>
      <c r="D3264" s="425"/>
      <c r="E3264" s="425"/>
      <c r="F3264" s="421"/>
    </row>
    <row r="3265" spans="1:6" s="242" customFormat="1" x14ac:dyDescent="0.2">
      <c r="A3265" s="424"/>
      <c r="B3265" s="424"/>
      <c r="C3265" s="425"/>
      <c r="D3265" s="425"/>
      <c r="E3265" s="425"/>
      <c r="F3265" s="421"/>
    </row>
    <row r="3266" spans="1:6" s="242" customFormat="1" x14ac:dyDescent="0.2">
      <c r="A3266" s="424"/>
      <c r="B3266" s="424"/>
      <c r="C3266" s="425"/>
      <c r="D3266" s="425"/>
      <c r="E3266" s="425"/>
      <c r="F3266" s="421"/>
    </row>
    <row r="3267" spans="1:6" s="242" customFormat="1" x14ac:dyDescent="0.2">
      <c r="A3267" s="424"/>
      <c r="B3267" s="424"/>
      <c r="C3267" s="425"/>
      <c r="D3267" s="425"/>
      <c r="E3267" s="425"/>
      <c r="F3267" s="421"/>
    </row>
    <row r="3268" spans="1:6" s="242" customFormat="1" x14ac:dyDescent="0.2">
      <c r="A3268" s="424"/>
      <c r="B3268" s="424"/>
      <c r="C3268" s="425"/>
      <c r="D3268" s="425"/>
      <c r="E3268" s="425"/>
      <c r="F3268" s="421"/>
    </row>
    <row r="3269" spans="1:6" s="242" customFormat="1" x14ac:dyDescent="0.2">
      <c r="A3269" s="424"/>
      <c r="B3269" s="424"/>
      <c r="C3269" s="425"/>
      <c r="D3269" s="425"/>
      <c r="E3269" s="425"/>
      <c r="F3269" s="421"/>
    </row>
    <row r="3270" spans="1:6" s="242" customFormat="1" x14ac:dyDescent="0.2">
      <c r="A3270" s="424"/>
      <c r="B3270" s="424"/>
      <c r="C3270" s="425"/>
      <c r="D3270" s="425"/>
      <c r="E3270" s="425"/>
      <c r="F3270" s="421"/>
    </row>
    <row r="3271" spans="1:6" s="242" customFormat="1" x14ac:dyDescent="0.2">
      <c r="A3271" s="424"/>
      <c r="B3271" s="424"/>
      <c r="C3271" s="425"/>
      <c r="D3271" s="425"/>
      <c r="E3271" s="425"/>
      <c r="F3271" s="421"/>
    </row>
    <row r="3272" spans="1:6" s="242" customFormat="1" x14ac:dyDescent="0.2">
      <c r="A3272" s="424"/>
      <c r="B3272" s="424"/>
      <c r="C3272" s="425"/>
      <c r="D3272" s="425"/>
      <c r="E3272" s="425"/>
      <c r="F3272" s="421"/>
    </row>
    <row r="3273" spans="1:6" s="242" customFormat="1" x14ac:dyDescent="0.2">
      <c r="A3273" s="424"/>
      <c r="B3273" s="424"/>
      <c r="C3273" s="425"/>
      <c r="D3273" s="425"/>
      <c r="E3273" s="425"/>
      <c r="F3273" s="421"/>
    </row>
    <row r="3274" spans="1:6" s="242" customFormat="1" x14ac:dyDescent="0.2">
      <c r="A3274" s="424"/>
      <c r="B3274" s="424"/>
      <c r="C3274" s="425"/>
      <c r="D3274" s="425"/>
      <c r="E3274" s="425"/>
      <c r="F3274" s="421"/>
    </row>
    <row r="3275" spans="1:6" s="242" customFormat="1" x14ac:dyDescent="0.2">
      <c r="A3275" s="424"/>
      <c r="B3275" s="424"/>
      <c r="C3275" s="425"/>
      <c r="D3275" s="425"/>
      <c r="E3275" s="425"/>
      <c r="F3275" s="421"/>
    </row>
    <row r="3276" spans="1:6" s="242" customFormat="1" x14ac:dyDescent="0.2">
      <c r="A3276" s="424"/>
      <c r="B3276" s="424"/>
      <c r="C3276" s="425"/>
      <c r="D3276" s="425"/>
      <c r="E3276" s="425"/>
      <c r="F3276" s="421"/>
    </row>
    <row r="3277" spans="1:6" s="242" customFormat="1" x14ac:dyDescent="0.2">
      <c r="A3277" s="424"/>
      <c r="B3277" s="424"/>
      <c r="C3277" s="425"/>
      <c r="D3277" s="425"/>
      <c r="E3277" s="425"/>
      <c r="F3277" s="421"/>
    </row>
    <row r="3278" spans="1:6" s="242" customFormat="1" x14ac:dyDescent="0.2">
      <c r="A3278" s="424"/>
      <c r="B3278" s="424"/>
      <c r="C3278" s="425"/>
      <c r="D3278" s="425"/>
      <c r="E3278" s="425"/>
      <c r="F3278" s="421"/>
    </row>
    <row r="3279" spans="1:6" s="242" customFormat="1" x14ac:dyDescent="0.2">
      <c r="A3279" s="424"/>
      <c r="B3279" s="424"/>
      <c r="C3279" s="425"/>
      <c r="D3279" s="425"/>
      <c r="E3279" s="425"/>
      <c r="F3279" s="421"/>
    </row>
    <row r="3280" spans="1:6" s="242" customFormat="1" x14ac:dyDescent="0.2">
      <c r="A3280" s="424"/>
      <c r="B3280" s="424"/>
      <c r="C3280" s="425"/>
      <c r="D3280" s="425"/>
      <c r="E3280" s="425"/>
      <c r="F3280" s="421"/>
    </row>
    <row r="3281" spans="1:6" s="242" customFormat="1" x14ac:dyDescent="0.2">
      <c r="A3281" s="424"/>
      <c r="B3281" s="424"/>
      <c r="C3281" s="425"/>
      <c r="D3281" s="425"/>
      <c r="E3281" s="425"/>
      <c r="F3281" s="421"/>
    </row>
    <row r="3282" spans="1:6" s="242" customFormat="1" x14ac:dyDescent="0.2">
      <c r="A3282" s="424"/>
      <c r="B3282" s="424"/>
      <c r="C3282" s="425"/>
      <c r="D3282" s="425"/>
      <c r="E3282" s="425"/>
      <c r="F3282" s="421"/>
    </row>
    <row r="3283" spans="1:6" s="242" customFormat="1" x14ac:dyDescent="0.2">
      <c r="A3283" s="424"/>
      <c r="B3283" s="424"/>
      <c r="C3283" s="425"/>
      <c r="D3283" s="425"/>
      <c r="E3283" s="425"/>
      <c r="F3283" s="421"/>
    </row>
    <row r="3284" spans="1:6" s="242" customFormat="1" x14ac:dyDescent="0.2">
      <c r="A3284" s="424"/>
      <c r="B3284" s="424"/>
      <c r="C3284" s="425"/>
      <c r="D3284" s="425"/>
      <c r="E3284" s="425"/>
      <c r="F3284" s="421"/>
    </row>
    <row r="3285" spans="1:6" s="242" customFormat="1" x14ac:dyDescent="0.2">
      <c r="A3285" s="424"/>
      <c r="B3285" s="424"/>
      <c r="C3285" s="425"/>
      <c r="D3285" s="425"/>
      <c r="E3285" s="425"/>
      <c r="F3285" s="421"/>
    </row>
    <row r="3286" spans="1:6" s="242" customFormat="1" x14ac:dyDescent="0.2">
      <c r="A3286" s="424"/>
      <c r="B3286" s="424"/>
      <c r="C3286" s="425"/>
      <c r="D3286" s="425"/>
      <c r="E3286" s="425"/>
      <c r="F3286" s="421"/>
    </row>
    <row r="3287" spans="1:6" s="242" customFormat="1" x14ac:dyDescent="0.2">
      <c r="A3287" s="424"/>
      <c r="B3287" s="424"/>
      <c r="C3287" s="425"/>
      <c r="D3287" s="425"/>
      <c r="E3287" s="425"/>
      <c r="F3287" s="421"/>
    </row>
    <row r="3288" spans="1:6" s="242" customFormat="1" x14ac:dyDescent="0.2">
      <c r="A3288" s="424"/>
      <c r="B3288" s="424"/>
      <c r="C3288" s="425"/>
      <c r="D3288" s="425"/>
      <c r="E3288" s="425"/>
      <c r="F3288" s="421"/>
    </row>
    <row r="3289" spans="1:6" s="242" customFormat="1" x14ac:dyDescent="0.2">
      <c r="A3289" s="424"/>
      <c r="B3289" s="424"/>
      <c r="C3289" s="425"/>
      <c r="D3289" s="425"/>
      <c r="E3289" s="425"/>
      <c r="F3289" s="421"/>
    </row>
    <row r="3290" spans="1:6" s="242" customFormat="1" x14ac:dyDescent="0.2">
      <c r="A3290" s="424"/>
      <c r="B3290" s="424"/>
      <c r="C3290" s="425"/>
      <c r="D3290" s="425"/>
      <c r="E3290" s="425"/>
      <c r="F3290" s="421"/>
    </row>
    <row r="3291" spans="1:6" s="242" customFormat="1" x14ac:dyDescent="0.2">
      <c r="A3291" s="424"/>
      <c r="B3291" s="424"/>
      <c r="C3291" s="425"/>
      <c r="D3291" s="425"/>
      <c r="E3291" s="425"/>
      <c r="F3291" s="421"/>
    </row>
    <row r="3292" spans="1:6" s="242" customFormat="1" x14ac:dyDescent="0.2">
      <c r="A3292" s="424"/>
      <c r="B3292" s="424"/>
      <c r="C3292" s="425"/>
      <c r="D3292" s="425"/>
      <c r="E3292" s="425"/>
      <c r="F3292" s="421"/>
    </row>
    <row r="3293" spans="1:6" s="242" customFormat="1" x14ac:dyDescent="0.2">
      <c r="A3293" s="424"/>
      <c r="B3293" s="424"/>
      <c r="C3293" s="425"/>
      <c r="D3293" s="425"/>
      <c r="E3293" s="425"/>
      <c r="F3293" s="421"/>
    </row>
    <row r="3294" spans="1:6" s="242" customFormat="1" x14ac:dyDescent="0.2">
      <c r="A3294" s="424"/>
      <c r="B3294" s="424"/>
      <c r="C3294" s="425"/>
      <c r="D3294" s="425"/>
      <c r="E3294" s="425"/>
      <c r="F3294" s="421"/>
    </row>
    <row r="3295" spans="1:6" s="242" customFormat="1" x14ac:dyDescent="0.2">
      <c r="A3295" s="424"/>
      <c r="B3295" s="424"/>
      <c r="C3295" s="425"/>
      <c r="D3295" s="425"/>
      <c r="E3295" s="425"/>
      <c r="F3295" s="421"/>
    </row>
    <row r="3296" spans="1:6" s="242" customFormat="1" x14ac:dyDescent="0.2">
      <c r="A3296" s="424"/>
      <c r="B3296" s="424"/>
      <c r="C3296" s="425"/>
      <c r="D3296" s="425"/>
      <c r="E3296" s="425"/>
      <c r="F3296" s="421"/>
    </row>
    <row r="3297" spans="1:6" s="242" customFormat="1" x14ac:dyDescent="0.2">
      <c r="A3297" s="424"/>
      <c r="B3297" s="424"/>
      <c r="C3297" s="425"/>
      <c r="D3297" s="425"/>
      <c r="E3297" s="425"/>
      <c r="F3297" s="421"/>
    </row>
    <row r="3298" spans="1:6" s="242" customFormat="1" x14ac:dyDescent="0.2">
      <c r="A3298" s="424"/>
      <c r="B3298" s="424"/>
      <c r="C3298" s="425"/>
      <c r="D3298" s="425"/>
      <c r="E3298" s="425"/>
      <c r="F3298" s="421"/>
    </row>
    <row r="3299" spans="1:6" s="242" customFormat="1" x14ac:dyDescent="0.2">
      <c r="A3299" s="424"/>
      <c r="B3299" s="424"/>
      <c r="C3299" s="425"/>
      <c r="D3299" s="425"/>
      <c r="E3299" s="425"/>
      <c r="F3299" s="421"/>
    </row>
    <row r="3300" spans="1:6" s="242" customFormat="1" x14ac:dyDescent="0.2">
      <c r="A3300" s="424"/>
      <c r="B3300" s="424"/>
      <c r="C3300" s="425"/>
      <c r="D3300" s="425"/>
      <c r="E3300" s="425"/>
      <c r="F3300" s="421"/>
    </row>
    <row r="3301" spans="1:6" s="242" customFormat="1" x14ac:dyDescent="0.2">
      <c r="A3301" s="424"/>
      <c r="B3301" s="424"/>
      <c r="C3301" s="425"/>
      <c r="D3301" s="425"/>
      <c r="E3301" s="425"/>
      <c r="F3301" s="421"/>
    </row>
    <row r="3302" spans="1:6" s="242" customFormat="1" x14ac:dyDescent="0.2">
      <c r="A3302" s="424"/>
      <c r="B3302" s="424"/>
      <c r="C3302" s="425"/>
      <c r="D3302" s="425"/>
      <c r="E3302" s="425"/>
      <c r="F3302" s="421"/>
    </row>
    <row r="3303" spans="1:6" s="242" customFormat="1" x14ac:dyDescent="0.2">
      <c r="A3303" s="424"/>
      <c r="B3303" s="424"/>
      <c r="C3303" s="425"/>
      <c r="D3303" s="425"/>
      <c r="E3303" s="425"/>
      <c r="F3303" s="421"/>
    </row>
    <row r="3304" spans="1:6" s="242" customFormat="1" x14ac:dyDescent="0.2">
      <c r="A3304" s="424"/>
      <c r="B3304" s="424"/>
      <c r="C3304" s="425"/>
      <c r="D3304" s="425"/>
      <c r="E3304" s="425"/>
      <c r="F3304" s="421"/>
    </row>
    <row r="3305" spans="1:6" s="242" customFormat="1" x14ac:dyDescent="0.2">
      <c r="A3305" s="424"/>
      <c r="B3305" s="424"/>
      <c r="C3305" s="425"/>
      <c r="D3305" s="425"/>
      <c r="E3305" s="425"/>
      <c r="F3305" s="421"/>
    </row>
    <row r="3306" spans="1:6" s="242" customFormat="1" x14ac:dyDescent="0.2">
      <c r="A3306" s="424"/>
      <c r="B3306" s="424"/>
      <c r="C3306" s="425"/>
      <c r="D3306" s="425"/>
      <c r="E3306" s="425"/>
      <c r="F3306" s="421"/>
    </row>
    <row r="3307" spans="1:6" s="242" customFormat="1" x14ac:dyDescent="0.2">
      <c r="A3307" s="424"/>
      <c r="B3307" s="424"/>
      <c r="C3307" s="425"/>
      <c r="D3307" s="425"/>
      <c r="E3307" s="425"/>
      <c r="F3307" s="421"/>
    </row>
    <row r="3308" spans="1:6" s="242" customFormat="1" x14ac:dyDescent="0.2">
      <c r="A3308" s="424"/>
      <c r="B3308" s="424"/>
      <c r="C3308" s="425"/>
      <c r="D3308" s="425"/>
      <c r="E3308" s="425"/>
      <c r="F3308" s="421"/>
    </row>
    <row r="3309" spans="1:6" s="242" customFormat="1" x14ac:dyDescent="0.2">
      <c r="A3309" s="424"/>
      <c r="B3309" s="424"/>
      <c r="C3309" s="425"/>
      <c r="D3309" s="425"/>
      <c r="E3309" s="425"/>
      <c r="F3309" s="421"/>
    </row>
    <row r="3310" spans="1:6" s="242" customFormat="1" x14ac:dyDescent="0.2">
      <c r="A3310" s="424"/>
      <c r="B3310" s="424"/>
      <c r="C3310" s="425"/>
      <c r="D3310" s="425"/>
      <c r="E3310" s="425"/>
      <c r="F3310" s="421"/>
    </row>
    <row r="3311" spans="1:6" s="242" customFormat="1" x14ac:dyDescent="0.2">
      <c r="A3311" s="424"/>
      <c r="B3311" s="424"/>
      <c r="C3311" s="425"/>
      <c r="D3311" s="425"/>
      <c r="E3311" s="425"/>
      <c r="F3311" s="421"/>
    </row>
    <row r="3312" spans="1:6" s="242" customFormat="1" x14ac:dyDescent="0.2">
      <c r="A3312" s="424"/>
      <c r="B3312" s="424"/>
      <c r="C3312" s="425"/>
      <c r="D3312" s="425"/>
      <c r="E3312" s="425"/>
      <c r="F3312" s="421"/>
    </row>
    <row r="3313" spans="1:6" s="242" customFormat="1" x14ac:dyDescent="0.2">
      <c r="A3313" s="424"/>
      <c r="B3313" s="424"/>
      <c r="C3313" s="425"/>
      <c r="D3313" s="425"/>
      <c r="E3313" s="425"/>
      <c r="F3313" s="421"/>
    </row>
    <row r="3314" spans="1:6" s="242" customFormat="1" x14ac:dyDescent="0.2">
      <c r="A3314" s="424"/>
      <c r="B3314" s="424"/>
      <c r="C3314" s="425"/>
      <c r="D3314" s="425"/>
      <c r="E3314" s="425"/>
      <c r="F3314" s="421"/>
    </row>
    <row r="3315" spans="1:6" s="242" customFormat="1" x14ac:dyDescent="0.2">
      <c r="A3315" s="424"/>
      <c r="B3315" s="424"/>
      <c r="C3315" s="425"/>
      <c r="D3315" s="425"/>
      <c r="E3315" s="425"/>
      <c r="F3315" s="421"/>
    </row>
    <row r="3316" spans="1:6" s="242" customFormat="1" x14ac:dyDescent="0.2">
      <c r="A3316" s="424"/>
      <c r="B3316" s="424"/>
      <c r="C3316" s="425"/>
      <c r="D3316" s="425"/>
      <c r="E3316" s="425"/>
      <c r="F3316" s="421"/>
    </row>
    <row r="3317" spans="1:6" s="242" customFormat="1" x14ac:dyDescent="0.2">
      <c r="A3317" s="424"/>
      <c r="B3317" s="424"/>
      <c r="C3317" s="425"/>
      <c r="D3317" s="425"/>
      <c r="E3317" s="425"/>
      <c r="F3317" s="421"/>
    </row>
    <row r="3318" spans="1:6" s="242" customFormat="1" x14ac:dyDescent="0.2">
      <c r="A3318" s="424"/>
      <c r="B3318" s="424"/>
      <c r="C3318" s="425"/>
      <c r="D3318" s="425"/>
      <c r="E3318" s="425"/>
      <c r="F3318" s="421"/>
    </row>
    <row r="3319" spans="1:6" s="242" customFormat="1" x14ac:dyDescent="0.2">
      <c r="A3319" s="424"/>
      <c r="B3319" s="424"/>
      <c r="C3319" s="425"/>
      <c r="D3319" s="425"/>
      <c r="E3319" s="425"/>
      <c r="F3319" s="421"/>
    </row>
    <row r="3320" spans="1:6" s="242" customFormat="1" x14ac:dyDescent="0.2">
      <c r="A3320" s="424"/>
      <c r="B3320" s="424"/>
      <c r="C3320" s="425"/>
      <c r="D3320" s="425"/>
      <c r="E3320" s="425"/>
      <c r="F3320" s="421"/>
    </row>
    <row r="3321" spans="1:6" s="242" customFormat="1" x14ac:dyDescent="0.2">
      <c r="A3321" s="424"/>
      <c r="B3321" s="424"/>
      <c r="C3321" s="425"/>
      <c r="D3321" s="425"/>
      <c r="E3321" s="425"/>
      <c r="F3321" s="421"/>
    </row>
    <row r="3322" spans="1:6" s="242" customFormat="1" x14ac:dyDescent="0.2">
      <c r="A3322" s="424"/>
      <c r="B3322" s="424"/>
      <c r="C3322" s="425"/>
      <c r="D3322" s="425"/>
      <c r="E3322" s="425"/>
      <c r="F3322" s="421"/>
    </row>
    <row r="3323" spans="1:6" s="242" customFormat="1" x14ac:dyDescent="0.2">
      <c r="A3323" s="424"/>
      <c r="B3323" s="424"/>
      <c r="C3323" s="425"/>
      <c r="D3323" s="425"/>
      <c r="E3323" s="425"/>
      <c r="F3323" s="421"/>
    </row>
    <row r="3324" spans="1:6" s="242" customFormat="1" x14ac:dyDescent="0.2">
      <c r="A3324" s="424"/>
      <c r="B3324" s="424"/>
      <c r="C3324" s="425"/>
      <c r="D3324" s="425"/>
      <c r="E3324" s="425"/>
      <c r="F3324" s="421"/>
    </row>
    <row r="3325" spans="1:6" s="242" customFormat="1" x14ac:dyDescent="0.2">
      <c r="A3325" s="424"/>
      <c r="B3325" s="424"/>
      <c r="C3325" s="425"/>
      <c r="D3325" s="425"/>
      <c r="E3325" s="425"/>
      <c r="F3325" s="421"/>
    </row>
    <row r="3326" spans="1:6" s="242" customFormat="1" x14ac:dyDescent="0.2">
      <c r="A3326" s="424"/>
      <c r="B3326" s="424"/>
      <c r="C3326" s="425"/>
      <c r="D3326" s="425"/>
      <c r="E3326" s="425"/>
      <c r="F3326" s="421"/>
    </row>
    <row r="3327" spans="1:6" s="242" customFormat="1" x14ac:dyDescent="0.2">
      <c r="A3327" s="424"/>
      <c r="B3327" s="424"/>
      <c r="C3327" s="425"/>
      <c r="D3327" s="425"/>
      <c r="E3327" s="425"/>
      <c r="F3327" s="421"/>
    </row>
    <row r="3328" spans="1:6" s="242" customFormat="1" x14ac:dyDescent="0.2">
      <c r="A3328" s="424"/>
      <c r="B3328" s="424"/>
      <c r="C3328" s="425"/>
      <c r="D3328" s="425"/>
      <c r="E3328" s="425"/>
      <c r="F3328" s="421"/>
    </row>
    <row r="3329" spans="1:6" s="242" customFormat="1" x14ac:dyDescent="0.2">
      <c r="A3329" s="424"/>
      <c r="B3329" s="424"/>
      <c r="C3329" s="425"/>
      <c r="D3329" s="425"/>
      <c r="E3329" s="425"/>
      <c r="F3329" s="421"/>
    </row>
    <row r="3330" spans="1:6" s="242" customFormat="1" x14ac:dyDescent="0.2">
      <c r="A3330" s="424"/>
      <c r="B3330" s="424"/>
      <c r="C3330" s="425"/>
      <c r="D3330" s="425"/>
      <c r="E3330" s="425"/>
      <c r="F3330" s="421"/>
    </row>
    <row r="3331" spans="1:6" s="242" customFormat="1" x14ac:dyDescent="0.2">
      <c r="A3331" s="424"/>
      <c r="B3331" s="424"/>
      <c r="C3331" s="425"/>
      <c r="D3331" s="425"/>
      <c r="E3331" s="425"/>
      <c r="F3331" s="421"/>
    </row>
    <row r="3332" spans="1:6" s="242" customFormat="1" x14ac:dyDescent="0.2">
      <c r="A3332" s="424"/>
      <c r="B3332" s="424"/>
      <c r="C3332" s="425"/>
      <c r="D3332" s="425"/>
      <c r="E3332" s="425"/>
      <c r="F3332" s="421"/>
    </row>
    <row r="3333" spans="1:6" s="242" customFormat="1" x14ac:dyDescent="0.2">
      <c r="A3333" s="424"/>
      <c r="B3333" s="424"/>
      <c r="C3333" s="425"/>
      <c r="D3333" s="425"/>
      <c r="E3333" s="425"/>
      <c r="F3333" s="421"/>
    </row>
    <row r="3334" spans="1:6" s="242" customFormat="1" x14ac:dyDescent="0.2">
      <c r="A3334" s="424"/>
      <c r="B3334" s="424"/>
      <c r="C3334" s="425"/>
      <c r="D3334" s="425"/>
      <c r="E3334" s="425"/>
      <c r="F3334" s="421"/>
    </row>
    <row r="3335" spans="1:6" s="242" customFormat="1" x14ac:dyDescent="0.2">
      <c r="A3335" s="424"/>
      <c r="B3335" s="424"/>
      <c r="C3335" s="425"/>
      <c r="D3335" s="425"/>
      <c r="E3335" s="425"/>
      <c r="F3335" s="421"/>
    </row>
    <row r="3336" spans="1:6" s="242" customFormat="1" x14ac:dyDescent="0.2">
      <c r="A3336" s="424"/>
      <c r="B3336" s="424"/>
      <c r="C3336" s="425"/>
      <c r="D3336" s="425"/>
      <c r="E3336" s="425"/>
      <c r="F3336" s="421"/>
    </row>
    <row r="3337" spans="1:6" s="242" customFormat="1" x14ac:dyDescent="0.2">
      <c r="A3337" s="424"/>
      <c r="B3337" s="424"/>
      <c r="C3337" s="425"/>
      <c r="D3337" s="425"/>
      <c r="E3337" s="425"/>
      <c r="F3337" s="421"/>
    </row>
    <row r="3338" spans="1:6" s="242" customFormat="1" x14ac:dyDescent="0.2">
      <c r="A3338" s="424"/>
      <c r="B3338" s="424"/>
      <c r="C3338" s="425"/>
      <c r="D3338" s="425"/>
      <c r="E3338" s="425"/>
      <c r="F3338" s="421"/>
    </row>
    <row r="3339" spans="1:6" s="242" customFormat="1" x14ac:dyDescent="0.2">
      <c r="A3339" s="424"/>
      <c r="B3339" s="424"/>
      <c r="C3339" s="425"/>
      <c r="D3339" s="425"/>
      <c r="E3339" s="425"/>
      <c r="F3339" s="421"/>
    </row>
    <row r="3340" spans="1:6" s="242" customFormat="1" x14ac:dyDescent="0.2">
      <c r="A3340" s="424"/>
      <c r="B3340" s="424"/>
      <c r="C3340" s="425"/>
      <c r="D3340" s="425"/>
      <c r="E3340" s="425"/>
      <c r="F3340" s="421"/>
    </row>
    <row r="3341" spans="1:6" s="242" customFormat="1" x14ac:dyDescent="0.2">
      <c r="A3341" s="424"/>
      <c r="B3341" s="424"/>
      <c r="C3341" s="425"/>
      <c r="D3341" s="425"/>
      <c r="E3341" s="425"/>
      <c r="F3341" s="421"/>
    </row>
    <row r="3342" spans="1:6" s="242" customFormat="1" x14ac:dyDescent="0.2">
      <c r="A3342" s="424"/>
      <c r="B3342" s="424"/>
      <c r="C3342" s="425"/>
      <c r="D3342" s="425"/>
      <c r="E3342" s="425"/>
      <c r="F3342" s="421"/>
    </row>
    <row r="3343" spans="1:6" s="242" customFormat="1" x14ac:dyDescent="0.2">
      <c r="A3343" s="424"/>
      <c r="B3343" s="424"/>
      <c r="C3343" s="425"/>
      <c r="D3343" s="425"/>
      <c r="E3343" s="425"/>
      <c r="F3343" s="421"/>
    </row>
    <row r="3344" spans="1:6" s="242" customFormat="1" x14ac:dyDescent="0.2">
      <c r="A3344" s="424"/>
      <c r="B3344" s="424"/>
      <c r="C3344" s="425"/>
      <c r="D3344" s="425"/>
      <c r="E3344" s="425"/>
      <c r="F3344" s="421"/>
    </row>
    <row r="3345" spans="1:6" s="242" customFormat="1" x14ac:dyDescent="0.2">
      <c r="A3345" s="424"/>
      <c r="B3345" s="424"/>
      <c r="C3345" s="425"/>
      <c r="D3345" s="425"/>
      <c r="E3345" s="425"/>
      <c r="F3345" s="421"/>
    </row>
    <row r="3346" spans="1:6" s="242" customFormat="1" x14ac:dyDescent="0.2">
      <c r="A3346" s="424"/>
      <c r="B3346" s="424"/>
      <c r="C3346" s="425"/>
      <c r="D3346" s="425"/>
      <c r="E3346" s="425"/>
      <c r="F3346" s="421"/>
    </row>
    <row r="3347" spans="1:6" s="242" customFormat="1" x14ac:dyDescent="0.2">
      <c r="A3347" s="424"/>
      <c r="B3347" s="424"/>
      <c r="C3347" s="425"/>
      <c r="D3347" s="425"/>
      <c r="E3347" s="425"/>
      <c r="F3347" s="421"/>
    </row>
    <row r="3348" spans="1:6" s="242" customFormat="1" x14ac:dyDescent="0.2">
      <c r="A3348" s="424"/>
      <c r="B3348" s="424"/>
      <c r="C3348" s="425"/>
      <c r="D3348" s="425"/>
      <c r="E3348" s="425"/>
      <c r="F3348" s="421"/>
    </row>
    <row r="3349" spans="1:6" s="242" customFormat="1" x14ac:dyDescent="0.2">
      <c r="A3349" s="424"/>
      <c r="B3349" s="424"/>
      <c r="C3349" s="425"/>
      <c r="D3349" s="425"/>
      <c r="E3349" s="425"/>
      <c r="F3349" s="421"/>
    </row>
    <row r="3350" spans="1:6" s="242" customFormat="1" x14ac:dyDescent="0.2">
      <c r="A3350" s="424"/>
      <c r="B3350" s="424"/>
      <c r="C3350" s="425"/>
      <c r="D3350" s="425"/>
      <c r="E3350" s="425"/>
      <c r="F3350" s="421"/>
    </row>
    <row r="3351" spans="1:6" s="242" customFormat="1" x14ac:dyDescent="0.2">
      <c r="A3351" s="424"/>
      <c r="B3351" s="424"/>
      <c r="C3351" s="425"/>
      <c r="D3351" s="425"/>
      <c r="E3351" s="425"/>
      <c r="F3351" s="421"/>
    </row>
    <row r="3352" spans="1:6" s="242" customFormat="1" x14ac:dyDescent="0.2">
      <c r="A3352" s="424"/>
      <c r="B3352" s="424"/>
      <c r="C3352" s="425"/>
      <c r="D3352" s="425"/>
      <c r="E3352" s="425"/>
      <c r="F3352" s="421"/>
    </row>
    <row r="3353" spans="1:6" s="242" customFormat="1" x14ac:dyDescent="0.2">
      <c r="A3353" s="424"/>
      <c r="B3353" s="424"/>
      <c r="C3353" s="425"/>
      <c r="D3353" s="425"/>
      <c r="E3353" s="425"/>
      <c r="F3353" s="421"/>
    </row>
    <row r="3354" spans="1:6" s="242" customFormat="1" x14ac:dyDescent="0.2">
      <c r="A3354" s="424"/>
      <c r="B3354" s="424"/>
      <c r="C3354" s="425"/>
      <c r="D3354" s="425"/>
      <c r="E3354" s="425"/>
      <c r="F3354" s="421"/>
    </row>
    <row r="3355" spans="1:6" s="242" customFormat="1" x14ac:dyDescent="0.2">
      <c r="A3355" s="424"/>
      <c r="B3355" s="424"/>
      <c r="C3355" s="425"/>
      <c r="D3355" s="425"/>
      <c r="E3355" s="425"/>
      <c r="F3355" s="421"/>
    </row>
    <row r="3356" spans="1:6" s="242" customFormat="1" x14ac:dyDescent="0.2">
      <c r="A3356" s="424"/>
      <c r="B3356" s="424"/>
      <c r="C3356" s="425"/>
      <c r="D3356" s="425"/>
      <c r="E3356" s="425"/>
      <c r="F3356" s="421"/>
    </row>
    <row r="3357" spans="1:6" s="242" customFormat="1" x14ac:dyDescent="0.2">
      <c r="A3357" s="424"/>
      <c r="B3357" s="424"/>
      <c r="C3357" s="425"/>
      <c r="D3357" s="425"/>
      <c r="E3357" s="425"/>
      <c r="F3357" s="421"/>
    </row>
    <row r="3358" spans="1:6" s="242" customFormat="1" x14ac:dyDescent="0.2">
      <c r="A3358" s="424"/>
      <c r="B3358" s="424"/>
      <c r="C3358" s="425"/>
      <c r="D3358" s="425"/>
      <c r="E3358" s="425"/>
      <c r="F3358" s="421"/>
    </row>
    <row r="3359" spans="1:6" s="242" customFormat="1" x14ac:dyDescent="0.2">
      <c r="A3359" s="424"/>
      <c r="B3359" s="424"/>
      <c r="C3359" s="425"/>
      <c r="D3359" s="425"/>
      <c r="E3359" s="425"/>
      <c r="F3359" s="421"/>
    </row>
    <row r="3360" spans="1:6" s="242" customFormat="1" x14ac:dyDescent="0.2">
      <c r="A3360" s="424"/>
      <c r="B3360" s="424"/>
      <c r="C3360" s="425"/>
      <c r="D3360" s="425"/>
      <c r="E3360" s="425"/>
      <c r="F3360" s="421"/>
    </row>
    <row r="3361" spans="1:6" s="242" customFormat="1" x14ac:dyDescent="0.2">
      <c r="A3361" s="424"/>
      <c r="B3361" s="424"/>
      <c r="C3361" s="425"/>
      <c r="D3361" s="425"/>
      <c r="E3361" s="425"/>
      <c r="F3361" s="421"/>
    </row>
    <row r="3362" spans="1:6" s="242" customFormat="1" x14ac:dyDescent="0.2">
      <c r="A3362" s="424"/>
      <c r="B3362" s="424"/>
      <c r="C3362" s="425"/>
      <c r="D3362" s="425"/>
      <c r="E3362" s="425"/>
      <c r="F3362" s="421"/>
    </row>
    <row r="3363" spans="1:6" s="242" customFormat="1" x14ac:dyDescent="0.2">
      <c r="A3363" s="424"/>
      <c r="B3363" s="424"/>
      <c r="C3363" s="425"/>
      <c r="D3363" s="425"/>
      <c r="E3363" s="425"/>
      <c r="F3363" s="421"/>
    </row>
    <row r="3364" spans="1:6" s="242" customFormat="1" x14ac:dyDescent="0.2">
      <c r="A3364" s="424"/>
      <c r="B3364" s="424"/>
      <c r="C3364" s="425"/>
      <c r="D3364" s="425"/>
      <c r="E3364" s="425"/>
      <c r="F3364" s="421"/>
    </row>
    <row r="3365" spans="1:6" s="242" customFormat="1" x14ac:dyDescent="0.2">
      <c r="A3365" s="424"/>
      <c r="B3365" s="424"/>
      <c r="C3365" s="425"/>
      <c r="D3365" s="425"/>
      <c r="E3365" s="425"/>
      <c r="F3365" s="421"/>
    </row>
    <row r="3366" spans="1:6" s="242" customFormat="1" x14ac:dyDescent="0.2">
      <c r="A3366" s="424"/>
      <c r="B3366" s="424"/>
      <c r="C3366" s="425"/>
      <c r="D3366" s="425"/>
      <c r="E3366" s="425"/>
      <c r="F3366" s="421"/>
    </row>
    <row r="3367" spans="1:6" s="242" customFormat="1" x14ac:dyDescent="0.2">
      <c r="A3367" s="424"/>
      <c r="B3367" s="424"/>
      <c r="C3367" s="425"/>
      <c r="D3367" s="425"/>
      <c r="E3367" s="425"/>
      <c r="F3367" s="421"/>
    </row>
    <row r="3368" spans="1:6" s="242" customFormat="1" x14ac:dyDescent="0.2">
      <c r="A3368" s="424"/>
      <c r="B3368" s="424"/>
      <c r="C3368" s="425"/>
      <c r="D3368" s="425"/>
      <c r="E3368" s="425"/>
      <c r="F3368" s="421"/>
    </row>
    <row r="3369" spans="1:6" s="242" customFormat="1" x14ac:dyDescent="0.2">
      <c r="A3369" s="424"/>
      <c r="B3369" s="424"/>
      <c r="C3369" s="425"/>
      <c r="D3369" s="425"/>
      <c r="E3369" s="425"/>
      <c r="F3369" s="421"/>
    </row>
    <row r="3370" spans="1:6" s="242" customFormat="1" x14ac:dyDescent="0.2">
      <c r="A3370" s="424"/>
      <c r="B3370" s="424"/>
      <c r="C3370" s="425"/>
      <c r="D3370" s="425"/>
      <c r="E3370" s="425"/>
      <c r="F3370" s="421"/>
    </row>
    <row r="3371" spans="1:6" s="242" customFormat="1" x14ac:dyDescent="0.2">
      <c r="A3371" s="424"/>
      <c r="B3371" s="424"/>
      <c r="C3371" s="425"/>
      <c r="D3371" s="425"/>
      <c r="E3371" s="425"/>
      <c r="F3371" s="421"/>
    </row>
    <row r="3372" spans="1:6" s="242" customFormat="1" x14ac:dyDescent="0.2">
      <c r="A3372" s="424"/>
      <c r="B3372" s="424"/>
      <c r="C3372" s="425"/>
      <c r="D3372" s="425"/>
      <c r="E3372" s="425"/>
      <c r="F3372" s="421"/>
    </row>
    <row r="3373" spans="1:6" s="242" customFormat="1" x14ac:dyDescent="0.2">
      <c r="A3373" s="424"/>
      <c r="B3373" s="424"/>
      <c r="C3373" s="425"/>
      <c r="D3373" s="425"/>
      <c r="E3373" s="425"/>
      <c r="F3373" s="421"/>
    </row>
    <row r="3374" spans="1:6" s="242" customFormat="1" x14ac:dyDescent="0.2">
      <c r="A3374" s="424"/>
      <c r="B3374" s="424"/>
      <c r="C3374" s="425"/>
      <c r="D3374" s="425"/>
      <c r="E3374" s="425"/>
      <c r="F3374" s="421"/>
    </row>
    <row r="3375" spans="1:6" s="242" customFormat="1" x14ac:dyDescent="0.2">
      <c r="A3375" s="424"/>
      <c r="B3375" s="424"/>
      <c r="C3375" s="425"/>
      <c r="D3375" s="425"/>
      <c r="E3375" s="425"/>
      <c r="F3375" s="421"/>
    </row>
    <row r="3376" spans="1:6" s="242" customFormat="1" x14ac:dyDescent="0.2">
      <c r="A3376" s="424"/>
      <c r="B3376" s="424"/>
      <c r="C3376" s="425"/>
      <c r="D3376" s="425"/>
      <c r="E3376" s="425"/>
      <c r="F3376" s="421"/>
    </row>
    <row r="3377" spans="1:6" s="242" customFormat="1" x14ac:dyDescent="0.2">
      <c r="A3377" s="424"/>
      <c r="B3377" s="424"/>
      <c r="C3377" s="425"/>
      <c r="D3377" s="425"/>
      <c r="E3377" s="425"/>
      <c r="F3377" s="421"/>
    </row>
    <row r="3378" spans="1:6" s="242" customFormat="1" x14ac:dyDescent="0.2">
      <c r="A3378" s="424"/>
      <c r="B3378" s="424"/>
      <c r="C3378" s="425"/>
      <c r="D3378" s="425"/>
      <c r="E3378" s="425"/>
      <c r="F3378" s="421"/>
    </row>
    <row r="3379" spans="1:6" s="242" customFormat="1" x14ac:dyDescent="0.2">
      <c r="A3379" s="424"/>
      <c r="B3379" s="424"/>
      <c r="C3379" s="425"/>
      <c r="D3379" s="425"/>
      <c r="E3379" s="425"/>
      <c r="F3379" s="421"/>
    </row>
    <row r="3380" spans="1:6" s="242" customFormat="1" x14ac:dyDescent="0.2">
      <c r="A3380" s="424"/>
      <c r="B3380" s="424"/>
      <c r="C3380" s="425"/>
      <c r="D3380" s="425"/>
      <c r="E3380" s="425"/>
      <c r="F3380" s="421"/>
    </row>
    <row r="3381" spans="1:6" s="242" customFormat="1" x14ac:dyDescent="0.2">
      <c r="A3381" s="424"/>
      <c r="B3381" s="424"/>
      <c r="C3381" s="425"/>
      <c r="D3381" s="425"/>
      <c r="E3381" s="425"/>
      <c r="F3381" s="421"/>
    </row>
    <row r="3382" spans="1:6" s="242" customFormat="1" x14ac:dyDescent="0.2">
      <c r="A3382" s="424"/>
      <c r="B3382" s="424"/>
      <c r="C3382" s="425"/>
      <c r="D3382" s="425"/>
      <c r="E3382" s="425"/>
      <c r="F3382" s="421"/>
    </row>
    <row r="3383" spans="1:6" s="242" customFormat="1" x14ac:dyDescent="0.2">
      <c r="A3383" s="424"/>
      <c r="B3383" s="424"/>
      <c r="C3383" s="425"/>
      <c r="D3383" s="425"/>
      <c r="E3383" s="425"/>
      <c r="F3383" s="421"/>
    </row>
    <row r="3384" spans="1:6" s="242" customFormat="1" x14ac:dyDescent="0.2">
      <c r="A3384" s="424"/>
      <c r="B3384" s="424"/>
      <c r="C3384" s="425"/>
      <c r="D3384" s="425"/>
      <c r="E3384" s="425"/>
      <c r="F3384" s="421"/>
    </row>
    <row r="3385" spans="1:6" s="242" customFormat="1" x14ac:dyDescent="0.2">
      <c r="A3385" s="424"/>
      <c r="B3385" s="424"/>
      <c r="C3385" s="425"/>
      <c r="D3385" s="425"/>
      <c r="E3385" s="425"/>
      <c r="F3385" s="421"/>
    </row>
  </sheetData>
  <sheetProtection autoFilter="0"/>
  <autoFilter ref="A1:A3385"/>
  <phoneticPr fontId="7" type="noConversion"/>
  <conditionalFormatting sqref="A1:F1">
    <cfRule type="cellIs" dxfId="3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fitToHeight="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17</vt:i4>
      </vt:variant>
    </vt:vector>
  </HeadingPairs>
  <TitlesOfParts>
    <vt:vector size="28" baseType="lpstr">
      <vt:lpstr>Титул ф.1</vt:lpstr>
      <vt:lpstr>Раздел 1</vt:lpstr>
      <vt:lpstr>Раздел 2</vt:lpstr>
      <vt:lpstr>Раздел 3</vt:lpstr>
      <vt:lpstr>Раздел 4</vt:lpstr>
      <vt:lpstr>Разделы 5, 6, 7, 8</vt:lpstr>
      <vt:lpstr>Разделы 9, 10</vt:lpstr>
      <vt:lpstr>Разделы 11, 12, 13, 14</vt:lpstr>
      <vt:lpstr>ФЛК (обязательный)</vt:lpstr>
      <vt:lpstr>ФЛК (информационный)</vt:lpstr>
      <vt:lpstr>Списки</vt:lpstr>
      <vt:lpstr>'Раздел 4'!Заголовки_для_печати</vt:lpstr>
      <vt:lpstr>Списки!Коды_отчетных_периодов</vt:lpstr>
      <vt:lpstr>Коды_отчетных_периодов</vt:lpstr>
      <vt:lpstr>Списки!Коды_судов</vt:lpstr>
      <vt:lpstr>Коды_судов</vt:lpstr>
      <vt:lpstr>Списки!Наим_отчет_периода</vt:lpstr>
      <vt:lpstr>Наим_отчет_периода</vt:lpstr>
      <vt:lpstr>Списки!Наим_УСД</vt:lpstr>
      <vt:lpstr>Наим_УСД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'Разделы 11, 12, 13, 14'!Область_печати</vt:lpstr>
      <vt:lpstr>'Разделы 5, 6, 7, 8'!Область_печати</vt:lpstr>
      <vt:lpstr>'Разделы 9, 10'!Область_печати</vt:lpstr>
      <vt:lpstr>'Титул ф.1'!Область_печати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Саяна С. Сат</dc:creator>
  <cp:lastModifiedBy>Саяна С. Сат</cp:lastModifiedBy>
  <cp:lastPrinted>2020-01-09T05:44:43Z</cp:lastPrinted>
  <dcterms:created xsi:type="dcterms:W3CDTF">2004-03-24T19:37:04Z</dcterms:created>
  <dcterms:modified xsi:type="dcterms:W3CDTF">2020-01-09T14:05:26Z</dcterms:modified>
</cp:coreProperties>
</file>