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5" yWindow="120" windowWidth="12570" windowHeight="10890" tabRatio="824" activeTab="3"/>
  </bookViews>
  <sheets>
    <sheet name="Титул ф.4" sheetId="1" r:id="rId1"/>
    <sheet name="Раздел 1" sheetId="6" r:id="rId2"/>
    <sheet name="Разделы 2, 3, 4" sheetId="7" r:id="rId3"/>
    <sheet name="Разделы 5, 6, 7" sheetId="10" r:id="rId4"/>
    <sheet name="ФЛК (обязательный)" sheetId="8" r:id="rId5"/>
    <sheet name="ФЛК (информационный)" sheetId="9" r:id="rId6"/>
    <sheet name="Списки" sheetId="3" r:id="rId7"/>
  </sheets>
  <definedNames>
    <definedName name="_xlnm._FilterDatabase" localSheetId="5" hidden="1">'ФЛК (информационный)'!$A$1:$A$1</definedName>
    <definedName name="_xlnm._FilterDatabase" localSheetId="4" hidden="1">'ФЛК (обязательный)'!$A$1:$A$309</definedName>
    <definedName name="Коды_отчетных_периодов">Списки!$D$2:$E$3</definedName>
    <definedName name="Коды_судов">Списки!$A$2:$B$92</definedName>
    <definedName name="Наим_отчет_периода">Списки!$D$2:$D$3</definedName>
    <definedName name="Наим_УСД">Списки!$A$2:$A$92</definedName>
    <definedName name="_xlnm.Print_Area" localSheetId="1">'Раздел 1'!$A$1:$T$37</definedName>
    <definedName name="_xlnm.Print_Area" localSheetId="2">'Разделы 2, 3, 4'!$A$1:$O$39</definedName>
    <definedName name="_xlnm.Print_Area" localSheetId="3">'Разделы 5, 6, 7'!$A$1:$H$31</definedName>
    <definedName name="_xlnm.Print_Area" localSheetId="0">'Титул ф.4'!$A$1:$N$39</definedName>
  </definedNames>
  <calcPr calcId="125725"/>
</workbook>
</file>

<file path=xl/calcChain.xml><?xml version="1.0" encoding="utf-8"?>
<calcChain xmlns="http://schemas.openxmlformats.org/spreadsheetml/2006/main">
  <c r="A172" i="9"/>
  <c r="G172" s="1"/>
  <c r="A171"/>
  <c r="G171" s="1"/>
  <c r="A170"/>
  <c r="G170" s="1"/>
  <c r="A169"/>
  <c r="G169" s="1"/>
  <c r="A168"/>
  <c r="G168" s="1"/>
  <c r="A167"/>
  <c r="G167" s="1"/>
  <c r="A166"/>
  <c r="G166" s="1"/>
  <c r="A165"/>
  <c r="G165" s="1"/>
  <c r="A164"/>
  <c r="G164" s="1"/>
  <c r="A163"/>
  <c r="G163" s="1"/>
  <c r="A162"/>
  <c r="G162" s="1"/>
  <c r="A161"/>
  <c r="G161" s="1"/>
  <c r="A160"/>
  <c r="G160" s="1"/>
  <c r="A159"/>
  <c r="G159" s="1"/>
  <c r="A158"/>
  <c r="G158" s="1"/>
  <c r="A156"/>
  <c r="G156" s="1"/>
  <c r="A155"/>
  <c r="G155" s="1"/>
  <c r="A154"/>
  <c r="A153"/>
  <c r="A152"/>
  <c r="A151"/>
  <c r="A148"/>
  <c r="A147"/>
  <c r="A146"/>
  <c r="A145"/>
  <c r="A144"/>
  <c r="A143"/>
  <c r="A142"/>
  <c r="A141"/>
  <c r="A140"/>
  <c r="G140" s="1"/>
  <c r="A139"/>
  <c r="A138"/>
  <c r="G138" s="1"/>
  <c r="A137"/>
  <c r="A136"/>
  <c r="G136" s="1"/>
  <c r="A135"/>
  <c r="A134"/>
  <c r="A133"/>
  <c r="A132"/>
  <c r="G132" s="1"/>
  <c r="A131"/>
  <c r="A130"/>
  <c r="A129"/>
  <c r="A128"/>
  <c r="A127"/>
  <c r="A126"/>
  <c r="A125"/>
  <c r="A124"/>
  <c r="A123"/>
  <c r="A122"/>
  <c r="A121"/>
  <c r="A120"/>
  <c r="G120" s="1"/>
  <c r="A119"/>
  <c r="A118"/>
  <c r="A117"/>
  <c r="A116"/>
  <c r="G116" s="1"/>
  <c r="A115"/>
  <c r="A114"/>
  <c r="G114" s="1"/>
  <c r="A113"/>
  <c r="A112"/>
  <c r="G112"/>
  <c r="A111"/>
  <c r="A110"/>
  <c r="G110" s="1"/>
  <c r="A109"/>
  <c r="A108"/>
  <c r="G108" s="1"/>
  <c r="A107"/>
  <c r="A106"/>
  <c r="A105"/>
  <c r="A104"/>
  <c r="G104" s="1"/>
  <c r="A103"/>
  <c r="A102"/>
  <c r="A101"/>
  <c r="A100"/>
  <c r="A99"/>
  <c r="A98"/>
  <c r="A97"/>
  <c r="A96"/>
  <c r="G96" s="1"/>
  <c r="A95"/>
  <c r="A94"/>
  <c r="A93"/>
  <c r="A92"/>
  <c r="G92" s="1"/>
  <c r="A91"/>
  <c r="A90"/>
  <c r="A89"/>
  <c r="A88"/>
  <c r="A87"/>
  <c r="A86"/>
  <c r="G86" s="1"/>
  <c r="A85"/>
  <c r="A84"/>
  <c r="A83"/>
  <c r="A82"/>
  <c r="A81"/>
  <c r="A80"/>
  <c r="G80" s="1"/>
  <c r="A79"/>
  <c r="A78"/>
  <c r="A77"/>
  <c r="A76"/>
  <c r="G76"/>
  <c r="A45"/>
  <c r="A44"/>
  <c r="G44" s="1"/>
  <c r="A43"/>
  <c r="A42"/>
  <c r="A41"/>
  <c r="A40"/>
  <c r="A39"/>
  <c r="A38"/>
  <c r="A37"/>
  <c r="A36"/>
  <c r="A35"/>
  <c r="A34"/>
  <c r="A33"/>
  <c r="A32"/>
  <c r="G32" s="1"/>
  <c r="A31"/>
  <c r="A30"/>
  <c r="G30" s="1"/>
  <c r="A29"/>
  <c r="A28"/>
  <c r="G28"/>
  <c r="A27"/>
  <c r="A26"/>
  <c r="G26" s="1"/>
  <c r="A25"/>
  <c r="A23"/>
  <c r="A22"/>
  <c r="G22" s="1"/>
  <c r="A21"/>
  <c r="A20"/>
  <c r="A19"/>
  <c r="A18"/>
  <c r="G18"/>
  <c r="A15"/>
  <c r="A14"/>
  <c r="G14" s="1"/>
  <c r="A13"/>
  <c r="A12"/>
  <c r="G12" s="1"/>
  <c r="A11"/>
  <c r="A10"/>
  <c r="A9"/>
  <c r="A8"/>
  <c r="A7"/>
  <c r="A6"/>
  <c r="G6" s="1"/>
  <c r="A5"/>
  <c r="A4"/>
  <c r="A3"/>
  <c r="A2"/>
  <c r="G2" s="1"/>
  <c r="E172"/>
  <c r="E171"/>
  <c r="E170"/>
  <c r="E169"/>
  <c r="E168"/>
  <c r="E167"/>
  <c r="E166"/>
  <c r="E165"/>
  <c r="E164"/>
  <c r="E163"/>
  <c r="E162"/>
  <c r="E161"/>
  <c r="E160"/>
  <c r="E159"/>
  <c r="E158"/>
  <c r="E156"/>
  <c r="E155"/>
  <c r="E154"/>
  <c r="E153"/>
  <c r="E152"/>
  <c r="E151"/>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45"/>
  <c r="E44"/>
  <c r="E43"/>
  <c r="E42"/>
  <c r="E41"/>
  <c r="E40"/>
  <c r="E39"/>
  <c r="E38"/>
  <c r="E37"/>
  <c r="E36"/>
  <c r="E35"/>
  <c r="E34"/>
  <c r="E33"/>
  <c r="E32"/>
  <c r="E31"/>
  <c r="E30"/>
  <c r="E29"/>
  <c r="E28"/>
  <c r="E27"/>
  <c r="E26"/>
  <c r="E25"/>
  <c r="E23"/>
  <c r="E22"/>
  <c r="E21"/>
  <c r="E20"/>
  <c r="E19"/>
  <c r="E18"/>
  <c r="E15"/>
  <c r="E14"/>
  <c r="E13"/>
  <c r="E12"/>
  <c r="E11"/>
  <c r="E10"/>
  <c r="E9"/>
  <c r="E8"/>
  <c r="E7"/>
  <c r="E6"/>
  <c r="E5"/>
  <c r="E4"/>
  <c r="E3"/>
  <c r="E2"/>
  <c r="E309" i="8"/>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4"/>
  <c r="E253"/>
  <c r="E252"/>
  <c r="E251"/>
  <c r="E250"/>
  <c r="E249"/>
  <c r="E229"/>
  <c r="E228"/>
  <c r="E227"/>
  <c r="E226"/>
  <c r="E225"/>
  <c r="E224"/>
  <c r="E223"/>
  <c r="E222"/>
  <c r="E221"/>
  <c r="E220"/>
  <c r="E219"/>
  <c r="E218"/>
  <c r="E217"/>
  <c r="E216"/>
  <c r="E215"/>
  <c r="E214"/>
  <c r="E212"/>
  <c r="E211"/>
  <c r="E210"/>
  <c r="E209"/>
  <c r="E208"/>
  <c r="E207"/>
  <c r="E204"/>
  <c r="E203"/>
  <c r="E202"/>
  <c r="E201"/>
  <c r="E200"/>
  <c r="E199"/>
  <c r="E198"/>
  <c r="E197"/>
  <c r="E196"/>
  <c r="E195"/>
  <c r="E194"/>
  <c r="E193"/>
  <c r="E192"/>
  <c r="E191"/>
  <c r="E189"/>
  <c r="E188"/>
  <c r="E187"/>
  <c r="E186"/>
  <c r="E185"/>
  <c r="E184"/>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10"/>
  <c r="E109"/>
  <c r="E108"/>
  <c r="E107"/>
  <c r="E106"/>
  <c r="E105"/>
  <c r="E104"/>
  <c r="E103"/>
  <c r="E102"/>
  <c r="E101"/>
  <c r="E100"/>
  <c r="E99"/>
  <c r="E98"/>
  <c r="E97"/>
  <c r="E91"/>
  <c r="E90"/>
  <c r="E89"/>
  <c r="E88"/>
  <c r="E87"/>
  <c r="E86"/>
  <c r="E85"/>
  <c r="E84"/>
  <c r="E83"/>
  <c r="E82"/>
  <c r="E81"/>
  <c r="E80"/>
  <c r="E79"/>
  <c r="E78"/>
  <c r="E77"/>
  <c r="E76"/>
  <c r="E75"/>
  <c r="E74"/>
  <c r="E73"/>
  <c r="E72"/>
  <c r="E71"/>
  <c r="E70"/>
  <c r="E69"/>
  <c r="E68"/>
  <c r="E67"/>
  <c r="E51"/>
  <c r="E49"/>
  <c r="E48"/>
  <c r="E47"/>
  <c r="E46"/>
  <c r="E30"/>
  <c r="E29"/>
  <c r="E28"/>
  <c r="E27"/>
  <c r="E26"/>
  <c r="E25"/>
  <c r="E24"/>
  <c r="E23"/>
  <c r="E22"/>
  <c r="E21"/>
  <c r="E20"/>
  <c r="E19"/>
  <c r="E18"/>
  <c r="E17"/>
  <c r="E16"/>
  <c r="E15"/>
  <c r="E14"/>
  <c r="E13"/>
  <c r="E12"/>
  <c r="E11"/>
  <c r="E10"/>
  <c r="E9"/>
  <c r="E8"/>
  <c r="A309"/>
  <c r="A308"/>
  <c r="A307"/>
  <c r="A306"/>
  <c r="A305"/>
  <c r="A304"/>
  <c r="A303"/>
  <c r="A302"/>
  <c r="A301"/>
  <c r="A300"/>
  <c r="A299"/>
  <c r="A298"/>
  <c r="A297"/>
  <c r="A296"/>
  <c r="A295"/>
  <c r="A294"/>
  <c r="A293"/>
  <c r="A292"/>
  <c r="A291"/>
  <c r="A290"/>
  <c r="A289"/>
  <c r="A288"/>
  <c r="A287"/>
  <c r="A286"/>
  <c r="A285"/>
  <c r="A284"/>
  <c r="A283"/>
  <c r="A282"/>
  <c r="A281"/>
  <c r="A280"/>
  <c r="A279"/>
  <c r="A278"/>
  <c r="A277"/>
  <c r="A276"/>
  <c r="A275"/>
  <c r="A274"/>
  <c r="A273"/>
  <c r="A272"/>
  <c r="A271"/>
  <c r="A270"/>
  <c r="A269"/>
  <c r="A268"/>
  <c r="A267"/>
  <c r="A266"/>
  <c r="A265"/>
  <c r="A264"/>
  <c r="A263"/>
  <c r="A262"/>
  <c r="A261"/>
  <c r="A260"/>
  <c r="A259"/>
  <c r="A258"/>
  <c r="A257"/>
  <c r="A256"/>
  <c r="A254"/>
  <c r="A253"/>
  <c r="A252"/>
  <c r="A251"/>
  <c r="A250"/>
  <c r="A249"/>
  <c r="A229"/>
  <c r="A228"/>
  <c r="A227"/>
  <c r="A226"/>
  <c r="A225"/>
  <c r="A224"/>
  <c r="A223"/>
  <c r="A222"/>
  <c r="A221"/>
  <c r="A220"/>
  <c r="A219"/>
  <c r="A218"/>
  <c r="A217"/>
  <c r="A216"/>
  <c r="A215"/>
  <c r="A214"/>
  <c r="A212"/>
  <c r="A211"/>
  <c r="A210"/>
  <c r="A209"/>
  <c r="A208"/>
  <c r="A207"/>
  <c r="A204"/>
  <c r="A203"/>
  <c r="A202"/>
  <c r="A201"/>
  <c r="A200"/>
  <c r="A199"/>
  <c r="A198"/>
  <c r="A197"/>
  <c r="A196"/>
  <c r="A195"/>
  <c r="A194"/>
  <c r="A193"/>
  <c r="A192"/>
  <c r="A191"/>
  <c r="A189"/>
  <c r="A188"/>
  <c r="A187"/>
  <c r="A186"/>
  <c r="A185"/>
  <c r="A184"/>
  <c r="A181"/>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10"/>
  <c r="A109"/>
  <c r="A108"/>
  <c r="A107"/>
  <c r="A106"/>
  <c r="A105"/>
  <c r="A104"/>
  <c r="A103"/>
  <c r="A102"/>
  <c r="A101"/>
  <c r="A100"/>
  <c r="A99"/>
  <c r="A98"/>
  <c r="A97"/>
  <c r="A91"/>
  <c r="A90"/>
  <c r="A89"/>
  <c r="A88"/>
  <c r="A87"/>
  <c r="A86"/>
  <c r="A85"/>
  <c r="A84"/>
  <c r="A83"/>
  <c r="A82"/>
  <c r="A81"/>
  <c r="A80"/>
  <c r="A79"/>
  <c r="A78"/>
  <c r="A77"/>
  <c r="A76"/>
  <c r="A75"/>
  <c r="A74"/>
  <c r="A73"/>
  <c r="A72"/>
  <c r="A71"/>
  <c r="A70"/>
  <c r="A69"/>
  <c r="A68"/>
  <c r="A67"/>
  <c r="A51"/>
  <c r="A49"/>
  <c r="A48"/>
  <c r="A47"/>
  <c r="A46"/>
  <c r="A30"/>
  <c r="A29"/>
  <c r="A28"/>
  <c r="A27"/>
  <c r="A26"/>
  <c r="A25"/>
  <c r="A24"/>
  <c r="A23"/>
  <c r="A22"/>
  <c r="A21"/>
  <c r="A20"/>
  <c r="A19"/>
  <c r="A18"/>
  <c r="A17"/>
  <c r="A16"/>
  <c r="A15"/>
  <c r="A14"/>
  <c r="A13"/>
  <c r="A12"/>
  <c r="A11"/>
  <c r="A10"/>
  <c r="A9"/>
  <c r="A8"/>
  <c r="E93"/>
  <c r="E94"/>
  <c r="E129"/>
  <c r="G21" i="10"/>
  <c r="E130" i="8" s="1"/>
  <c r="E126"/>
  <c r="E25" i="6"/>
  <c r="E239" i="8" s="1"/>
  <c r="F25" i="6"/>
  <c r="E240" i="8" s="1"/>
  <c r="G25" i="6"/>
  <c r="E241" i="8" s="1"/>
  <c r="H25" i="6"/>
  <c r="E242" i="8" s="1"/>
  <c r="I25" i="6"/>
  <c r="E243" i="8" s="1"/>
  <c r="J25" i="6"/>
  <c r="A24" i="9" s="1"/>
  <c r="G24" s="1"/>
  <c r="L25" i="6"/>
  <c r="E246" i="8"/>
  <c r="M25" i="6"/>
  <c r="E231" i="8"/>
  <c r="N25" i="6"/>
  <c r="E190" i="8" s="1"/>
  <c r="E232"/>
  <c r="O25" i="6"/>
  <c r="E233" i="8"/>
  <c r="G100" i="9"/>
  <c r="P25" i="6"/>
  <c r="E234" i="8" s="1"/>
  <c r="Q25" i="6"/>
  <c r="E235" i="8" s="1"/>
  <c r="R25" i="6"/>
  <c r="A157" i="9" s="1"/>
  <c r="G157" s="1"/>
  <c r="S25" i="6"/>
  <c r="E237" i="8"/>
  <c r="T25" i="6"/>
  <c r="E238" i="8"/>
  <c r="D25" i="6"/>
  <c r="E230" i="8"/>
  <c r="E118"/>
  <c r="F18" i="6"/>
  <c r="A69" i="9"/>
  <c r="G69" s="1"/>
  <c r="G18" i="6"/>
  <c r="A70" i="9" s="1"/>
  <c r="G70" s="1"/>
  <c r="H18" i="6"/>
  <c r="E121" i="8"/>
  <c r="I18" i="6"/>
  <c r="E122" i="8"/>
  <c r="J18" i="6"/>
  <c r="A73" i="9"/>
  <c r="G73" s="1"/>
  <c r="A74"/>
  <c r="G74" s="1"/>
  <c r="L18" i="6"/>
  <c r="E125" i="8"/>
  <c r="M18" i="6"/>
  <c r="A112" i="8" s="1"/>
  <c r="E62" i="9"/>
  <c r="N18" i="6"/>
  <c r="A63" i="9"/>
  <c r="G63" s="1"/>
  <c r="O18" i="6"/>
  <c r="E114" i="8" s="1"/>
  <c r="P18" i="6"/>
  <c r="A65" i="9" s="1"/>
  <c r="G65" s="1"/>
  <c r="Q18" i="6"/>
  <c r="A116" i="8" s="1"/>
  <c r="R18" i="6"/>
  <c r="A150" i="9" s="1"/>
  <c r="G150" s="1"/>
  <c r="S18" i="6"/>
  <c r="E2" i="8"/>
  <c r="E3"/>
  <c r="A111"/>
  <c r="E206"/>
  <c r="E38"/>
  <c r="A54" i="9"/>
  <c r="G54" s="1"/>
  <c r="E61" i="8"/>
  <c r="G121" i="9"/>
  <c r="E62" i="8"/>
  <c r="E42"/>
  <c r="E58" i="9"/>
  <c r="A65" i="8"/>
  <c r="A60" i="9"/>
  <c r="G60" s="1"/>
  <c r="A47"/>
  <c r="G47" s="1"/>
  <c r="E54" i="8"/>
  <c r="A55"/>
  <c r="E34"/>
  <c r="A50" i="9"/>
  <c r="G50" s="1"/>
  <c r="E57" i="8"/>
  <c r="E58"/>
  <c r="G118" i="9"/>
  <c r="E6" i="8"/>
  <c r="E5"/>
  <c r="E46" i="9"/>
  <c r="N39" i="1"/>
  <c r="A1"/>
  <c r="G154" i="9"/>
  <c r="G153"/>
  <c r="G146"/>
  <c r="G145"/>
  <c r="G142"/>
  <c r="G141"/>
  <c r="G134"/>
  <c r="G133"/>
  <c r="G130"/>
  <c r="G129"/>
  <c r="G126"/>
  <c r="G125"/>
  <c r="G122"/>
  <c r="G117"/>
  <c r="G113"/>
  <c r="G105"/>
  <c r="G102"/>
  <c r="G101"/>
  <c r="G98"/>
  <c r="G97"/>
  <c r="G94"/>
  <c r="G93"/>
  <c r="G90"/>
  <c r="G89"/>
  <c r="G85"/>
  <c r="G81"/>
  <c r="G78"/>
  <c r="G77"/>
  <c r="G45"/>
  <c r="G42"/>
  <c r="G41"/>
  <c r="G38"/>
  <c r="G37"/>
  <c r="G34"/>
  <c r="G33"/>
  <c r="G29"/>
  <c r="G25"/>
  <c r="G21"/>
  <c r="G13"/>
  <c r="G5"/>
  <c r="G109"/>
  <c r="G88"/>
  <c r="G40"/>
  <c r="G8"/>
  <c r="G137"/>
  <c r="G106"/>
  <c r="G82"/>
  <c r="G10"/>
  <c r="G9"/>
  <c r="G152"/>
  <c r="G151"/>
  <c r="G148"/>
  <c r="G147"/>
  <c r="G144"/>
  <c r="G143"/>
  <c r="G139"/>
  <c r="G135"/>
  <c r="G131"/>
  <c r="G128"/>
  <c r="G127"/>
  <c r="G123"/>
  <c r="G119"/>
  <c r="G115"/>
  <c r="G111"/>
  <c r="G107"/>
  <c r="G103"/>
  <c r="G99"/>
  <c r="G95"/>
  <c r="G91"/>
  <c r="G87"/>
  <c r="G84"/>
  <c r="G83"/>
  <c r="G79"/>
  <c r="G43"/>
  <c r="G39"/>
  <c r="G36"/>
  <c r="G35"/>
  <c r="G31"/>
  <c r="G27"/>
  <c r="G23"/>
  <c r="G20"/>
  <c r="G19"/>
  <c r="G15"/>
  <c r="G11"/>
  <c r="G7"/>
  <c r="G4"/>
  <c r="G3"/>
  <c r="C2" i="10"/>
  <c r="B2" i="7"/>
  <c r="C2" i="6"/>
  <c r="N38" i="1"/>
  <c r="G124" i="9"/>
  <c r="A3" i="8"/>
  <c r="A7"/>
  <c r="A31"/>
  <c r="A35"/>
  <c r="A39"/>
  <c r="A43"/>
  <c r="A59"/>
  <c r="A63"/>
  <c r="A95"/>
  <c r="A115"/>
  <c r="A119"/>
  <c r="A123"/>
  <c r="A127"/>
  <c r="A183"/>
  <c r="A231"/>
  <c r="A235"/>
  <c r="A239"/>
  <c r="A243"/>
  <c r="A247"/>
  <c r="A255"/>
  <c r="E7"/>
  <c r="E31"/>
  <c r="E35"/>
  <c r="E39"/>
  <c r="E43"/>
  <c r="E55"/>
  <c r="E59"/>
  <c r="E63"/>
  <c r="E95"/>
  <c r="E111"/>
  <c r="E115"/>
  <c r="E119"/>
  <c r="E123"/>
  <c r="E127"/>
  <c r="E183"/>
  <c r="E247"/>
  <c r="E255"/>
  <c r="E47" i="9"/>
  <c r="E51"/>
  <c r="E55"/>
  <c r="E59"/>
  <c r="E63"/>
  <c r="E67"/>
  <c r="E71"/>
  <c r="E75"/>
  <c r="A51"/>
  <c r="G51" s="1"/>
  <c r="A55"/>
  <c r="G55" s="1"/>
  <c r="A58"/>
  <c r="G58" s="1"/>
  <c r="A61"/>
  <c r="G61" s="1"/>
  <c r="A67"/>
  <c r="G67" s="1"/>
  <c r="A71"/>
  <c r="G71" s="1"/>
  <c r="A75"/>
  <c r="G75" s="1"/>
  <c r="A4" i="8"/>
  <c r="A32"/>
  <c r="A36"/>
  <c r="A40"/>
  <c r="A44"/>
  <c r="A52"/>
  <c r="A56"/>
  <c r="A60"/>
  <c r="A64"/>
  <c r="A92"/>
  <c r="A120"/>
  <c r="A124"/>
  <c r="A128"/>
  <c r="A232"/>
  <c r="A236"/>
  <c r="A240"/>
  <c r="A244"/>
  <c r="A248"/>
  <c r="E4"/>
  <c r="E32"/>
  <c r="E36"/>
  <c r="E40"/>
  <c r="E44"/>
  <c r="E52"/>
  <c r="E56"/>
  <c r="E60"/>
  <c r="E64"/>
  <c r="E92"/>
  <c r="E96"/>
  <c r="E112"/>
  <c r="E116"/>
  <c r="E120"/>
  <c r="E124"/>
  <c r="E128"/>
  <c r="E236"/>
  <c r="E244"/>
  <c r="E248"/>
  <c r="E16" i="9"/>
  <c r="E24"/>
  <c r="E48"/>
  <c r="E52"/>
  <c r="E56"/>
  <c r="E60"/>
  <c r="E64"/>
  <c r="E68"/>
  <c r="E72"/>
  <c r="A16"/>
  <c r="G16" s="1"/>
  <c r="A48"/>
  <c r="G48"/>
  <c r="A52"/>
  <c r="G52"/>
  <c r="A56"/>
  <c r="G56"/>
  <c r="A59"/>
  <c r="G59"/>
  <c r="A64"/>
  <c r="G64"/>
  <c r="A68"/>
  <c r="G68" s="1"/>
  <c r="A72"/>
  <c r="G72" s="1"/>
  <c r="A5" i="8"/>
  <c r="A33"/>
  <c r="A37"/>
  <c r="A41"/>
  <c r="A45"/>
  <c r="A53"/>
  <c r="A57"/>
  <c r="A61"/>
  <c r="A93"/>
  <c r="A113"/>
  <c r="A117"/>
  <c r="A121"/>
  <c r="A125"/>
  <c r="A129"/>
  <c r="A205"/>
  <c r="A213"/>
  <c r="A233"/>
  <c r="A237"/>
  <c r="A241"/>
  <c r="A245"/>
  <c r="E33"/>
  <c r="E37"/>
  <c r="E41"/>
  <c r="E45"/>
  <c r="E53"/>
  <c r="E65"/>
  <c r="E113"/>
  <c r="E117"/>
  <c r="E205"/>
  <c r="E213"/>
  <c r="E245"/>
  <c r="E17" i="9"/>
  <c r="E49"/>
  <c r="E53"/>
  <c r="E57"/>
  <c r="E61"/>
  <c r="E65"/>
  <c r="E69"/>
  <c r="E73"/>
  <c r="E149"/>
  <c r="E157"/>
  <c r="A17"/>
  <c r="G17" s="1"/>
  <c r="A46"/>
  <c r="G46" s="1"/>
  <c r="A49"/>
  <c r="G49" s="1"/>
  <c r="A53"/>
  <c r="G53" s="1"/>
  <c r="A57"/>
  <c r="G57" s="1"/>
  <c r="A62"/>
  <c r="G62" s="1"/>
  <c r="A149"/>
  <c r="G149" s="1"/>
  <c r="A2" i="8"/>
  <c r="A6"/>
  <c r="A34"/>
  <c r="A38"/>
  <c r="A42"/>
  <c r="A50"/>
  <c r="A54"/>
  <c r="A58"/>
  <c r="A62"/>
  <c r="A66"/>
  <c r="A94"/>
  <c r="A114"/>
  <c r="A118"/>
  <c r="A122"/>
  <c r="A126"/>
  <c r="A130"/>
  <c r="A182"/>
  <c r="A190"/>
  <c r="A206"/>
  <c r="A230"/>
  <c r="A234"/>
  <c r="A238"/>
  <c r="A242"/>
  <c r="A246"/>
  <c r="E50"/>
  <c r="E66"/>
  <c r="E50" i="9"/>
  <c r="E54"/>
  <c r="E66"/>
  <c r="E70"/>
  <c r="E74"/>
  <c r="E150"/>
  <c r="A66" l="1"/>
  <c r="G66" s="1"/>
  <c r="M7" i="1"/>
  <c r="E182" i="8"/>
  <c r="A96"/>
  <c r="M6" i="1" s="1"/>
</calcChain>
</file>

<file path=xl/sharedStrings.xml><?xml version="1.0" encoding="utf-8"?>
<sst xmlns="http://schemas.openxmlformats.org/spreadsheetml/2006/main" count="17837" uniqueCount="7827">
  <si>
    <t>Отчет судов общей юрисдикции о суммах ущерба от преступлений, суммах материальных взысканий в доход государства, количестве вынесенных постановлений об оплате процессуальных издержек за счет средств федерального бюджета и назначении экспертиз</t>
  </si>
  <si>
    <t>Форма № 4</t>
  </si>
  <si>
    <r>
      <t>не направлялось на принудительное исполнение в установленных законом случаях</t>
    </r>
    <r>
      <rPr>
        <b/>
        <vertAlign val="superscript"/>
        <sz val="22"/>
        <rFont val="Times New Roman CYR"/>
        <charset val="204"/>
      </rPr>
      <t>1</t>
    </r>
  </si>
  <si>
    <t>Апелляционные суды общей юрисдикции</t>
  </si>
  <si>
    <t xml:space="preserve"> Апелляционный военный суд</t>
  </si>
  <si>
    <t>Кассационные суды общей юрисдикции</t>
  </si>
  <si>
    <t>Кассационный военных суд</t>
  </si>
  <si>
    <t>(r,w,s,g,v,a,av,k,kv,q,b) В разделе 2 данные должны отсутствовать в стр. 10-11 гр. 4-13</t>
  </si>
  <si>
    <t>(r,w,s,g,v,a,av,k,kv,q,b) В разделе 5 стр. 5 равна сумме стр.1-4</t>
  </si>
  <si>
    <t>(r,w,s,g,v,a,av,k,kv,q,b) В разделе 2 данные должны отсутствовать в стр. 10-11 гр. 2</t>
  </si>
  <si>
    <t>(r,w,s,g,v,a,av,k,kv,q,b) В разделе 2 графа 9 д.б. меньше или равна графы 5 по всем строкам</t>
  </si>
  <si>
    <t>(r,w,s,g,v,a,av,k,kv,q,b) В разделе 2 графа 13 д.б. меньше или равна графы 7 по всем строкам</t>
  </si>
  <si>
    <t>(r,w,s,g,v,a,av,k,kv,q,b) В разделе 2 - если есть данные в графе 8, то должны быть данные в графе 9</t>
  </si>
  <si>
    <t>(r,w,s,g,v,a,av,k,kv,q,b) В разделе 2 не может быть пустым в отчете суда</t>
  </si>
  <si>
    <t>(r,w,s,g,v,a,av,k,kv,q,b) В разделе 2 - если есть данные в графе 10, то должны быть данные в графе 11</t>
  </si>
  <si>
    <t>(r,w,s,g,v,a,av,k,kv,q,b) В разделе 2 - если есть данные в графе 12, то должны быть данные в графе 13</t>
  </si>
  <si>
    <t>(r,w,s,g,v,a,av,k,kv,q,b) В разделе 2 графа 11 д.б. меньше или равна графы 6 по всем строкам</t>
  </si>
  <si>
    <t>код и номер телефона</t>
  </si>
  <si>
    <t>Количество лиц, в отношении которых определены суммы об оплате процессуальных издержек; выплате вознаграждения за участие в уголовном судопроизводстве</t>
  </si>
  <si>
    <t>Адвокат</t>
  </si>
  <si>
    <t>Переводчик</t>
  </si>
  <si>
    <t>Эксперт, специалист</t>
  </si>
  <si>
    <t>Участники судебного процесса (свидетель, потерпевший, законные представители)</t>
  </si>
  <si>
    <t>Присяжные заседатели (кандидаты)</t>
  </si>
  <si>
    <t>Лица, временно отстраненные от должности (ст. 114, ст. 131 УПК РФ)</t>
  </si>
  <si>
    <t xml:space="preserve">На стадии дознания, предварительного следствия </t>
  </si>
  <si>
    <t xml:space="preserve">На стадии судебного рассмотрения </t>
  </si>
  <si>
    <t xml:space="preserve">Госпошлина, присужденная к взысканию в доход государства по делам административного судопроизводства </t>
  </si>
  <si>
    <t xml:space="preserve">Госпошлина, присужденная к взысканию в доход государства по гражданским делам 
</t>
  </si>
  <si>
    <t xml:space="preserve">Госпошлина, присужденная к взысканию в доход государства по гражданским искам в уголовном процессе </t>
  </si>
  <si>
    <t>Сумма ущерба, не присужденная судом (мировым судьей) к взысканию с учетом материального положения должника или вины других лиц, или в связи с конкретной обстановкой</t>
  </si>
  <si>
    <r>
      <rPr>
        <vertAlign val="superscript"/>
        <sz val="20"/>
        <rFont val="Times New Roman CYR"/>
        <charset val="204"/>
      </rPr>
      <t>1</t>
    </r>
    <r>
      <rPr>
        <sz val="20"/>
        <rFont val="Times New Roman CYR"/>
        <charset val="204"/>
      </rPr>
      <t xml:space="preserve"> За исключением сумм, по которым не определена сумма взыскания по ущербу, и по которым судом не принято решение о взыскании.</t>
    </r>
  </si>
  <si>
    <r>
      <rPr>
        <vertAlign val="superscript"/>
        <sz val="20"/>
        <rFont val="Times New Roman CYR"/>
        <charset val="204"/>
      </rPr>
      <t>2</t>
    </r>
    <r>
      <rPr>
        <sz val="20"/>
        <rFont val="Times New Roman CYR"/>
        <charset val="204"/>
      </rPr>
      <t xml:space="preserve"> Суммы указываются в рублях без копеек</t>
    </r>
  </si>
  <si>
    <t>Контрольные равенства: 1) строка 1 равна сумме строк 2-7 и сумме строк 8-10;  2) строка 10 равна сумме строк 11-16;  3) строка 10 равна сумме строк 17, 22-23 (инф.);  4) строка 17 равна сумме строк 18-21;  5) графа 1 равна сумме граф 2-7;  6) графа 8 равна сумме граф 9-14; 7) графа 15 меньше или равна сумме граф 1, 8.</t>
  </si>
  <si>
    <r>
      <t>Раздел 6. Вынесено постановлений о назначении экспертиз</t>
    </r>
    <r>
      <rPr>
        <b/>
        <vertAlign val="superscript"/>
        <sz val="36"/>
        <rFont val="Times New Roman"/>
        <family val="1"/>
        <charset val="204"/>
      </rPr>
      <t xml:space="preserve">1 </t>
    </r>
  </si>
  <si>
    <t>(r,w,s,g,v,a,av,k,kv,q,b) В разделе 7 внести количество судов и судей (участков мировых судей)</t>
  </si>
  <si>
    <t>(r,w,s,g,v,a,av,k,kv,q,b) Раздел должен быть заполнен</t>
  </si>
  <si>
    <t>(r,w,s,g,v,q,b) В разделе 2 - если сумма штрафа или госпошлины в отчете превышает 10 млн.руб., то на листе ФЛК информационный внести подтверждение о выверке сумм</t>
  </si>
  <si>
    <t>(r,w,s,g,v,q,b) В разделе 1 строка "Сумма ущерба, присужденная к взысканию" должна равняться сумме строк "Общая сумма по исполнительным листам, переданным для исполнения судебным приставам-исполнителям" и "Сумма по исполнительным листам, выданным взыскателям"</t>
  </si>
  <si>
    <t>(r,w,s,g,v,q,b) Если сумма ущерба в отчете превышает 10 млн.руб., то на листе ФЛК информационный внести подтверждение о выверке сумм</t>
  </si>
  <si>
    <t>(r,w,s,g,v,q,b) Если сумма залога в отчете превышает 10 млн.руб., то на листе ФЛК информационный внести подтверждение о выверке сумм</t>
  </si>
  <si>
    <t>(r,w,s,g,v,q,b) В разделе 1 ФЛК "Информационный" может быть нарушен в случае причинения ущерба иным видом хищения, редкий случай подтвердить копией приговора.</t>
  </si>
  <si>
    <r>
      <t>возвращено без исполнения, отозвано</t>
    </r>
    <r>
      <rPr>
        <b/>
        <vertAlign val="superscript"/>
        <sz val="22"/>
        <rFont val="Times New Roman CYR"/>
        <charset val="204"/>
      </rPr>
      <t>5</t>
    </r>
    <r>
      <rPr>
        <b/>
        <sz val="22"/>
        <rFont val="Times New Roman CYR"/>
        <charset val="204"/>
      </rPr>
      <t xml:space="preserve"> </t>
    </r>
  </si>
  <si>
    <t>(r,w,s,g,v,q,b) В разделе 2  в графе 2 сумма штрафа проставляется только при наличии данных по лицам в графе 1 (которым назначен штраф)</t>
  </si>
  <si>
    <t>(r,w,s,g,v,q,b) В разделе 2  в графе 9 сумма штрафа или иных денежных взысканий проставляется только при наличии данных о судебных актах, вступивших в законную силу в графе 8</t>
  </si>
  <si>
    <t>(r,w,s,g,v,q,b) В разделе 2  в графе 11 сумма штрафа или иных денежных взысканий проставляется только при наличии данных о судебных актах, вступивших в законную силу в графе 10</t>
  </si>
  <si>
    <t>(r,w,s,g,v,q,b) В разделе 2  в графе 13 сумма штрафа или иных денежных взысканий проставляется только при наличии данных о судебных актах, вступивших в законную силу в графе 12</t>
  </si>
  <si>
    <t>(r,w,s,g,v,q,b) В разделе 2 графы 2 по строке 5 средняя сумма судебного штрафа должна быть min.500 max.100000 (статья 105 ГПК РФ). Если графа 1 не равна 0, то и графа 2 не должна быть равна 0 (и наоборот).</t>
  </si>
  <si>
    <t>статьи по главе 22 УК РФ 
(ст. 169-200.7
УК РФ)</t>
  </si>
  <si>
    <t>Примечание к разделу 6:</t>
  </si>
  <si>
    <t>Госпошлина, уплаченная по административным делам при подаче исков/заявлений</t>
  </si>
  <si>
    <t>Госпошлина, уплаченная по гражданским делам при подаче исков/заявлений</t>
  </si>
  <si>
    <t xml:space="preserve"> из графы 1: 
ст. 158-162 УК РФ</t>
  </si>
  <si>
    <t xml:space="preserve"> 
из графы 8: 
ст. 163 
УК РФ</t>
  </si>
  <si>
    <t>из граф 1 и 8 по преступлениям коррупционной направленности 
(по перечню № 23 Генеральной прокуратуры  Российской Федерации)</t>
  </si>
  <si>
    <t xml:space="preserve"> 
из строки 1 по принадлежности к видам собственности:            </t>
  </si>
  <si>
    <t xml:space="preserve">
из строки 10 по принадлежности к видам собственности:         </t>
  </si>
  <si>
    <t xml:space="preserve">Статья Уголовного кодекса Российской Федерации по приговору (в основной, дополнительной квалификации при совокупности преступлений)         </t>
  </si>
  <si>
    <t xml:space="preserve">Количество  лиц 
которым назначены штрафы (для строк 1-7), количество дел, по которым присуждена/уплачена госпошлина 
(для строк 8-12)
</t>
  </si>
  <si>
    <t>другими преступлениями                                                                                                                                                                                                                                                                                                                                                                                    (не хищениями)</t>
  </si>
  <si>
    <t>иные составы преступлений по УК РФ</t>
  </si>
  <si>
    <t>Из графы 5 в подразделения ССП:</t>
  </si>
  <si>
    <t>Из графы 6 в подразделения ССП:</t>
  </si>
  <si>
    <t>Из графы 7 в подразделения ССП:</t>
  </si>
  <si>
    <t>В уголовном производстве</t>
  </si>
  <si>
    <t>В гражданском производстве</t>
  </si>
  <si>
    <t>В административном производстве</t>
  </si>
  <si>
    <t>В производстве по делам об административных правонарушениях</t>
  </si>
  <si>
    <t>из графы 15: 
по числу дел 
(для строк 1-16), 
по числу исполнительных листов 
(для строк 17-23)</t>
  </si>
  <si>
    <t>Ущерб причинен по делам (количество исполнительных листов)</t>
  </si>
  <si>
    <t>из граф 1 и 8: 
по числу дел 
(для строк 1-16), 
по числу исполнительных листов 
(для cтрок 17-23)</t>
  </si>
  <si>
    <t>Сумма по исполнительным листам, выданным взыскателям
(в графах 16-17 учитывается количество исполнительных листов)</t>
  </si>
  <si>
    <t>Сумма  по исполнительным листам, направленная для обращения взыскания  в органы уголовно-исполнительной системы и другие организации
(в графах 16-17 учитывается количество исполнительных листов)</t>
  </si>
  <si>
    <t xml:space="preserve">Штрафы как вид наказания по делам об административных правонарушениях </t>
  </si>
  <si>
    <t>Общая сумма по исполнительным листам, переданным для исполнения судебным приставам-исполнителям ( в графах 16-17 учитывается количество исполнительных листов)</t>
  </si>
  <si>
    <t>Контрольные равенства: 1) графа 9 меньше или равна графе 5; 2) графа 11 меньше или равна графе 6; 3) графа 13 меньше или равна графе 7</t>
  </si>
  <si>
    <t>(r,w,s,g,v,q,b) В разделе 1 при заполение гр. 15-16 внесите на лист ФЛК "Информационный" реквизиты вынесенных судебных актов</t>
  </si>
  <si>
    <t>(r,w,s,g,v,q,b) В разделе 1 строка 1 должна быть равна сумме строк 8 - 10 для граф 1-15.</t>
  </si>
  <si>
    <t>(r,w,s,g,v,q,b) В разделе 1 строка 1 должна быть равна сумме строк 2 - 7 для граф 1-15 по суммам в рублях.</t>
  </si>
  <si>
    <t>(r,w,s,g,v,q,b) В разделе 1 строка 1 должна быть меньше или равна суммы строк 2 – 7  для граф 16-17 по суммам в рублях</t>
  </si>
  <si>
    <t>(r,w,s,g,v,q,b) В разделе 1 строка 1 должна быть меньше или равна суммы строк 8-10  для граф 16-17 по суммам в рублях.</t>
  </si>
  <si>
    <t>(r,w,s,g,v,q,b) В разделе 1 строка 10 должна быть меньше или равна суммы строк 11 – 16  для граф 16-17</t>
  </si>
  <si>
    <t>Примечания к разделу 1: сведения учитываются по приговорам и судебным решениям, вступившим в законную силу в отчетном периоде.</t>
  </si>
  <si>
    <t>Примечание к разделу 2: сведения о наложенных штрафах и присужденной госпошлине учитываются по приговорам и судебным решениям, вступившим в законную силу в отчетном периоде.
Дополнительный контроль корректности значений показателей с формами о судимости: 
1) строка 1 графа 1 раздела 2  формы 4 равна строке 103 графе 24 формы 10.1; 
2) строка 2 графа 1 формы 4 равна строке 103 графы 39 формы 10.1 и строке 103 графе 16 раздела 1 формы 10.2; 
3) строка 4 графа 1 раздела 2 формы 4 равна строке 1 графы 33 формы 10.3.1;
4) строка 4 графа 2 раздел 2 формы 4 равна строке 1 графы 34 формы 10.3.1.</t>
  </si>
  <si>
    <t>Контрольные равенства: 1) графа 1 больше или равна графы 2; 2) графа 2 больше или равна суммы граф 4 и 6; 3) графа 3 больше или равна сумме граф 5 и 7.</t>
  </si>
  <si>
    <t xml:space="preserve">Из графы 1: 
число лиц, по уголовным делам которых судом установлена сумма легализованных денежных средств или иного имущества </t>
  </si>
  <si>
    <t>Из графы 2: 
сумма легализованных денежных средств, установленная судом (руб.)4</t>
  </si>
  <si>
    <t xml:space="preserve">Из графы 1: 
осуждено лиц с применением  ст. 104.1 УК РФ </t>
  </si>
  <si>
    <t xml:space="preserve">Из графы 4: 
сумма легализованных денежных средств, подлежащих обращению в доход государства по обвинительным приговорам, из числа осужденных лиц с применением ст. 104.1 УК РФ
 (руб.)4, 8 </t>
  </si>
  <si>
    <t>Из графы 1: 
число лиц, в отношении которых уголовные дела были прекращены по нереабилитирующим основаниям с применением  ст. 104.1 УК РФ7</t>
  </si>
  <si>
    <t>Из графы 6: 
сумма легализованных денежных средств, подлежащих обращению в доход государства  по постановлениям о прекращении уголовного дела по нереабилитирующим основаниям с применением ст. 104.1 УК РФ
(руб.)4, 7, 8</t>
  </si>
  <si>
    <t>Контрольные равенства: 1) строка 5 равна сумме строк 1-4, 2) графа 1 равна сумме граф 2-5.</t>
  </si>
  <si>
    <r>
      <t>Число лиц 
(по обвинительным приговорам и постановлениям о прекращении уголовных дел по нереабилитирующим основаниям)</t>
    </r>
    <r>
      <rPr>
        <b/>
        <vertAlign val="superscript"/>
        <sz val="22"/>
        <rFont val="Times New Roman CYR"/>
        <charset val="204"/>
      </rPr>
      <t>6</t>
    </r>
  </si>
  <si>
    <r>
      <rPr>
        <vertAlign val="superscript"/>
        <sz val="20"/>
        <rFont val="Times New Roman"/>
        <family val="1"/>
        <charset val="204"/>
      </rPr>
      <t>1</t>
    </r>
    <r>
      <rPr>
        <sz val="20"/>
        <rFont val="Times New Roman"/>
        <family val="1"/>
        <charset val="204"/>
      </rPr>
      <t xml:space="preserve"> По первой и апелляционным инстанциям (в кассационной инстанци нет учета).</t>
    </r>
  </si>
  <si>
    <t>2024 (r,w,s,g,v,a,av,k,kv,q,b) В разделе 4 графа 2 д.б. меньше или равна графы 1 по всем строкам</t>
  </si>
  <si>
    <t>Районный суд</t>
  </si>
  <si>
    <t>Таблица кодов райсудов</t>
  </si>
  <si>
    <t xml:space="preserve"> </t>
  </si>
  <si>
    <t>Код субъекта</t>
  </si>
  <si>
    <t>Наименование</t>
  </si>
  <si>
    <t>Справочник "Федеральные суды, судейские сообщества, органы системы судебного департамента" все субъекты РФ. Районный суд. " (шифр 100). Отчет от 19.05.2020</t>
  </si>
  <si>
    <t>Республика Адыгея</t>
  </si>
  <si>
    <t>01</t>
  </si>
  <si>
    <t>Гиагинский районный суд</t>
  </si>
  <si>
    <t>01RS0001</t>
  </si>
  <si>
    <t xml:space="preserve">Для создания регионального шаблона (при организации сбора отчетности в субъекте Российской Федерации с районных судов, судебных участков мировых судей, гарнизонных военных судов с помощью ПИ Судебная статистика) требуется внести список судебных органов (наименование и код в ячейки А, В).
Начиная с версии 7.5 ПИ "Судебная статистика" при организации сбора  используются коды судебных органов из ПИ "Организационное обеспечение" ГАС "Правосудие", коды судов (судебных участков) должны быть восьмизначные. 
Списки судебных органов размещаются на портале технической поддержки ГАС "Правосудие" в разделе "Программное обеспечение/Организационное обеспечение/ПИ ОО" в формате MS-Excel.
В случае, если на портале технической поддержки размещены не актуальные справочники по соответствующему субъекту, необходимо отправить заявку на горячую линию ГАС "Правосудие" (в том числе для актуализации кодов абонентов в ПИ ССт) на адрес Служба поддержки ГАС "Правосудие" &lt;sudhelp@sudrf.ru&gt; с темой сообщения "ПИ ОО (справочники)".
</t>
  </si>
  <si>
    <t>Кошехабльский районный суд</t>
  </si>
  <si>
    <t>01RS0002</t>
  </si>
  <si>
    <t>Код здания (ПСП)</t>
  </si>
  <si>
    <t>Красногвардейский районный суд</t>
  </si>
  <si>
    <t>01RS0003</t>
  </si>
  <si>
    <t>01RS0001.1</t>
  </si>
  <si>
    <t>Майкопский городской суд</t>
  </si>
  <si>
    <t>01RS0004</t>
  </si>
  <si>
    <t>01RS0002.1</t>
  </si>
  <si>
    <t>Майкопский районный суд</t>
  </si>
  <si>
    <t>01RS0005</t>
  </si>
  <si>
    <t>01RS0003.1</t>
  </si>
  <si>
    <t>Тахтамукайский районный суд</t>
  </si>
  <si>
    <t>01RS0006</t>
  </si>
  <si>
    <t>01RS0004.1</t>
  </si>
  <si>
    <t>Теучежский районный суд</t>
  </si>
  <si>
    <t>01RS0007</t>
  </si>
  <si>
    <t>01RS0005.1</t>
  </si>
  <si>
    <t>Шовгеновский районный суд</t>
  </si>
  <si>
    <t>01RS0008</t>
  </si>
  <si>
    <t>01RS0006.1</t>
  </si>
  <si>
    <t>Республика Алтай</t>
  </si>
  <si>
    <t>01RS0007.1</t>
  </si>
  <si>
    <t>02</t>
  </si>
  <si>
    <t>Горно-Алтайский городской суд</t>
  </si>
  <si>
    <t>02RS0001</t>
  </si>
  <si>
    <t>01RS0008.1</t>
  </si>
  <si>
    <t>Кош-Агачский районный суд</t>
  </si>
  <si>
    <t>02RS0002</t>
  </si>
  <si>
    <t>02RS0001.1</t>
  </si>
  <si>
    <t>Майминский районный суд</t>
  </si>
  <si>
    <t>02RS0003</t>
  </si>
  <si>
    <t>02RS0002.1</t>
  </si>
  <si>
    <t>Онгудайский районный суд</t>
  </si>
  <si>
    <t>02RS0004</t>
  </si>
  <si>
    <t>02RS0003.1</t>
  </si>
  <si>
    <t>Турочакский районный суд</t>
  </si>
  <si>
    <t>02RS0005</t>
  </si>
  <si>
    <t>02RS0004.1</t>
  </si>
  <si>
    <t>Улаганский районный суд</t>
  </si>
  <si>
    <t>02RS0006</t>
  </si>
  <si>
    <t>02RS0005.1</t>
  </si>
  <si>
    <t>Усть-Канский районный суд</t>
  </si>
  <si>
    <t>02RS0007</t>
  </si>
  <si>
    <t>02RS0006.1</t>
  </si>
  <si>
    <t>Усть-Коксинский районный суд</t>
  </si>
  <si>
    <t>02RS0008</t>
  </si>
  <si>
    <t>02RS0006.2</t>
  </si>
  <si>
    <t>Чемальский районный суд</t>
  </si>
  <si>
    <t>02RS0009</t>
  </si>
  <si>
    <t>02RS0007.1</t>
  </si>
  <si>
    <t>Чойский районный суд</t>
  </si>
  <si>
    <t>02RS0010</t>
  </si>
  <si>
    <t>02RS0008.1</t>
  </si>
  <si>
    <t>Шебалинский районный суд</t>
  </si>
  <si>
    <t>02RS0011</t>
  </si>
  <si>
    <t>02RS0009.1</t>
  </si>
  <si>
    <t>Республика Башкортостан</t>
  </si>
  <si>
    <t>02RS0009.2</t>
  </si>
  <si>
    <t>03</t>
  </si>
  <si>
    <t>Демский районный суд г. Уфы</t>
  </si>
  <si>
    <t>03RS0001</t>
  </si>
  <si>
    <t>02RS0010.1</t>
  </si>
  <si>
    <t>Калининский районный суд г. Уфы</t>
  </si>
  <si>
    <t>03RS0002</t>
  </si>
  <si>
    <t>02RS0011.1</t>
  </si>
  <si>
    <t>Кировский районный суд г. Уфы</t>
  </si>
  <si>
    <t>03RS0003</t>
  </si>
  <si>
    <t>03RS0001.1</t>
  </si>
  <si>
    <t>Ленинский районный суд г. Уфы</t>
  </si>
  <si>
    <t>03RS0004</t>
  </si>
  <si>
    <t>03RS0002.1</t>
  </si>
  <si>
    <t>Октябрьский районный суд г. Уфы</t>
  </si>
  <si>
    <t>03RS0005</t>
  </si>
  <si>
    <t>03RS0003.1</t>
  </si>
  <si>
    <t>Орджоникидзевский районный суд г. Уфы</t>
  </si>
  <si>
    <t>03RS0006</t>
  </si>
  <si>
    <t>03RS0004.1</t>
  </si>
  <si>
    <t>Советский районный суд г. Уфы</t>
  </si>
  <si>
    <t>03RS0007</t>
  </si>
  <si>
    <t>03RS0005.1</t>
  </si>
  <si>
    <t>Белебеевский городской суд</t>
  </si>
  <si>
    <t>03RS0009</t>
  </si>
  <si>
    <t>03RS0006.1</t>
  </si>
  <si>
    <t>Белорецкий межрайонный суд</t>
  </si>
  <si>
    <t>03RS0010</t>
  </si>
  <si>
    <t>03RS0007.1</t>
  </si>
  <si>
    <t>Ишимбайский городской суд</t>
  </si>
  <si>
    <t>03RS0011</t>
  </si>
  <si>
    <t>03RS0007.2</t>
  </si>
  <si>
    <t>Кумертауский межрайонный суд</t>
  </si>
  <si>
    <t>03RS0012</t>
  </si>
  <si>
    <t>03RS0009.1</t>
  </si>
  <si>
    <t>Нефтекамский городской суд</t>
  </si>
  <si>
    <t>03RS0013</t>
  </si>
  <si>
    <t>03RS0010.1</t>
  </si>
  <si>
    <t>Октябрьский городской суд</t>
  </si>
  <si>
    <t>03RS0014</t>
  </si>
  <si>
    <t>03RS0010.2.PSP</t>
  </si>
  <si>
    <t>Салаватский городской суд</t>
  </si>
  <si>
    <t>03RS0015</t>
  </si>
  <si>
    <t>03RS0010.3.PSP</t>
  </si>
  <si>
    <t>Сибайский городской суд</t>
  </si>
  <si>
    <t>03RS0016</t>
  </si>
  <si>
    <t>03RS0010.4</t>
  </si>
  <si>
    <t>Стерлитамакский городской суд</t>
  </si>
  <si>
    <t>03RS0017</t>
  </si>
  <si>
    <t>03RS0011.1</t>
  </si>
  <si>
    <t>Абзелиловский районный суд</t>
  </si>
  <si>
    <t>03RS0019</t>
  </si>
  <si>
    <t>03RS0012.1</t>
  </si>
  <si>
    <t>Альшеевский районный суд</t>
  </si>
  <si>
    <t>03RS0020</t>
  </si>
  <si>
    <t>03RS0012.2.PSP</t>
  </si>
  <si>
    <t>Баймакский районный суд</t>
  </si>
  <si>
    <t>03RS0024</t>
  </si>
  <si>
    <t>03RS0013.1</t>
  </si>
  <si>
    <t>Балтачевский межрайонный суд</t>
  </si>
  <si>
    <t>03RS0025</t>
  </si>
  <si>
    <t>03RS0014.1</t>
  </si>
  <si>
    <t>Белокатайский межрайонный суд</t>
  </si>
  <si>
    <t>03RS0028</t>
  </si>
  <si>
    <t>03RS0015.1</t>
  </si>
  <si>
    <t>Бижбулякский межрайонный суд</t>
  </si>
  <si>
    <t>03RS0030</t>
  </si>
  <si>
    <t>03RS0016.1</t>
  </si>
  <si>
    <t>Благоварский межрайонный суд</t>
  </si>
  <si>
    <t>03RS0031</t>
  </si>
  <si>
    <t>03RS0017.1</t>
  </si>
  <si>
    <t>Бирский межрайонный суд</t>
  </si>
  <si>
    <t>03RS0032</t>
  </si>
  <si>
    <t>03RS0017.2</t>
  </si>
  <si>
    <t>Благовещенский районный суд</t>
  </si>
  <si>
    <t>03RS0033</t>
  </si>
  <si>
    <t>03RS0019.1</t>
  </si>
  <si>
    <t>Гафурийский межрайонный суд</t>
  </si>
  <si>
    <t>03RS0037</t>
  </si>
  <si>
    <t>03RS0020.1</t>
  </si>
  <si>
    <t>Давлекановский районный суд</t>
  </si>
  <si>
    <t>03RS0038</t>
  </si>
  <si>
    <t>03RS0024.1</t>
  </si>
  <si>
    <t>Дюртюлинский районный суд</t>
  </si>
  <si>
    <t>03RS0040</t>
  </si>
  <si>
    <t>03RS0025.1</t>
  </si>
  <si>
    <t>Зилаирский межрайонный суд</t>
  </si>
  <si>
    <t>03RS0043</t>
  </si>
  <si>
    <t>03RS0025.2.PSP</t>
  </si>
  <si>
    <t>Иглинский межрайонный суд</t>
  </si>
  <si>
    <t>03RS0044</t>
  </si>
  <si>
    <t>03RS0025.3.PSP</t>
  </si>
  <si>
    <t>Илишевский районный суд</t>
  </si>
  <si>
    <t>03RS0045</t>
  </si>
  <si>
    <t>03RS0028.1</t>
  </si>
  <si>
    <t>Караидельский межрайонный суд</t>
  </si>
  <si>
    <t>03RS0047</t>
  </si>
  <si>
    <t>03RS0028.2.PSP</t>
  </si>
  <si>
    <t>Кармаскалинский межрайонный суд</t>
  </si>
  <si>
    <t>03RS0048</t>
  </si>
  <si>
    <t>03RS0028.3.PSP</t>
  </si>
  <si>
    <t>Краснокамский межрайонный суд</t>
  </si>
  <si>
    <t>03RS0049</t>
  </si>
  <si>
    <t>03RS0030.1</t>
  </si>
  <si>
    <t>Кугарчинский межрайонный суд</t>
  </si>
  <si>
    <t>03RS0051</t>
  </si>
  <si>
    <t>03RS0030.2.PSP</t>
  </si>
  <si>
    <t>Кушнаренковский районный суд</t>
  </si>
  <si>
    <t>03RS0053</t>
  </si>
  <si>
    <t>03RS0031.1</t>
  </si>
  <si>
    <t>Мелеузовский районный суд</t>
  </si>
  <si>
    <t>03RS0054</t>
  </si>
  <si>
    <t>03RS0031.2.PSP</t>
  </si>
  <si>
    <t>Салаватский межрайонный суд</t>
  </si>
  <si>
    <t>03RS0059</t>
  </si>
  <si>
    <t>03RS0032.1</t>
  </si>
  <si>
    <t>Стерлибашевский межрайонный суд</t>
  </si>
  <si>
    <t>03RS0060</t>
  </si>
  <si>
    <t>03RS0032.2.PSP</t>
  </si>
  <si>
    <t>Туймазинский межрайонный суд</t>
  </si>
  <si>
    <t>03RS0063</t>
  </si>
  <si>
    <t>03RS0033.1</t>
  </si>
  <si>
    <t>Уфимский районный суд</t>
  </si>
  <si>
    <t>03RS0064</t>
  </si>
  <si>
    <t>03RS0037.1</t>
  </si>
  <si>
    <t>Учалинский районный суд</t>
  </si>
  <si>
    <t>03RS0065</t>
  </si>
  <si>
    <t>03RS0037.2.PSP</t>
  </si>
  <si>
    <t>Чекмагушевский межрайонный суд</t>
  </si>
  <si>
    <t>03RS0068</t>
  </si>
  <si>
    <t>03RS0038.1</t>
  </si>
  <si>
    <t>Чишминский районный суд</t>
  </si>
  <si>
    <t>03RS0069</t>
  </si>
  <si>
    <t>03RS0040.1</t>
  </si>
  <si>
    <t>Янаульский районный суд</t>
  </si>
  <si>
    <t>03RS0071</t>
  </si>
  <si>
    <t>03RS0043.1</t>
  </si>
  <si>
    <t>Республика Бурятия</t>
  </si>
  <si>
    <t>03RS0043.2.PSP</t>
  </si>
  <si>
    <t>04</t>
  </si>
  <si>
    <t>Баргузинский районный суд</t>
  </si>
  <si>
    <t>04RS0001</t>
  </si>
  <si>
    <t>03RS0044.1</t>
  </si>
  <si>
    <t>Баунтовский районный суд</t>
  </si>
  <si>
    <t>04RS0002</t>
  </si>
  <si>
    <t>03RS0044.2.PSP</t>
  </si>
  <si>
    <t>Бичурский районный суд</t>
  </si>
  <si>
    <t>04RS0003</t>
  </si>
  <si>
    <t>03RS0045.1</t>
  </si>
  <si>
    <t>Гусиноозерский городской суд</t>
  </si>
  <si>
    <t>04RS0004</t>
  </si>
  <si>
    <t>03RS0047.1</t>
  </si>
  <si>
    <t>Джидинский районный суд</t>
  </si>
  <si>
    <t>04RS0005</t>
  </si>
  <si>
    <t>03RS0047.2.PSP</t>
  </si>
  <si>
    <t>Еравнинский районный суд</t>
  </si>
  <si>
    <t>04RS0006</t>
  </si>
  <si>
    <t>03RS0048.1</t>
  </si>
  <si>
    <t>Железнодорожный районный суд г. Улан-Удэ</t>
  </si>
  <si>
    <t>04RS0007</t>
  </si>
  <si>
    <t>03RS0048.2.PSP</t>
  </si>
  <si>
    <t>Заиграевский районный суд</t>
  </si>
  <si>
    <t>04RS0008</t>
  </si>
  <si>
    <t>03RS0049.1</t>
  </si>
  <si>
    <t>Закаменский районный суд</t>
  </si>
  <si>
    <t>04RS0009</t>
  </si>
  <si>
    <t>03RS0049.2.PSP</t>
  </si>
  <si>
    <t>Иволгинский районный суд</t>
  </si>
  <si>
    <t>04RS0010</t>
  </si>
  <si>
    <t>03RS0049.3.PSP</t>
  </si>
  <si>
    <t>Кабанский районный суд</t>
  </si>
  <si>
    <t>04RS0011</t>
  </si>
  <si>
    <t>03RS0051.1</t>
  </si>
  <si>
    <t>Кяхтинский районный суд</t>
  </si>
  <si>
    <t>04RS0014</t>
  </si>
  <si>
    <t>03RS0051.2.PSP</t>
  </si>
  <si>
    <t>Муйский районный суд</t>
  </si>
  <si>
    <t>04RS0015</t>
  </si>
  <si>
    <t>03RS0053.1</t>
  </si>
  <si>
    <t>Мухоршибирский районный суд</t>
  </si>
  <si>
    <t>04RS0016</t>
  </si>
  <si>
    <t>03RS0054.1</t>
  </si>
  <si>
    <t>Октябрьский районный суд г. Улан-Удэ</t>
  </si>
  <si>
    <t>04RS0018</t>
  </si>
  <si>
    <t>03RS0059.1</t>
  </si>
  <si>
    <t>Прибайкальский районный суд</t>
  </si>
  <si>
    <t>04RS0019</t>
  </si>
  <si>
    <t>03RS0059.2.PSP</t>
  </si>
  <si>
    <t>Северобайкальский городской суд</t>
  </si>
  <si>
    <t>04RS0020</t>
  </si>
  <si>
    <t>03RS0060.1</t>
  </si>
  <si>
    <t>Советский районный суд г. Улан-Удэ</t>
  </si>
  <si>
    <t>04RS0021</t>
  </si>
  <si>
    <t>03RS0060.2.PSP</t>
  </si>
  <si>
    <t>Тарбагатайский районный суд</t>
  </si>
  <si>
    <t>04RS0022</t>
  </si>
  <si>
    <t>03RS0060.3.PSP</t>
  </si>
  <si>
    <t>Тункинский районный суд</t>
  </si>
  <si>
    <t>04RS0023</t>
  </si>
  <si>
    <t>03RS0063.1</t>
  </si>
  <si>
    <t>Хоринский районный суд</t>
  </si>
  <si>
    <t>04RS0024</t>
  </si>
  <si>
    <t>03RS0063.2.PSP</t>
  </si>
  <si>
    <t>Республика Дагестан</t>
  </si>
  <si>
    <t>03RS0064.1</t>
  </si>
  <si>
    <t>05</t>
  </si>
  <si>
    <t>Акушинский районный суд</t>
  </si>
  <si>
    <t>05RS0002</t>
  </si>
  <si>
    <t>03RS0065.1</t>
  </si>
  <si>
    <t>Ахтынский районный суд</t>
  </si>
  <si>
    <t>05RS0004</t>
  </si>
  <si>
    <t>03RS0068.1</t>
  </si>
  <si>
    <t>Буйнакский городской суд</t>
  </si>
  <si>
    <t>05RS0005</t>
  </si>
  <si>
    <t>03RS0068.2.PSP</t>
  </si>
  <si>
    <t>Буйнакский районный суд</t>
  </si>
  <si>
    <t>05RS0006</t>
  </si>
  <si>
    <t>03RS0069.1</t>
  </si>
  <si>
    <t>Ботлихский районный суд</t>
  </si>
  <si>
    <t>05RS0007</t>
  </si>
  <si>
    <t>03RS0071.1</t>
  </si>
  <si>
    <t>Бабаюртовский районный суд</t>
  </si>
  <si>
    <t>05RS0008</t>
  </si>
  <si>
    <t>04RS0001.1</t>
  </si>
  <si>
    <t>Гергебильский районный суд</t>
  </si>
  <si>
    <t>05RS0010</t>
  </si>
  <si>
    <t>04RS0001.2.PSP</t>
  </si>
  <si>
    <t>Гунибский районный суд</t>
  </si>
  <si>
    <t>05RS0011</t>
  </si>
  <si>
    <t>04RS0002.1</t>
  </si>
  <si>
    <t>Дербентский городской суд</t>
  </si>
  <si>
    <t>05RS0012</t>
  </si>
  <si>
    <t>04RS0003.1</t>
  </si>
  <si>
    <t>Дербентский районный суд</t>
  </si>
  <si>
    <t>05RS0013</t>
  </si>
  <si>
    <t>04RS0004.1</t>
  </si>
  <si>
    <t>Городской суд г. Дагестанские Огни</t>
  </si>
  <si>
    <t>05RS0016</t>
  </si>
  <si>
    <t>04RS0005.1</t>
  </si>
  <si>
    <t>Избербашский городской суд</t>
  </si>
  <si>
    <t>05RS0017</t>
  </si>
  <si>
    <t>04RS0005.2</t>
  </si>
  <si>
    <t>Кировский районный суд г. Махачкалы</t>
  </si>
  <si>
    <t>05RS0018</t>
  </si>
  <si>
    <t>04RS0006.1</t>
  </si>
  <si>
    <t>Кизлярский городской суд</t>
  </si>
  <si>
    <t>05RS0019</t>
  </si>
  <si>
    <t>04RS0007.1</t>
  </si>
  <si>
    <t>Кизлярский районный суд</t>
  </si>
  <si>
    <t>05RS0020</t>
  </si>
  <si>
    <t>04RS0008.1</t>
  </si>
  <si>
    <t>Каспийский городской суд</t>
  </si>
  <si>
    <t>05RS0021</t>
  </si>
  <si>
    <t>04RS0009.1</t>
  </si>
  <si>
    <t>Кизилюртовский городской суд</t>
  </si>
  <si>
    <t>05RS0022</t>
  </si>
  <si>
    <t>04RS0010.1</t>
  </si>
  <si>
    <t>Кизилюртовский районный суд</t>
  </si>
  <si>
    <t>05RS0023</t>
  </si>
  <si>
    <t>04RS0011.1</t>
  </si>
  <si>
    <t>Каякентский районный суд</t>
  </si>
  <si>
    <t>05RS0024</t>
  </si>
  <si>
    <t>04RS0011.2</t>
  </si>
  <si>
    <t>Кайтагский районный суд</t>
  </si>
  <si>
    <t>05RS0027</t>
  </si>
  <si>
    <t>04RS0011.3</t>
  </si>
  <si>
    <t>Казбековский районный суд</t>
  </si>
  <si>
    <t>05RS0028</t>
  </si>
  <si>
    <t>04RS0014.1</t>
  </si>
  <si>
    <t>Карабудахкентский районный суд</t>
  </si>
  <si>
    <t>05RS0029</t>
  </si>
  <si>
    <t>04RS0015.1</t>
  </si>
  <si>
    <t>Кумторкалинский районный суд</t>
  </si>
  <si>
    <t>05RS0030</t>
  </si>
  <si>
    <t>04RS0016.1</t>
  </si>
  <si>
    <t>Ленинский районный суд г. Махачкалы</t>
  </si>
  <si>
    <t>05RS0031</t>
  </si>
  <si>
    <t>04RS0016.2</t>
  </si>
  <si>
    <t>Левашинский районный суд</t>
  </si>
  <si>
    <t>05RS0032</t>
  </si>
  <si>
    <t>04RS0018.1</t>
  </si>
  <si>
    <t>Лакский районный суд</t>
  </si>
  <si>
    <t>05RS0033</t>
  </si>
  <si>
    <t>04RS0019.1</t>
  </si>
  <si>
    <t>Магарамкентский районный суд</t>
  </si>
  <si>
    <t>05RS0034</t>
  </si>
  <si>
    <t>04RS0019.2</t>
  </si>
  <si>
    <t>Ногайский районный суд</t>
  </si>
  <si>
    <t>05RS0035</t>
  </si>
  <si>
    <t>04RS0020.1</t>
  </si>
  <si>
    <t>Новолакский районный суд</t>
  </si>
  <si>
    <t>05RS0036</t>
  </si>
  <si>
    <t>04RS0020.2</t>
  </si>
  <si>
    <t>Советский районный суд г. Махачкалы</t>
  </si>
  <si>
    <t>05RS0038</t>
  </si>
  <si>
    <t>04RS0021.1</t>
  </si>
  <si>
    <t>Сулейман-Стальский районный суд</t>
  </si>
  <si>
    <t>05RS0039</t>
  </si>
  <si>
    <t>04RS0022.1</t>
  </si>
  <si>
    <t>Сергокалинский районный суд</t>
  </si>
  <si>
    <t>05RS0040</t>
  </si>
  <si>
    <t>04RS0022.2</t>
  </si>
  <si>
    <t>Тляратинский районный суд</t>
  </si>
  <si>
    <t>05RS0041</t>
  </si>
  <si>
    <t>04RS0023.1</t>
  </si>
  <si>
    <t>Табасаранский районный суд</t>
  </si>
  <si>
    <t>05RS0042</t>
  </si>
  <si>
    <t>04RS0023.2</t>
  </si>
  <si>
    <t>Тарумовский районный суд</t>
  </si>
  <si>
    <t>05RS0043</t>
  </si>
  <si>
    <t>04RS0023.3</t>
  </si>
  <si>
    <t>Унцукульский районный суд</t>
  </si>
  <si>
    <t>05RS0044</t>
  </si>
  <si>
    <t>04RS0024.1</t>
  </si>
  <si>
    <t>Хивский районный суд</t>
  </si>
  <si>
    <t>05RS0045</t>
  </si>
  <si>
    <t>04RS0024.2.PSP</t>
  </si>
  <si>
    <t>Хасавюртовский городской суд</t>
  </si>
  <si>
    <t>05RS0046</t>
  </si>
  <si>
    <t>05RS0002.1</t>
  </si>
  <si>
    <t>Хасавюртовский районный суд</t>
  </si>
  <si>
    <t>05RS0047</t>
  </si>
  <si>
    <t>05RS0004.1</t>
  </si>
  <si>
    <t>Хунзахский районный суд</t>
  </si>
  <si>
    <t>05RS0048</t>
  </si>
  <si>
    <t>05RS0004.2</t>
  </si>
  <si>
    <t>Шамильский районный суд</t>
  </si>
  <si>
    <t>05RS0052</t>
  </si>
  <si>
    <t>05RS0005.1</t>
  </si>
  <si>
    <t>Республика Ингушетия</t>
  </si>
  <si>
    <t>05RS0006.1</t>
  </si>
  <si>
    <t>06</t>
  </si>
  <si>
    <t>Назрановский районный суд</t>
  </si>
  <si>
    <t>06RS0001</t>
  </si>
  <si>
    <t>05RS0007.1</t>
  </si>
  <si>
    <t>Малгобекский городской суд</t>
  </si>
  <si>
    <t>06RS0002</t>
  </si>
  <si>
    <t>05RS0007.2</t>
  </si>
  <si>
    <t>Карабулакский районный суд</t>
  </si>
  <si>
    <t>06RS0003</t>
  </si>
  <si>
    <t>05RS0007.3</t>
  </si>
  <si>
    <t>Джейрахский районный суд</t>
  </si>
  <si>
    <t>06RS0004</t>
  </si>
  <si>
    <t>05RS0008.1</t>
  </si>
  <si>
    <t>Сунженский районный суд</t>
  </si>
  <si>
    <t>06RS0005</t>
  </si>
  <si>
    <t>05RS0010.1</t>
  </si>
  <si>
    <t>Магасский районный суд</t>
  </si>
  <si>
    <t>06RS0006</t>
  </si>
  <si>
    <t>05RS0011.1</t>
  </si>
  <si>
    <t>Беспублика Кабардино-Балкарская</t>
  </si>
  <si>
    <t>05RS0011.2</t>
  </si>
  <si>
    <t>07</t>
  </si>
  <si>
    <t>Нальчикский городской суд</t>
  </si>
  <si>
    <t>07RS0001</t>
  </si>
  <si>
    <t>05RS0012.1</t>
  </si>
  <si>
    <t>Баксанский районный суд</t>
  </si>
  <si>
    <t>07RS0002</t>
  </si>
  <si>
    <t>05RS0013.1</t>
  </si>
  <si>
    <t>Урванский районный суд</t>
  </si>
  <si>
    <t>07RS0003</t>
  </si>
  <si>
    <t>05RS0016.1</t>
  </si>
  <si>
    <t>Чегемский районный суд</t>
  </si>
  <si>
    <t>07RS0004</t>
  </si>
  <si>
    <t>05RS0017.1</t>
  </si>
  <si>
    <t>Майский районный суд</t>
  </si>
  <si>
    <t>07RS0005</t>
  </si>
  <si>
    <t>05RS0018.1</t>
  </si>
  <si>
    <t>Прохладненский районный суд</t>
  </si>
  <si>
    <t>07RS0006</t>
  </si>
  <si>
    <t>05RS0019.1</t>
  </si>
  <si>
    <t>Черекский районный суд</t>
  </si>
  <si>
    <t>07RS0007</t>
  </si>
  <si>
    <t>05RS0020.1</t>
  </si>
  <si>
    <t>Терский районный суд</t>
  </si>
  <si>
    <t>07RS0008</t>
  </si>
  <si>
    <t>05RS0021.1</t>
  </si>
  <si>
    <t>Эльбрусский районный суд</t>
  </si>
  <si>
    <t>07RS0009</t>
  </si>
  <si>
    <t>05RS0022.1</t>
  </si>
  <si>
    <t>Зольский районный суд</t>
  </si>
  <si>
    <t>07RS0010</t>
  </si>
  <si>
    <t>05RS0023.1</t>
  </si>
  <si>
    <t>Республика Калмыкия</t>
  </si>
  <si>
    <t>05RS0024.1</t>
  </si>
  <si>
    <t>08</t>
  </si>
  <si>
    <t>Элистинский городской суд</t>
  </si>
  <si>
    <t>08RS0001</t>
  </si>
  <si>
    <t>05RS0027.1</t>
  </si>
  <si>
    <t>Городовиковский районный суд</t>
  </si>
  <si>
    <t>08RS0002</t>
  </si>
  <si>
    <t>05RS0027.2</t>
  </si>
  <si>
    <t>Лаганский районный суд</t>
  </si>
  <si>
    <t>08RS0005</t>
  </si>
  <si>
    <t>05RS0028.1</t>
  </si>
  <si>
    <t>Малодербетовский районный суд</t>
  </si>
  <si>
    <t>08RS0006</t>
  </si>
  <si>
    <t>05RS0029.1</t>
  </si>
  <si>
    <t>Приютненский районный суд</t>
  </si>
  <si>
    <t>08RS0008</t>
  </si>
  <si>
    <t>05RS0030.1</t>
  </si>
  <si>
    <t>Сарпинский районный суд</t>
  </si>
  <si>
    <t>08RS0009</t>
  </si>
  <si>
    <t>05RS0031.1</t>
  </si>
  <si>
    <t>Целинный районный суд</t>
  </si>
  <si>
    <t>08RS0010</t>
  </si>
  <si>
    <t>05RS0032.1</t>
  </si>
  <si>
    <t>Черноземельский районный суд</t>
  </si>
  <si>
    <t>08RS0011</t>
  </si>
  <si>
    <t>05RS0033.1</t>
  </si>
  <si>
    <t>Юстинский районный суд</t>
  </si>
  <si>
    <t>08RS0012</t>
  </si>
  <si>
    <t>05RS0033.2</t>
  </si>
  <si>
    <t>Яшкульский районный суд</t>
  </si>
  <si>
    <t>08RS0013</t>
  </si>
  <si>
    <t>05RS0034.1</t>
  </si>
  <si>
    <t>Яшалтинский районный суд</t>
  </si>
  <si>
    <t>08RS0014</t>
  </si>
  <si>
    <t>05RS0034.2</t>
  </si>
  <si>
    <t>Республика Карачаево - Черкесская</t>
  </si>
  <si>
    <t>05RS0035.1</t>
  </si>
  <si>
    <t>09</t>
  </si>
  <si>
    <t>Черкесский городской суд</t>
  </si>
  <si>
    <t>09RS0001</t>
  </si>
  <si>
    <t>05RS0035.2</t>
  </si>
  <si>
    <t>Усть-Джегутинский районный суд</t>
  </si>
  <si>
    <t>09RS0002</t>
  </si>
  <si>
    <t>05RS0036.1</t>
  </si>
  <si>
    <t>Карачаевский городской суд</t>
  </si>
  <si>
    <t>09RS0003</t>
  </si>
  <si>
    <t>05RS0038.1</t>
  </si>
  <si>
    <t>Карачаевский районный суд</t>
  </si>
  <si>
    <t>09RS0004</t>
  </si>
  <si>
    <t>05RS0039.1</t>
  </si>
  <si>
    <t>Малокарачаевский районный суд</t>
  </si>
  <si>
    <t>09RS0005</t>
  </si>
  <si>
    <t>05RS0039.2</t>
  </si>
  <si>
    <t>Урупский районный суд</t>
  </si>
  <si>
    <t>09RS0006</t>
  </si>
  <si>
    <t>05RS0040.1</t>
  </si>
  <si>
    <t>Зеленчукский районный суд</t>
  </si>
  <si>
    <t>09RS0007</t>
  </si>
  <si>
    <t>05RS0041.1</t>
  </si>
  <si>
    <t>Хабезский районный суд</t>
  </si>
  <si>
    <t>09RS0008</t>
  </si>
  <si>
    <t>05RS0041.2</t>
  </si>
  <si>
    <t>Адыге-Хабльский районный суд</t>
  </si>
  <si>
    <t>09RS0009</t>
  </si>
  <si>
    <t>05RS0041.3</t>
  </si>
  <si>
    <t>Прикубанский районный суд</t>
  </si>
  <si>
    <t>09RS0010</t>
  </si>
  <si>
    <t>05RS0042.1</t>
  </si>
  <si>
    <t>Республика Карелия</t>
  </si>
  <si>
    <t>05RS0043.1</t>
  </si>
  <si>
    <t>10</t>
  </si>
  <si>
    <t>Беломорский районный суд</t>
  </si>
  <si>
    <t>10RS0001</t>
  </si>
  <si>
    <t>05RS0044.1</t>
  </si>
  <si>
    <t>Кемский городской суд</t>
  </si>
  <si>
    <t>10RS0003</t>
  </si>
  <si>
    <t>05RS0044.2</t>
  </si>
  <si>
    <t>Кондопожский городской суд</t>
  </si>
  <si>
    <t>10RS0004</t>
  </si>
  <si>
    <t>05RS0045.1</t>
  </si>
  <si>
    <t>Костомукшский городской суд</t>
  </si>
  <si>
    <t>10RS0005</t>
  </si>
  <si>
    <t>05RS0045.2</t>
  </si>
  <si>
    <t>Лахденпохский районный суд</t>
  </si>
  <si>
    <t>10RS0006</t>
  </si>
  <si>
    <t>05RS0046.1</t>
  </si>
  <si>
    <t>Лоухский районный суд</t>
  </si>
  <si>
    <t>10RS0007</t>
  </si>
  <si>
    <t>05RS0047.1</t>
  </si>
  <si>
    <t>Медвежьегорский районный суд</t>
  </si>
  <si>
    <t>10RS0008</t>
  </si>
  <si>
    <t>05RS0048.1</t>
  </si>
  <si>
    <t>Муезерский районный суд</t>
  </si>
  <si>
    <t>10RS0009</t>
  </si>
  <si>
    <t>05RS0052.1</t>
  </si>
  <si>
    <t>Олонецкий районный суд</t>
  </si>
  <si>
    <t>10RS0010</t>
  </si>
  <si>
    <t>06RS0001.1</t>
  </si>
  <si>
    <t>Петрозаводский городской суд</t>
  </si>
  <si>
    <t>10RS0011</t>
  </si>
  <si>
    <t>06RS0002.1</t>
  </si>
  <si>
    <t>Питкярантский городской суд</t>
  </si>
  <si>
    <t>10RS0012</t>
  </si>
  <si>
    <t>06RS0003.1</t>
  </si>
  <si>
    <t>Прионежский районный суд</t>
  </si>
  <si>
    <t>10RS0013</t>
  </si>
  <si>
    <t>06RS0004.1</t>
  </si>
  <si>
    <t>Пряжинский районный суд</t>
  </si>
  <si>
    <t>10RS0014</t>
  </si>
  <si>
    <t>06RS0005.1</t>
  </si>
  <si>
    <t>Пудожский районный суд</t>
  </si>
  <si>
    <t>10RS0015</t>
  </si>
  <si>
    <t>06RS0006.1</t>
  </si>
  <si>
    <t>Сегежский городской суд</t>
  </si>
  <si>
    <t>10RS0016</t>
  </si>
  <si>
    <t>07RS0001.1</t>
  </si>
  <si>
    <t>Сортавальский городской суд</t>
  </si>
  <si>
    <t>10RS0017</t>
  </si>
  <si>
    <t>07RS0001.2</t>
  </si>
  <si>
    <t>Суоярвский районный суд</t>
  </si>
  <si>
    <t>10RS0018</t>
  </si>
  <si>
    <t>07RS0001.3</t>
  </si>
  <si>
    <t>Республика Коми</t>
  </si>
  <si>
    <t>07RS0001.4</t>
  </si>
  <si>
    <t>11</t>
  </si>
  <si>
    <t>Сыктывкарский городской суд</t>
  </si>
  <si>
    <t>11RS0001</t>
  </si>
  <si>
    <t>07RS0002.1</t>
  </si>
  <si>
    <t>Воркутинский городской суд</t>
  </si>
  <si>
    <t>11RS0002</t>
  </si>
  <si>
    <t>07RS0002.2</t>
  </si>
  <si>
    <t>Интинский городской суд</t>
  </si>
  <si>
    <t>11RS0003</t>
  </si>
  <si>
    <t>07RS0003.1</t>
  </si>
  <si>
    <t>Печорский городской суд</t>
  </si>
  <si>
    <t>11RS0004</t>
  </si>
  <si>
    <t>07RS0003.2.PSP</t>
  </si>
  <si>
    <t>Ухтинский городской суд</t>
  </si>
  <si>
    <t>11RS0005</t>
  </si>
  <si>
    <t>07RS0004.1</t>
  </si>
  <si>
    <t>Усинский городской суд</t>
  </si>
  <si>
    <t>11RS0006</t>
  </si>
  <si>
    <t>07RS0005.1</t>
  </si>
  <si>
    <t>Вуктыльский городской суд</t>
  </si>
  <si>
    <t>11RS0007</t>
  </si>
  <si>
    <t>07RS0006.1</t>
  </si>
  <si>
    <t>Сосногорский городской суд</t>
  </si>
  <si>
    <t>11RS0008</t>
  </si>
  <si>
    <t>07RS0007.1</t>
  </si>
  <si>
    <t>Княжпогостский районный суд</t>
  </si>
  <si>
    <t>11RS0009</t>
  </si>
  <si>
    <t>07RS0008.1</t>
  </si>
  <si>
    <t>Эжвинский районный суд г. Сыктывкара</t>
  </si>
  <si>
    <t>11RS0010</t>
  </si>
  <si>
    <t>07RS0009.1</t>
  </si>
  <si>
    <t>Троицко-Печорский районный суд</t>
  </si>
  <si>
    <t>11RS0011</t>
  </si>
  <si>
    <t>07RS0010.1</t>
  </si>
  <si>
    <t>Прилузский районный суд</t>
  </si>
  <si>
    <t>11RS0012</t>
  </si>
  <si>
    <t>08RS0001.1</t>
  </si>
  <si>
    <t>Ижемский районный суд</t>
  </si>
  <si>
    <t>11RS0013</t>
  </si>
  <si>
    <t>08RS0002.1</t>
  </si>
  <si>
    <t>Корткеросский районный суд</t>
  </si>
  <si>
    <t>11RS0014</t>
  </si>
  <si>
    <t>08RS0005.1</t>
  </si>
  <si>
    <t>Сыктывдинский районный суд</t>
  </si>
  <si>
    <t>11RS0016</t>
  </si>
  <si>
    <t>08RS0006.1</t>
  </si>
  <si>
    <t>Сысольский районный суд</t>
  </si>
  <si>
    <t>11RS0017</t>
  </si>
  <si>
    <t>08RS0006.2.PSP</t>
  </si>
  <si>
    <t>Усть-Куломский районный суд</t>
  </si>
  <si>
    <t>11RS0018</t>
  </si>
  <si>
    <t>08RS0008.1</t>
  </si>
  <si>
    <t>Удорский районный суд</t>
  </si>
  <si>
    <t>11RS0019</t>
  </si>
  <si>
    <t>08RS0008.2.PSP</t>
  </si>
  <si>
    <t>Усть-Вымский районный суд</t>
  </si>
  <si>
    <t>11RS0020</t>
  </si>
  <si>
    <t>08RS0009.1</t>
  </si>
  <si>
    <t>Республика Марий-Эл</t>
  </si>
  <si>
    <t>08RS0009.2.PSP</t>
  </si>
  <si>
    <t>12</t>
  </si>
  <si>
    <t>Волжский городской суд</t>
  </si>
  <si>
    <t>12RS0001</t>
  </si>
  <si>
    <t>08RS0010.1</t>
  </si>
  <si>
    <t>Звениговский районный суд</t>
  </si>
  <si>
    <t>12RS0002</t>
  </si>
  <si>
    <t>08RS0011.1</t>
  </si>
  <si>
    <t>Йошкар-Олинский городской суд</t>
  </si>
  <si>
    <t>12RS0003</t>
  </si>
  <si>
    <t>08RS0012.1</t>
  </si>
  <si>
    <t>Медведевский районный суд</t>
  </si>
  <si>
    <t>12RS0008</t>
  </si>
  <si>
    <t>08RS0013.1</t>
  </si>
  <si>
    <t>Моркинский районный суд</t>
  </si>
  <si>
    <t>12RS0009</t>
  </si>
  <si>
    <t>08RS0014.1</t>
  </si>
  <si>
    <t>Сернурский районный суд</t>
  </si>
  <si>
    <t>12RS0013</t>
  </si>
  <si>
    <t>09RS0001.1</t>
  </si>
  <si>
    <t>Советский районный суд</t>
  </si>
  <si>
    <t>12RS0014</t>
  </si>
  <si>
    <t>09RS0002.1</t>
  </si>
  <si>
    <t>Горномарийский районный суд</t>
  </si>
  <si>
    <t>12RS0016</t>
  </si>
  <si>
    <t>09RS0003.1</t>
  </si>
  <si>
    <t>Республика Мордовия</t>
  </si>
  <si>
    <t>09RS0004.1</t>
  </si>
  <si>
    <t>13</t>
  </si>
  <si>
    <t>Ичалковский районный суд</t>
  </si>
  <si>
    <t>13RS0001</t>
  </si>
  <si>
    <t>09RS0005.1</t>
  </si>
  <si>
    <t>Темниковский районный суд</t>
  </si>
  <si>
    <t>13RS0002</t>
  </si>
  <si>
    <t>09RS0006.1</t>
  </si>
  <si>
    <t>Чамзинский районный суд</t>
  </si>
  <si>
    <t>13RS0003</t>
  </si>
  <si>
    <t>09RS0007.1</t>
  </si>
  <si>
    <t>Ардатовский районный суд</t>
  </si>
  <si>
    <t>13RS0004</t>
  </si>
  <si>
    <t>09RS0008.1</t>
  </si>
  <si>
    <t>Атяшевский районный суд</t>
  </si>
  <si>
    <t>13RS0006</t>
  </si>
  <si>
    <t>09RS0009.1</t>
  </si>
  <si>
    <t>Зубово-Полянский районный суд</t>
  </si>
  <si>
    <t>13RS0011</t>
  </si>
  <si>
    <t>09RS0010.1</t>
  </si>
  <si>
    <t>Инсарский районный суд</t>
  </si>
  <si>
    <t>13RS0012</t>
  </si>
  <si>
    <t>10RS0001.1</t>
  </si>
  <si>
    <t>14RS0028.3.PSP</t>
  </si>
  <si>
    <t>Республика Удмуртия</t>
  </si>
  <si>
    <t>14RS0029.1</t>
  </si>
  <si>
    <t>18</t>
  </si>
  <si>
    <t>Ленинский районный суд г. Ижевска</t>
  </si>
  <si>
    <t>18RS0001</t>
  </si>
  <si>
    <t>14RS0029.2.PSP</t>
  </si>
  <si>
    <t>Первомайский районный суд г. Ижевска</t>
  </si>
  <si>
    <t>18RS0002</t>
  </si>
  <si>
    <t>14RS0030.1</t>
  </si>
  <si>
    <t>Октябрьский районный суд г. Ижевска</t>
  </si>
  <si>
    <t>18RS0003</t>
  </si>
  <si>
    <t>14RS0031.1</t>
  </si>
  <si>
    <t>Индустриальный районный суд г. Ижевска</t>
  </si>
  <si>
    <t>18RS0004</t>
  </si>
  <si>
    <t>14RS0031.2.PSP</t>
  </si>
  <si>
    <t>Устиновский районный суд г. Ижевска</t>
  </si>
  <si>
    <t>18RS0005</t>
  </si>
  <si>
    <t>14RS0031.3.PSP</t>
  </si>
  <si>
    <t>Балезинский районный суд</t>
  </si>
  <si>
    <t>18RS0007</t>
  </si>
  <si>
    <t>14RS0032.1</t>
  </si>
  <si>
    <t>Воткинский районный суд</t>
  </si>
  <si>
    <t>18RS0009</t>
  </si>
  <si>
    <t>14RS0032.2.PSP</t>
  </si>
  <si>
    <t>Глазовский районный суд</t>
  </si>
  <si>
    <t>18RS0011</t>
  </si>
  <si>
    <t>14RS0033.1</t>
  </si>
  <si>
    <t>Завьяловский районный суд</t>
  </si>
  <si>
    <t>18RS0013</t>
  </si>
  <si>
    <t>14RS0035.1</t>
  </si>
  <si>
    <t>Игринский районный суд</t>
  </si>
  <si>
    <t>18RS0014</t>
  </si>
  <si>
    <t>14RS0035.2</t>
  </si>
  <si>
    <t>Камбарский районный суд</t>
  </si>
  <si>
    <t>18RS0015</t>
  </si>
  <si>
    <t>14RS0035.3.PSP</t>
  </si>
  <si>
    <t>Кезский районный суд</t>
  </si>
  <si>
    <t>18RS0016</t>
  </si>
  <si>
    <t>15RS0001.1</t>
  </si>
  <si>
    <t>Кизнерский районный суд</t>
  </si>
  <si>
    <t>18RS0017</t>
  </si>
  <si>
    <t>15RS0002.1</t>
  </si>
  <si>
    <t>Можгинский районный суд</t>
  </si>
  <si>
    <t>18RS0021</t>
  </si>
  <si>
    <t>15RS0003.1</t>
  </si>
  <si>
    <t>Малопургинский районный суд</t>
  </si>
  <si>
    <t>18RS0022</t>
  </si>
  <si>
    <t>15RS0004.1</t>
  </si>
  <si>
    <t>Сарапульский городской суд</t>
  </si>
  <si>
    <t>18RS0023</t>
  </si>
  <si>
    <t>15RS0005.1</t>
  </si>
  <si>
    <t>Сарапульский районный суд</t>
  </si>
  <si>
    <t>18RS0024</t>
  </si>
  <si>
    <t>15RS0006.1</t>
  </si>
  <si>
    <t>Сюмсинский районный суд</t>
  </si>
  <si>
    <t>18RS0026</t>
  </si>
  <si>
    <t>15RS0007.1</t>
  </si>
  <si>
    <t>Увинский районный суд</t>
  </si>
  <si>
    <t>18RS0027</t>
  </si>
  <si>
    <t>15RS0008.1</t>
  </si>
  <si>
    <t>Юкаменский районный суд</t>
  </si>
  <si>
    <t>18RS0029</t>
  </si>
  <si>
    <t>15RS0009.1</t>
  </si>
  <si>
    <t>Якшур-Бодьинский районный суд</t>
  </si>
  <si>
    <t>18RS0031</t>
  </si>
  <si>
    <t>15RS0010.1</t>
  </si>
  <si>
    <t>Республика Хакасия</t>
  </si>
  <si>
    <t>15RS0011.1</t>
  </si>
  <si>
    <t>19</t>
  </si>
  <si>
    <t>Абаканский городской суд</t>
  </si>
  <si>
    <t>19RS0001</t>
  </si>
  <si>
    <t>16RS0001.1</t>
  </si>
  <si>
    <t>Черногорский городской суд</t>
  </si>
  <si>
    <t>19RS0002</t>
  </si>
  <si>
    <t>16RS0002.1</t>
  </si>
  <si>
    <t>Саяногорский городской суд</t>
  </si>
  <si>
    <t>19RS0003</t>
  </si>
  <si>
    <t>16RS0003.1</t>
  </si>
  <si>
    <t>Аскизский районный суд</t>
  </si>
  <si>
    <t>19RS0004</t>
  </si>
  <si>
    <t>16RS0004.1</t>
  </si>
  <si>
    <t>Алтайский районный суд</t>
  </si>
  <si>
    <t>19RS0005</t>
  </si>
  <si>
    <t>16RS0005.1</t>
  </si>
  <si>
    <t>Бейский районный суд</t>
  </si>
  <si>
    <t>19RS0006</t>
  </si>
  <si>
    <t>16RS0006.1</t>
  </si>
  <si>
    <t>Боградский районный суд</t>
  </si>
  <si>
    <t>19RS0007</t>
  </si>
  <si>
    <t>16RS0007.1</t>
  </si>
  <si>
    <t>Орджоникидзевский районный суд</t>
  </si>
  <si>
    <t>19RS0008</t>
  </si>
  <si>
    <t>16RS0008.1</t>
  </si>
  <si>
    <t>Таштыпский районный суд</t>
  </si>
  <si>
    <t>19RS0009</t>
  </si>
  <si>
    <t>16RS0009.1</t>
  </si>
  <si>
    <t>Ширинский районный суд</t>
  </si>
  <si>
    <t>19RS0010</t>
  </si>
  <si>
    <t>16RS0010.1</t>
  </si>
  <si>
    <t>Усть-Абаканский районный суд</t>
  </si>
  <si>
    <t>19RS0011</t>
  </si>
  <si>
    <t>16RS0011.1</t>
  </si>
  <si>
    <t>Абазинский районный суд</t>
  </si>
  <si>
    <t>19RS0012</t>
  </si>
  <si>
    <t>16RS0012.1</t>
  </si>
  <si>
    <t>Сорский районный суд</t>
  </si>
  <si>
    <t>19RS0013</t>
  </si>
  <si>
    <t>16RS0013.1</t>
  </si>
  <si>
    <t>Республика Чечня</t>
  </si>
  <si>
    <t>16RS0014.1</t>
  </si>
  <si>
    <t>20</t>
  </si>
  <si>
    <t>Старопромысловский районный суд г. Грозного</t>
  </si>
  <si>
    <t>20RS0001</t>
  </si>
  <si>
    <t>16RS0015.1</t>
  </si>
  <si>
    <t>Октябрьский районный суд г. Грозного</t>
  </si>
  <si>
    <t>20RS0002</t>
  </si>
  <si>
    <t>16RS0016.1</t>
  </si>
  <si>
    <t>Заводской районный суд г. Грозного</t>
  </si>
  <si>
    <t>20RS0003</t>
  </si>
  <si>
    <t>16RS0017.1</t>
  </si>
  <si>
    <t>Грозненский районный суд</t>
  </si>
  <si>
    <t>20RS0004</t>
  </si>
  <si>
    <t>16RS0018.1</t>
  </si>
  <si>
    <t>Ленинский районный суд г. Грозного</t>
  </si>
  <si>
    <t>20RS0005</t>
  </si>
  <si>
    <t>16RS0019.1</t>
  </si>
  <si>
    <t>Гудермесский городской суд</t>
  </si>
  <si>
    <t>20RS0006</t>
  </si>
  <si>
    <t>16RS0020.1</t>
  </si>
  <si>
    <t>Наурский районный суд</t>
  </si>
  <si>
    <t>20RS0007</t>
  </si>
  <si>
    <t>16RS0021.1</t>
  </si>
  <si>
    <t>Надтеречный районный суд</t>
  </si>
  <si>
    <t>20RS0008</t>
  </si>
  <si>
    <t>16RS0022.1</t>
  </si>
  <si>
    <t>Урус-Мартановский городской суд</t>
  </si>
  <si>
    <t>20RS0009</t>
  </si>
  <si>
    <t>16RS0023.1</t>
  </si>
  <si>
    <t>Шалинский городской суд</t>
  </si>
  <si>
    <t>20RS0010</t>
  </si>
  <si>
    <t>16RS0024.1</t>
  </si>
  <si>
    <t>Веденский районный суд</t>
  </si>
  <si>
    <t>20RS0011</t>
  </si>
  <si>
    <t>16RS0025.1</t>
  </si>
  <si>
    <t>Ачхой-Мартановский районный суд</t>
  </si>
  <si>
    <t>20RS0013</t>
  </si>
  <si>
    <t>16RS0026.1</t>
  </si>
  <si>
    <t>Шелковской районный суд</t>
  </si>
  <si>
    <t>20RS0015</t>
  </si>
  <si>
    <t>16RS0027.1</t>
  </si>
  <si>
    <t>Ножай-Юртовский районный суд</t>
  </si>
  <si>
    <t>20RS0016</t>
  </si>
  <si>
    <t>16RS0028.1</t>
  </si>
  <si>
    <t>Шатойский районный суд</t>
  </si>
  <si>
    <t>20RS0017</t>
  </si>
  <si>
    <t>16RS0029.1</t>
  </si>
  <si>
    <t>Республика Чувашия</t>
  </si>
  <si>
    <t>16RS0030.1</t>
  </si>
  <si>
    <t>21</t>
  </si>
  <si>
    <t>Алатырский районный суд</t>
  </si>
  <si>
    <t>21RS0001</t>
  </si>
  <si>
    <t>16RS0031.1</t>
  </si>
  <si>
    <t>Батыревский районный суд</t>
  </si>
  <si>
    <t>21RS0003</t>
  </si>
  <si>
    <t>16RS0032.1</t>
  </si>
  <si>
    <t>Вурнарский районный суд</t>
  </si>
  <si>
    <t>21RS0004</t>
  </si>
  <si>
    <t>16RS0033.1</t>
  </si>
  <si>
    <t>Ибресинский районный суд</t>
  </si>
  <si>
    <t>21RS0005</t>
  </si>
  <si>
    <t>16RS0034.1</t>
  </si>
  <si>
    <t>Канашский районный суд</t>
  </si>
  <si>
    <t>21RS0006</t>
  </si>
  <si>
    <t>16RS0035.1</t>
  </si>
  <si>
    <t>Козловский районный суд</t>
  </si>
  <si>
    <t>21RS0007</t>
  </si>
  <si>
    <t>16RS0036.1</t>
  </si>
  <si>
    <t>Красноармейский районный суд</t>
  </si>
  <si>
    <t>21RS0009</t>
  </si>
  <si>
    <t>16RS0037.1</t>
  </si>
  <si>
    <t>Мариинско-Посадский районный суд</t>
  </si>
  <si>
    <t>21RS0011</t>
  </si>
  <si>
    <t>16RS0038.1</t>
  </si>
  <si>
    <t>Моргаушский районный суд</t>
  </si>
  <si>
    <t>21RS0012</t>
  </si>
  <si>
    <t>16RS0039.1</t>
  </si>
  <si>
    <t>Урмарский районный суд</t>
  </si>
  <si>
    <t>21RS0014</t>
  </si>
  <si>
    <t>16RS0040.1</t>
  </si>
  <si>
    <t>Цивильский районный суд</t>
  </si>
  <si>
    <t>21RS0015</t>
  </si>
  <si>
    <t>16RS0040.2</t>
  </si>
  <si>
    <t>Чебоксарский районный суд</t>
  </si>
  <si>
    <t>21RS0016</t>
  </si>
  <si>
    <t>16RS0041.1</t>
  </si>
  <si>
    <t>Шумерлинский районный суд</t>
  </si>
  <si>
    <t>21RS0017</t>
  </si>
  <si>
    <t>16RS0042.1</t>
  </si>
  <si>
    <t>Ядринский районный суд</t>
  </si>
  <si>
    <t>21RS0019</t>
  </si>
  <si>
    <t>16RS0042.2</t>
  </si>
  <si>
    <t>Яльчикский районный суд</t>
  </si>
  <si>
    <t>21RS0020</t>
  </si>
  <si>
    <t>16RS0042.3</t>
  </si>
  <si>
    <t>Новочебоксарский городской суд</t>
  </si>
  <si>
    <t>21RS0022</t>
  </si>
  <si>
    <t>16RS0043.1</t>
  </si>
  <si>
    <t>Ленинский районный суд г. Чебоксары</t>
  </si>
  <si>
    <t>21RS0023</t>
  </si>
  <si>
    <t>16RS0044.1</t>
  </si>
  <si>
    <t>Калининский районный суд г. Чебоксары</t>
  </si>
  <si>
    <t>21RS0024</t>
  </si>
  <si>
    <t>16RS0045.1</t>
  </si>
  <si>
    <t>Московский районный суд г. Чебоксары</t>
  </si>
  <si>
    <t>21RS0025</t>
  </si>
  <si>
    <t>16RS0046.1</t>
  </si>
  <si>
    <t>Алтайский край</t>
  </si>
  <si>
    <t>16RS0047.1</t>
  </si>
  <si>
    <t>22</t>
  </si>
  <si>
    <t>Алейский городской суд</t>
  </si>
  <si>
    <t>22RS0001</t>
  </si>
  <si>
    <t>16RS0048.1</t>
  </si>
  <si>
    <t>22RS0002</t>
  </si>
  <si>
    <t>16RS0049.1</t>
  </si>
  <si>
    <t>Бийский районный суд</t>
  </si>
  <si>
    <t>22RS0003</t>
  </si>
  <si>
    <t>16RS0050.1</t>
  </si>
  <si>
    <t>22RS0004</t>
  </si>
  <si>
    <t>16RS0051.1</t>
  </si>
  <si>
    <t>Бурлинский районный суд</t>
  </si>
  <si>
    <t>22RS0005</t>
  </si>
  <si>
    <t>16RS0051.2</t>
  </si>
  <si>
    <t>Быстроистокский районный суд</t>
  </si>
  <si>
    <t>22RS0006</t>
  </si>
  <si>
    <t>17RS0001.1</t>
  </si>
  <si>
    <t>Белокурихинский городской суд</t>
  </si>
  <si>
    <t>22RS0007</t>
  </si>
  <si>
    <t>17RS0002.1</t>
  </si>
  <si>
    <t>Заринский городской суд</t>
  </si>
  <si>
    <t>22RS0008</t>
  </si>
  <si>
    <t>17RS0003.1</t>
  </si>
  <si>
    <t>Змеиногорский городской суд</t>
  </si>
  <si>
    <t>22RS0009</t>
  </si>
  <si>
    <t>17RS0004.1</t>
  </si>
  <si>
    <t>Каменский городской суд</t>
  </si>
  <si>
    <t>22RS0010</t>
  </si>
  <si>
    <t>17RS0005.1</t>
  </si>
  <si>
    <t>Рубцовский городской суд</t>
  </si>
  <si>
    <t>22RS0011</t>
  </si>
  <si>
    <t>17RS0006.1</t>
  </si>
  <si>
    <t>Славгородский городской суд</t>
  </si>
  <si>
    <t>22RS0012</t>
  </si>
  <si>
    <t>17RS0007.1</t>
  </si>
  <si>
    <t>Бийский городской суд</t>
  </si>
  <si>
    <t>22RS0013</t>
  </si>
  <si>
    <t>17RS0008.1</t>
  </si>
  <si>
    <t>Новоалтайский городской суд</t>
  </si>
  <si>
    <t>22RS0015</t>
  </si>
  <si>
    <t>17RS0009.1</t>
  </si>
  <si>
    <t>Волчихинский районный суд</t>
  </si>
  <si>
    <t>22RS0016</t>
  </si>
  <si>
    <t>17RS0010.1</t>
  </si>
  <si>
    <t>Егорьевский районный суд</t>
  </si>
  <si>
    <t>22RS0017</t>
  </si>
  <si>
    <t>17RS0011.1</t>
  </si>
  <si>
    <t>Ельцовский районный суд</t>
  </si>
  <si>
    <t>22RS0018</t>
  </si>
  <si>
    <t>17RS0012.1</t>
  </si>
  <si>
    <t>22RS0019</t>
  </si>
  <si>
    <t>17RS0013.1</t>
  </si>
  <si>
    <t>Залесовский районный суд</t>
  </si>
  <si>
    <t>22RS0020</t>
  </si>
  <si>
    <t>17RS0014.1</t>
  </si>
  <si>
    <t>Заринский районный суд</t>
  </si>
  <si>
    <t>22RS0021</t>
  </si>
  <si>
    <t>17RS0015.1</t>
  </si>
  <si>
    <t>Зональный районный суд</t>
  </si>
  <si>
    <t>22RS0022</t>
  </si>
  <si>
    <t>17RS0016.1</t>
  </si>
  <si>
    <t>Калманский районный суд</t>
  </si>
  <si>
    <t>22RS0023</t>
  </si>
  <si>
    <t>17RS0017.1</t>
  </si>
  <si>
    <t>Ключевский районный суд</t>
  </si>
  <si>
    <t>22RS0024</t>
  </si>
  <si>
    <t>17RS0017.2</t>
  </si>
  <si>
    <t>Косихинский районный суд</t>
  </si>
  <si>
    <t>22RS0025</t>
  </si>
  <si>
    <t>17RS0018.1</t>
  </si>
  <si>
    <t>Красногорский районный суд</t>
  </si>
  <si>
    <t>22RS0026</t>
  </si>
  <si>
    <t>18RS0001.1</t>
  </si>
  <si>
    <t>Краснощековский районный суд</t>
  </si>
  <si>
    <t>22RS0027</t>
  </si>
  <si>
    <t>18RS0001.2</t>
  </si>
  <si>
    <t>Крутихинский районный суд</t>
  </si>
  <si>
    <t>22RS0028</t>
  </si>
  <si>
    <t>18RS0002.1</t>
  </si>
  <si>
    <t>Кулундинский районный суд</t>
  </si>
  <si>
    <t>22RS0029</t>
  </si>
  <si>
    <t>18RS0003.1</t>
  </si>
  <si>
    <t>Курьинский районный суд</t>
  </si>
  <si>
    <t>22RS0030</t>
  </si>
  <si>
    <t>18RS0004.1</t>
  </si>
  <si>
    <t>Кытмановский районный суд</t>
  </si>
  <si>
    <t>22RS0031</t>
  </si>
  <si>
    <t>18RS0005.1</t>
  </si>
  <si>
    <t>Локтевский районный суд</t>
  </si>
  <si>
    <t>22RS0032</t>
  </si>
  <si>
    <t>18RS0007.1</t>
  </si>
  <si>
    <t>Мамонтовский районный суд</t>
  </si>
  <si>
    <t>22RS0033</t>
  </si>
  <si>
    <t>18RS0007.2</t>
  </si>
  <si>
    <t>Михайловский районный суд</t>
  </si>
  <si>
    <t>22RS0034</t>
  </si>
  <si>
    <t>18RS0009.1</t>
  </si>
  <si>
    <t>Районный суд Немецкого национального  района</t>
  </si>
  <si>
    <t>22RS0035</t>
  </si>
  <si>
    <t>18RS0009.2</t>
  </si>
  <si>
    <t>Новичихинский районный суд</t>
  </si>
  <si>
    <t>22RS0036</t>
  </si>
  <si>
    <t>18RS0011.1</t>
  </si>
  <si>
    <t>Павловский районный суд</t>
  </si>
  <si>
    <t>22RS0037</t>
  </si>
  <si>
    <t>18RS0011.2</t>
  </si>
  <si>
    <t>Панкрушихинский районный суд</t>
  </si>
  <si>
    <t>22RS0038</t>
  </si>
  <si>
    <t>18RS0013.1</t>
  </si>
  <si>
    <t>Петропавловский районный суд</t>
  </si>
  <si>
    <t>22RS0039</t>
  </si>
  <si>
    <t>18RS0013.2</t>
  </si>
  <si>
    <t>Поспелихинский районный суд</t>
  </si>
  <si>
    <t>22RS0040</t>
  </si>
  <si>
    <t>18RS0014.1</t>
  </si>
  <si>
    <t>Ребрихинский районный суд</t>
  </si>
  <si>
    <t>22RS0041</t>
  </si>
  <si>
    <t>18RS0015.1</t>
  </si>
  <si>
    <t>Родинский районный суд</t>
  </si>
  <si>
    <t>22RS0042</t>
  </si>
  <si>
    <t>18RS0016.1</t>
  </si>
  <si>
    <t>Романовский районный суд</t>
  </si>
  <si>
    <t>22RS0043</t>
  </si>
  <si>
    <t>18RS0016.2</t>
  </si>
  <si>
    <t>Рубцовский районный суд</t>
  </si>
  <si>
    <t>22RS0044</t>
  </si>
  <si>
    <t>18RS0017.1</t>
  </si>
  <si>
    <t>Смоленский районный суд</t>
  </si>
  <si>
    <t>22RS0045</t>
  </si>
  <si>
    <t>18RS0017.2</t>
  </si>
  <si>
    <t>22RS0046</t>
  </si>
  <si>
    <t>18RS0021.1</t>
  </si>
  <si>
    <t>Солонешенский районный суд</t>
  </si>
  <si>
    <t>22RS0047</t>
  </si>
  <si>
    <t>18RS0021.2</t>
  </si>
  <si>
    <t>Солтонский районный суд</t>
  </si>
  <si>
    <t>22RS0048</t>
  </si>
  <si>
    <t>18RS0022.1</t>
  </si>
  <si>
    <t>Табунский районный суд</t>
  </si>
  <si>
    <t>22RS0050</t>
  </si>
  <si>
    <t>18RS0022.2</t>
  </si>
  <si>
    <t>Тальменский районный суд</t>
  </si>
  <si>
    <t>22RS0051</t>
  </si>
  <si>
    <t>18RS0023.1</t>
  </si>
  <si>
    <t>Тогульский районный суд</t>
  </si>
  <si>
    <t>22RS0052</t>
  </si>
  <si>
    <t>18RS0024.1</t>
  </si>
  <si>
    <t>Топчихинский районный суд</t>
  </si>
  <si>
    <t>22RS0053</t>
  </si>
  <si>
    <t>18RS0024.2</t>
  </si>
  <si>
    <t>Третьяковский районный суд</t>
  </si>
  <si>
    <t>22RS0054</t>
  </si>
  <si>
    <t>18RS0026.1</t>
  </si>
  <si>
    <t>Троицкий районный суд</t>
  </si>
  <si>
    <t>22RS0055</t>
  </si>
  <si>
    <t>18RS0026.2</t>
  </si>
  <si>
    <t>Тюменцевский районный суд</t>
  </si>
  <si>
    <t>22RS0056</t>
  </si>
  <si>
    <t>18RS0027.1</t>
  </si>
  <si>
    <t>Угловский районный суд</t>
  </si>
  <si>
    <t>22RS0057</t>
  </si>
  <si>
    <t>18RS0027.2</t>
  </si>
  <si>
    <t>Усть-Калманский районный суд</t>
  </si>
  <si>
    <t>22RS0058</t>
  </si>
  <si>
    <t>18RS0029.1</t>
  </si>
  <si>
    <t>Усть-Пристанский районный суд</t>
  </si>
  <si>
    <t>22RS0059</t>
  </si>
  <si>
    <t>18RS0029.2</t>
  </si>
  <si>
    <t>Хабарский районный суд</t>
  </si>
  <si>
    <t>22RS0060</t>
  </si>
  <si>
    <t>18RS0031.1</t>
  </si>
  <si>
    <t>22RS0061</t>
  </si>
  <si>
    <t>19RS0001.1</t>
  </si>
  <si>
    <t>Чарышский районный суд</t>
  </si>
  <si>
    <t>22RS0062</t>
  </si>
  <si>
    <t>19RS0002.1</t>
  </si>
  <si>
    <t>Шелаболихинский районный суд</t>
  </si>
  <si>
    <t>22RS0063</t>
  </si>
  <si>
    <t>19RS0003.1</t>
  </si>
  <si>
    <t>Шипуновский районный суд</t>
  </si>
  <si>
    <t>22RS0064</t>
  </si>
  <si>
    <t>19RS0003.2</t>
  </si>
  <si>
    <t>Индустриальный районный суд г. Барнаула</t>
  </si>
  <si>
    <t>22RS0065</t>
  </si>
  <si>
    <t>19RS0004.1</t>
  </si>
  <si>
    <t>Железнодорожный районный суд г. Барнаула</t>
  </si>
  <si>
    <t>22RS0066</t>
  </si>
  <si>
    <t>19RS0004.2</t>
  </si>
  <si>
    <t>Октябрьский районный суд г. Барнаула</t>
  </si>
  <si>
    <t>22RS0067</t>
  </si>
  <si>
    <t>19RS0005.1</t>
  </si>
  <si>
    <t>Центральный районный суд г. Барнаула</t>
  </si>
  <si>
    <t>22RS0068</t>
  </si>
  <si>
    <t>19RS0006.1</t>
  </si>
  <si>
    <t>Ленинский районный суд г. Барнаула</t>
  </si>
  <si>
    <t>22RS0069</t>
  </si>
  <si>
    <t>19RS0007.1</t>
  </si>
  <si>
    <t>Баевский районный суд</t>
  </si>
  <si>
    <t>22RS0070</t>
  </si>
  <si>
    <t>19RS0008.1</t>
  </si>
  <si>
    <t>Яровской районный суд</t>
  </si>
  <si>
    <t>22RS0071</t>
  </si>
  <si>
    <t>19RS0009.1</t>
  </si>
  <si>
    <t>Краснодарский край</t>
  </si>
  <si>
    <t>19RS0010.1</t>
  </si>
  <si>
    <t>23</t>
  </si>
  <si>
    <t>Абинский районный суд</t>
  </si>
  <si>
    <t>23RS0001</t>
  </si>
  <si>
    <t>19RS0011.1</t>
  </si>
  <si>
    <t>Адлерский районный суд г. Сочи</t>
  </si>
  <si>
    <t>23RS0002</t>
  </si>
  <si>
    <t>19RS0012.1</t>
  </si>
  <si>
    <t>Анапский городской суд</t>
  </si>
  <si>
    <t>23RS0003</t>
  </si>
  <si>
    <t>19RS0013.1</t>
  </si>
  <si>
    <t>Анапский районный суд</t>
  </si>
  <si>
    <t>23RS0004</t>
  </si>
  <si>
    <t>20RS0001.1</t>
  </si>
  <si>
    <t>Апшеронский районный суд</t>
  </si>
  <si>
    <t>23RS0005</t>
  </si>
  <si>
    <t>20RS0002.1</t>
  </si>
  <si>
    <t>Армавирский городской суд</t>
  </si>
  <si>
    <t>23RS0006</t>
  </si>
  <si>
    <t>20RS0003.1</t>
  </si>
  <si>
    <t>Белоглинский районный суд</t>
  </si>
  <si>
    <t>23RS0007</t>
  </si>
  <si>
    <t>20RS0004.1</t>
  </si>
  <si>
    <t>Белореченский районный суд</t>
  </si>
  <si>
    <t>23RS0008</t>
  </si>
  <si>
    <t>20RS0005.1</t>
  </si>
  <si>
    <t>Брюховецкий районный суд</t>
  </si>
  <si>
    <t>23RS0009</t>
  </si>
  <si>
    <t>20RS0006.1</t>
  </si>
  <si>
    <t>Выселковский районный суд</t>
  </si>
  <si>
    <t>23RS0010</t>
  </si>
  <si>
    <t>20RS0007.1</t>
  </si>
  <si>
    <t>Геленджикский городской суд</t>
  </si>
  <si>
    <t>23RS0011</t>
  </si>
  <si>
    <t>20RS0008.1</t>
  </si>
  <si>
    <t>Горячеключевской городской суд</t>
  </si>
  <si>
    <t>23RS0012</t>
  </si>
  <si>
    <t>20RS0009.1</t>
  </si>
  <si>
    <t>Гулькевичский районный суд</t>
  </si>
  <si>
    <t>23RS0013</t>
  </si>
  <si>
    <t>20RS0010.1</t>
  </si>
  <si>
    <t>Динской районный суд</t>
  </si>
  <si>
    <t>23RS0014</t>
  </si>
  <si>
    <t>20RS0011.1</t>
  </si>
  <si>
    <t>Ейский городской суд</t>
  </si>
  <si>
    <t>23RS0015</t>
  </si>
  <si>
    <t>20RS0013.1</t>
  </si>
  <si>
    <t>Ейский районный суд</t>
  </si>
  <si>
    <t>23RS0016</t>
  </si>
  <si>
    <t>20RS0015.1</t>
  </si>
  <si>
    <t>Кавказский районный суд</t>
  </si>
  <si>
    <t>23RS0017</t>
  </si>
  <si>
    <t>20RS0016.1</t>
  </si>
  <si>
    <t>Калининский районный суд</t>
  </si>
  <si>
    <t>23RS0018</t>
  </si>
  <si>
    <t>20RS0017.1</t>
  </si>
  <si>
    <t>Каневской районный суд</t>
  </si>
  <si>
    <t>23RS0019</t>
  </si>
  <si>
    <t>21RS0001.1</t>
  </si>
  <si>
    <t>Кореновский районный суд</t>
  </si>
  <si>
    <t>23RS0020</t>
  </si>
  <si>
    <t>21RS0003.1</t>
  </si>
  <si>
    <t>23RS0021</t>
  </si>
  <si>
    <t>21RS0003.2</t>
  </si>
  <si>
    <t>Кропоткинский городской суд</t>
  </si>
  <si>
    <t>23RS0022</t>
  </si>
  <si>
    <t>21RS0004.1</t>
  </si>
  <si>
    <t>Крыловской районный суд</t>
  </si>
  <si>
    <t>23RS0023</t>
  </si>
  <si>
    <t>21RS0005.1</t>
  </si>
  <si>
    <t>Крымский районный суд</t>
  </si>
  <si>
    <t>23RS0024</t>
  </si>
  <si>
    <t>21RS0006.1</t>
  </si>
  <si>
    <t>Курганинский районный суд</t>
  </si>
  <si>
    <t>23RS0025</t>
  </si>
  <si>
    <t>21RS0007.1</t>
  </si>
  <si>
    <t>Кущевский районный суд</t>
  </si>
  <si>
    <t>23RS0026</t>
  </si>
  <si>
    <t>21RS0009.1</t>
  </si>
  <si>
    <t>Лабинский городской суд</t>
  </si>
  <si>
    <t>23RS0027</t>
  </si>
  <si>
    <t>21RS0009.2</t>
  </si>
  <si>
    <t>Лабинский районный суд</t>
  </si>
  <si>
    <t>23RS0028</t>
  </si>
  <si>
    <t>21RS0011.1</t>
  </si>
  <si>
    <t>Лазаревский районный суд  г. Сочи</t>
  </si>
  <si>
    <t>23RS0029</t>
  </si>
  <si>
    <t>21RS0012.1</t>
  </si>
  <si>
    <t>Ленинградский районный суд</t>
  </si>
  <si>
    <t>23RS0030</t>
  </si>
  <si>
    <t>21RS0014.1</t>
  </si>
  <si>
    <t>Ленинский районный суд г. Краснодара</t>
  </si>
  <si>
    <t>23RS0031</t>
  </si>
  <si>
    <t>21RS0014.2</t>
  </si>
  <si>
    <t>Ленинский районный суд г. Новороссийска</t>
  </si>
  <si>
    <t>23RS0032</t>
  </si>
  <si>
    <t>21RS0015.1</t>
  </si>
  <si>
    <t>Мостовской районный суд</t>
  </si>
  <si>
    <t>23RS0033</t>
  </si>
  <si>
    <t>21RS0016.1</t>
  </si>
  <si>
    <t>Новокубанский районный суд</t>
  </si>
  <si>
    <t>23RS0034</t>
  </si>
  <si>
    <t>21RS0017.1</t>
  </si>
  <si>
    <t>Новопокровский районный суд</t>
  </si>
  <si>
    <t>23RS0035</t>
  </si>
  <si>
    <t>21RS0017.2</t>
  </si>
  <si>
    <t>Октябрьский районный суд г. Краснодара</t>
  </si>
  <si>
    <t>23RS0036</t>
  </si>
  <si>
    <t>21RS0019.1</t>
  </si>
  <si>
    <t>Октябрьский районный суд г. Новороссийска</t>
  </si>
  <si>
    <t>23RS0037</t>
  </si>
  <si>
    <t>21RS0019.2</t>
  </si>
  <si>
    <t>Отрадненский районный суд</t>
  </si>
  <si>
    <t>23RS0038</t>
  </si>
  <si>
    <t>21RS0020.1</t>
  </si>
  <si>
    <t>23RS0039</t>
  </si>
  <si>
    <t>21RS0020.2</t>
  </si>
  <si>
    <t>Первомайский районный суд г. Краснодара</t>
  </si>
  <si>
    <t>23RS0040</t>
  </si>
  <si>
    <t>21RS0022.1</t>
  </si>
  <si>
    <t>Прикубанский районный суд г. Краснодара</t>
  </si>
  <si>
    <t>23RS0041</t>
  </si>
  <si>
    <t>21RS0023.1</t>
  </si>
  <si>
    <t>Приморский районный суд г. Новороссийска</t>
  </si>
  <si>
    <t>23RS0042</t>
  </si>
  <si>
    <t>21RS0024.1</t>
  </si>
  <si>
    <t>Приморско-Ахтарский районный суд</t>
  </si>
  <si>
    <t>23RS0043</t>
  </si>
  <si>
    <t>21RS0025.1</t>
  </si>
  <si>
    <t>Северский районный суд</t>
  </si>
  <si>
    <t>23RS0044</t>
  </si>
  <si>
    <t>22RS0001.1</t>
  </si>
  <si>
    <t>Славянский городской суд</t>
  </si>
  <si>
    <t>23RS0045</t>
  </si>
  <si>
    <t>22RS0002.1</t>
  </si>
  <si>
    <t>Славянский районный суд</t>
  </si>
  <si>
    <t>23RS0046</t>
  </si>
  <si>
    <t>22RS0003.1</t>
  </si>
  <si>
    <t>Советский районный суд г. Краснодара</t>
  </si>
  <si>
    <t>23RS0047</t>
  </si>
  <si>
    <t>22RS0004.1</t>
  </si>
  <si>
    <t>Староминской районный суд</t>
  </si>
  <si>
    <t>23RS0048</t>
  </si>
  <si>
    <t>22RS0004.2</t>
  </si>
  <si>
    <t>Тбилисский районный суд</t>
  </si>
  <si>
    <t>23RS0049</t>
  </si>
  <si>
    <t>22RS0005.1</t>
  </si>
  <si>
    <t>Темрюкский районный суд</t>
  </si>
  <si>
    <t>23RS0050</t>
  </si>
  <si>
    <t>22RS0006.1</t>
  </si>
  <si>
    <t>Тимашевский районный суд</t>
  </si>
  <si>
    <t>23RS0051</t>
  </si>
  <si>
    <t>22RS0007.1</t>
  </si>
  <si>
    <t>Тихорецкий городской суд</t>
  </si>
  <si>
    <t>23RS0052</t>
  </si>
  <si>
    <t>22RS0008.1</t>
  </si>
  <si>
    <t>Тихорецкий районный суд</t>
  </si>
  <si>
    <t>23RS0053</t>
  </si>
  <si>
    <t>22RS0009.1</t>
  </si>
  <si>
    <t>Туапсинский городской суд</t>
  </si>
  <si>
    <t>23RS0054</t>
  </si>
  <si>
    <t>22RS0010.1</t>
  </si>
  <si>
    <t>Туапсинский районный суд</t>
  </si>
  <si>
    <t>23RS0055</t>
  </si>
  <si>
    <t>22RS0011.1</t>
  </si>
  <si>
    <t>Успенский районный суд</t>
  </si>
  <si>
    <t>23RS0056</t>
  </si>
  <si>
    <t>22RS0011.2</t>
  </si>
  <si>
    <t>Усть-Лабинский районный суд</t>
  </si>
  <si>
    <t>23RS0057</t>
  </si>
  <si>
    <t>22RS0012.1</t>
  </si>
  <si>
    <t>Хостинский районный суд г. Сочи</t>
  </si>
  <si>
    <t>23RS0058</t>
  </si>
  <si>
    <t>22RS0013.1</t>
  </si>
  <si>
    <t>Центральный районный суд г. Сочи</t>
  </si>
  <si>
    <t>23RS0059</t>
  </si>
  <si>
    <t>22RS0015.1</t>
  </si>
  <si>
    <t>Щербиновский районный суд</t>
  </si>
  <si>
    <t>23RS0060</t>
  </si>
  <si>
    <t>22RS0016.1</t>
  </si>
  <si>
    <t>Краснярский край</t>
  </si>
  <si>
    <t>22RS0017.1</t>
  </si>
  <si>
    <t>24</t>
  </si>
  <si>
    <t>Абанский районный суд</t>
  </si>
  <si>
    <t>24RS0001</t>
  </si>
  <si>
    <t>22RS0018.1</t>
  </si>
  <si>
    <t>Ачинский городской суд</t>
  </si>
  <si>
    <t>24RS0002</t>
  </si>
  <si>
    <t>22RS0019.1</t>
  </si>
  <si>
    <t>Балахтинский районный суд</t>
  </si>
  <si>
    <t>24RS0003</t>
  </si>
  <si>
    <t>22RS0020.1</t>
  </si>
  <si>
    <t>Березовский районный суд</t>
  </si>
  <si>
    <t>24RS0004</t>
  </si>
  <si>
    <t>22RS0021.1</t>
  </si>
  <si>
    <t>Бирилюсский районный суд</t>
  </si>
  <si>
    <t>24RS0005</t>
  </si>
  <si>
    <t>22RS0022.1</t>
  </si>
  <si>
    <t>Боготольский районный суд</t>
  </si>
  <si>
    <t>24RS0006</t>
  </si>
  <si>
    <t>22RS0023.1</t>
  </si>
  <si>
    <t>Богучанский районный суд</t>
  </si>
  <si>
    <t>24RS0007</t>
  </si>
  <si>
    <t>22RS0024.1</t>
  </si>
  <si>
    <t>Большемуртинский районный суд</t>
  </si>
  <si>
    <t>24RS0008</t>
  </si>
  <si>
    <t>22RS0025.1</t>
  </si>
  <si>
    <t>Большеулуйский районный суд</t>
  </si>
  <si>
    <t>24RS0009</t>
  </si>
  <si>
    <t>22RS0026.1</t>
  </si>
  <si>
    <t>Дзержинский районный суд</t>
  </si>
  <si>
    <t>24RS0011</t>
  </si>
  <si>
    <t>22RS0027.1</t>
  </si>
  <si>
    <t>Дивногорский городской суд</t>
  </si>
  <si>
    <t>24RS0012</t>
  </si>
  <si>
    <t>22RS0028.1</t>
  </si>
  <si>
    <t>Емельяновский районный суд</t>
  </si>
  <si>
    <t>24RS0013</t>
  </si>
  <si>
    <t>22RS0029.1</t>
  </si>
  <si>
    <t>Енисейский районный суд</t>
  </si>
  <si>
    <t>24RS0014</t>
  </si>
  <si>
    <t>22RS0030.1</t>
  </si>
  <si>
    <t>Ермаковский районный суд</t>
  </si>
  <si>
    <t>24RS0015</t>
  </si>
  <si>
    <t>22RS0031.1</t>
  </si>
  <si>
    <t>Железногорский городской суд</t>
  </si>
  <si>
    <t>24RS0016</t>
  </si>
  <si>
    <t>22RS0032.1</t>
  </si>
  <si>
    <t>Железнодорожный районный суд г. Красноярска</t>
  </si>
  <si>
    <t>24RS0017</t>
  </si>
  <si>
    <t>22RS0033.1</t>
  </si>
  <si>
    <t>Зеленогорский городской суд</t>
  </si>
  <si>
    <t>24RS0018</t>
  </si>
  <si>
    <t>22RS0034.1</t>
  </si>
  <si>
    <t>Игарский городской суд</t>
  </si>
  <si>
    <t>24RS0019</t>
  </si>
  <si>
    <t>22RS0035.1</t>
  </si>
  <si>
    <t>Идринский районный суд</t>
  </si>
  <si>
    <t>24RS0020</t>
  </si>
  <si>
    <t>22RS0036.1</t>
  </si>
  <si>
    <t>Иланский районный суд</t>
  </si>
  <si>
    <t>24RS0021</t>
  </si>
  <si>
    <t>22RS0037.1</t>
  </si>
  <si>
    <t>Ирбейский районный суд</t>
  </si>
  <si>
    <t>24RS0022</t>
  </si>
  <si>
    <t>22RS0037.2</t>
  </si>
  <si>
    <t>Казачинский районный суд</t>
  </si>
  <si>
    <t>24RS0023</t>
  </si>
  <si>
    <t>22RS0038.1</t>
  </si>
  <si>
    <t>Канский городской суд</t>
  </si>
  <si>
    <t>24RS0024</t>
  </si>
  <si>
    <t>22RS0039.1</t>
  </si>
  <si>
    <t>Канский районный суд</t>
  </si>
  <si>
    <t>24RS0025</t>
  </si>
  <si>
    <t>22RS0040.1</t>
  </si>
  <si>
    <t>Каратузский районный суд</t>
  </si>
  <si>
    <t>24RS0026</t>
  </si>
  <si>
    <t>22RS0041.1</t>
  </si>
  <si>
    <t>Кежемский районный суд</t>
  </si>
  <si>
    <t>24RS0027</t>
  </si>
  <si>
    <t>22RS0042.1</t>
  </si>
  <si>
    <t>Кировский районный суд г. Красноярска</t>
  </si>
  <si>
    <t>24RS0028</t>
  </si>
  <si>
    <t>22RS0043.1</t>
  </si>
  <si>
    <t>Козульский районный суд</t>
  </si>
  <si>
    <t>24RS0029</t>
  </si>
  <si>
    <t>22RS0044.1</t>
  </si>
  <si>
    <t>Краснотуранский районный суд</t>
  </si>
  <si>
    <t>24RS0030</t>
  </si>
  <si>
    <t>22RS0045.1</t>
  </si>
  <si>
    <t>Курагинский районный суд</t>
  </si>
  <si>
    <t>24RS0031</t>
  </si>
  <si>
    <t>22RS0046.1</t>
  </si>
  <si>
    <t>Ленинский районный суд г. Красноярска</t>
  </si>
  <si>
    <t>24RS0032</t>
  </si>
  <si>
    <t>22RS0047.1</t>
  </si>
  <si>
    <t>Лесосибирский городской суд</t>
  </si>
  <si>
    <t>24RS0033</t>
  </si>
  <si>
    <t>22RS0048.1</t>
  </si>
  <si>
    <t>Манский районный суд</t>
  </si>
  <si>
    <t>24RS0034</t>
  </si>
  <si>
    <t>22RS0050.1</t>
  </si>
  <si>
    <t>Минусинский городской суд</t>
  </si>
  <si>
    <t>24RS0035</t>
  </si>
  <si>
    <t>22RS0051.1</t>
  </si>
  <si>
    <t>Мотыгинский районный суд</t>
  </si>
  <si>
    <t>24RS0036</t>
  </si>
  <si>
    <t>22RS0052.1</t>
  </si>
  <si>
    <t>Назаровский городской суд</t>
  </si>
  <si>
    <t>24RS0037</t>
  </si>
  <si>
    <t>22RS0053.1</t>
  </si>
  <si>
    <t>Нижнеингашский районный суд</t>
  </si>
  <si>
    <t>24RS0038</t>
  </si>
  <si>
    <t>22RS0054.1</t>
  </si>
  <si>
    <t>Новоселовский районный суд</t>
  </si>
  <si>
    <t>24RS0039</t>
  </si>
  <si>
    <t>22RS0055.1</t>
  </si>
  <si>
    <t>Норильский городской суд</t>
  </si>
  <si>
    <t>24RS0040</t>
  </si>
  <si>
    <t>22RS0056.1</t>
  </si>
  <si>
    <t>Октябрьский районный суд г. Красноярска</t>
  </si>
  <si>
    <t>24RS0041</t>
  </si>
  <si>
    <t>22RS0057.1</t>
  </si>
  <si>
    <t>Партизанский районный суд</t>
  </si>
  <si>
    <t>24RS0042</t>
  </si>
  <si>
    <t>22RS0058.1</t>
  </si>
  <si>
    <t>Пировский районный суд</t>
  </si>
  <si>
    <t>24RS0043</t>
  </si>
  <si>
    <t>22RS0059.1</t>
  </si>
  <si>
    <t>Рыбинский районный суд</t>
  </si>
  <si>
    <t>24RS0044</t>
  </si>
  <si>
    <t>22RS0060.1</t>
  </si>
  <si>
    <t>Саянский районный суд</t>
  </si>
  <si>
    <t>24RS0045</t>
  </si>
  <si>
    <t>22RS0061.1</t>
  </si>
  <si>
    <t>Свердловский районный суд г. Красноярска</t>
  </si>
  <si>
    <t>24RS0046</t>
  </si>
  <si>
    <t>22RS0062.1</t>
  </si>
  <si>
    <t>Северо-Енисейский районный суд</t>
  </si>
  <si>
    <t>24RS0047</t>
  </si>
  <si>
    <t>22RS0063.1</t>
  </si>
  <si>
    <t>Советский районный суд г. Красноярска</t>
  </si>
  <si>
    <t>24RS0048</t>
  </si>
  <si>
    <t>22RS0064.1</t>
  </si>
  <si>
    <t>Сосновоборский городской суд</t>
  </si>
  <si>
    <t>24RS0049</t>
  </si>
  <si>
    <t>22RS0065.1</t>
  </si>
  <si>
    <t>Сухобузимский районный суд</t>
  </si>
  <si>
    <t>24RS0050</t>
  </si>
  <si>
    <t>22RS0065.2</t>
  </si>
  <si>
    <t>Тасеевский районный суд</t>
  </si>
  <si>
    <t>24RS0051</t>
  </si>
  <si>
    <t>22RS0066.1</t>
  </si>
  <si>
    <t>Туруханский районный суд</t>
  </si>
  <si>
    <t>24RS0052</t>
  </si>
  <si>
    <t>22RS0067.1</t>
  </si>
  <si>
    <t>Тюхтетский районный суд</t>
  </si>
  <si>
    <t>24RS0053</t>
  </si>
  <si>
    <t>22RS0068.1</t>
  </si>
  <si>
    <t>Ужурский районный суд</t>
  </si>
  <si>
    <t>24RS0054</t>
  </si>
  <si>
    <t>22RS0069.1</t>
  </si>
  <si>
    <t>Уярский районный суд</t>
  </si>
  <si>
    <t>24RS0055</t>
  </si>
  <si>
    <t>22RS0070.1</t>
  </si>
  <si>
    <t>Центральный районный суд г. Красноярска</t>
  </si>
  <si>
    <t>24RS0056</t>
  </si>
  <si>
    <t>22RS0071.1</t>
  </si>
  <si>
    <t>Шарыповский городской суд</t>
  </si>
  <si>
    <t>24RS0057</t>
  </si>
  <si>
    <t>23RS0001.1</t>
  </si>
  <si>
    <t>Шарыповский районный суд</t>
  </si>
  <si>
    <t>24RS0058</t>
  </si>
  <si>
    <t>23RS0002.1</t>
  </si>
  <si>
    <t>Шушенский районный суд</t>
  </si>
  <si>
    <t>24RS0059</t>
  </si>
  <si>
    <t>23RS0003.1</t>
  </si>
  <si>
    <t>Бородинский городской суд</t>
  </si>
  <si>
    <t>24RS0060</t>
  </si>
  <si>
    <t>23RS0004.1</t>
  </si>
  <si>
    <t>Дудинский районный суд</t>
  </si>
  <si>
    <t>84RS0001</t>
  </si>
  <si>
    <t>23RS0005.1</t>
  </si>
  <si>
    <t>Усть-Енисейский районный суд</t>
  </si>
  <si>
    <t>84RS0002</t>
  </si>
  <si>
    <t>23RS0006.1</t>
  </si>
  <si>
    <t>Хатангский районный суд</t>
  </si>
  <si>
    <t>84RS0003</t>
  </si>
  <si>
    <t>23RS0007.1</t>
  </si>
  <si>
    <t>Диксонский районный суд</t>
  </si>
  <si>
    <t>84RS0004</t>
  </si>
  <si>
    <t>23RS0008.1</t>
  </si>
  <si>
    <t>Илимпийский районный суд</t>
  </si>
  <si>
    <t>88RS0001</t>
  </si>
  <si>
    <t>23RS0009.1</t>
  </si>
  <si>
    <t>Байкитский районный суд</t>
  </si>
  <si>
    <t>88RS0002</t>
  </si>
  <si>
    <t>23RS0010.1</t>
  </si>
  <si>
    <t>Тунгусско-Чунский районный суд</t>
  </si>
  <si>
    <t>88RS0003</t>
  </si>
  <si>
    <t>23RS0011.1</t>
  </si>
  <si>
    <t>Приморский край</t>
  </si>
  <si>
    <t>23RS0012.1</t>
  </si>
  <si>
    <t>25</t>
  </si>
  <si>
    <t>Ленинский районный суд г. Владивостока</t>
  </si>
  <si>
    <t>25RS0001</t>
  </si>
  <si>
    <t>23RS0013.1</t>
  </si>
  <si>
    <t>Фрунзенский районный суд г. Владивостока</t>
  </si>
  <si>
    <t>25RS0002</t>
  </si>
  <si>
    <t>23RS0014.1</t>
  </si>
  <si>
    <t>Первореченский районный суд г. Владивостока</t>
  </si>
  <si>
    <t>25RS0003</t>
  </si>
  <si>
    <t>23RS0015.1</t>
  </si>
  <si>
    <t>Советский районный суд г. Владивостока</t>
  </si>
  <si>
    <t>25RS0004</t>
  </si>
  <si>
    <t>23RS0016.1</t>
  </si>
  <si>
    <t>Первомайский районный суд г. Владивостока</t>
  </si>
  <si>
    <t>25RS0005</t>
  </si>
  <si>
    <t>23RS0017.1</t>
  </si>
  <si>
    <t>Арсеньевский городской суд</t>
  </si>
  <si>
    <t>25RS0006</t>
  </si>
  <si>
    <t>23RS0018.1</t>
  </si>
  <si>
    <t>Артемовский городской суд</t>
  </si>
  <si>
    <t>25RS0007</t>
  </si>
  <si>
    <t>23RS0019.1</t>
  </si>
  <si>
    <t>Дальнереченский районный суд</t>
  </si>
  <si>
    <t>25RS0008</t>
  </si>
  <si>
    <t>23RS0020.1</t>
  </si>
  <si>
    <t>Лесозаводский районный суд</t>
  </si>
  <si>
    <t>25RS0009</t>
  </si>
  <si>
    <t>23RS0021.1</t>
  </si>
  <si>
    <t>Находкинский городской суд</t>
  </si>
  <si>
    <t>25RS0010</t>
  </si>
  <si>
    <t>23RS0022.1</t>
  </si>
  <si>
    <t>25RS0011</t>
  </si>
  <si>
    <t>23RS0023.1</t>
  </si>
  <si>
    <t>Партизанский городской суд</t>
  </si>
  <si>
    <t>25RS0013</t>
  </si>
  <si>
    <t>23RS0024.1</t>
  </si>
  <si>
    <t>Анучинский  районный суд</t>
  </si>
  <si>
    <t>25RS0014</t>
  </si>
  <si>
    <t>23RS0025.1</t>
  </si>
  <si>
    <t>Дальнегорский  районный суд</t>
  </si>
  <si>
    <t>25RS0015</t>
  </si>
  <si>
    <t>23RS0026.1</t>
  </si>
  <si>
    <t>Кавалеровский  районный суд</t>
  </si>
  <si>
    <t>25RS0017</t>
  </si>
  <si>
    <t>23RS0027.1</t>
  </si>
  <si>
    <t>25RS0018</t>
  </si>
  <si>
    <t>23RS0028.1</t>
  </si>
  <si>
    <t>Красноармейский  районный суд</t>
  </si>
  <si>
    <t>25RS0019</t>
  </si>
  <si>
    <t>23RS0029.1</t>
  </si>
  <si>
    <t>Лазовский районный суд</t>
  </si>
  <si>
    <t>25RS0020</t>
  </si>
  <si>
    <t>23RS0030.1</t>
  </si>
  <si>
    <t>25RS0021</t>
  </si>
  <si>
    <t>23RS0031.1</t>
  </si>
  <si>
    <t>Октябрьский районный суд</t>
  </si>
  <si>
    <t>25RS0022</t>
  </si>
  <si>
    <t>23RS0032.1</t>
  </si>
  <si>
    <t>Ольгинский районный суд</t>
  </si>
  <si>
    <t>25RS0023</t>
  </si>
  <si>
    <t>23RS0033.1</t>
  </si>
  <si>
    <t>25RS0024</t>
  </si>
  <si>
    <t>23RS0034.1</t>
  </si>
  <si>
    <t>Пограничный районный суд</t>
  </si>
  <si>
    <t>25RS0025</t>
  </si>
  <si>
    <t>23RS0035.1</t>
  </si>
  <si>
    <t>Пожарский районный суд</t>
  </si>
  <si>
    <t>25RS0026</t>
  </si>
  <si>
    <t>23RS0036.1</t>
  </si>
  <si>
    <t>Тернейский районный суд</t>
  </si>
  <si>
    <t>25RS0028</t>
  </si>
  <si>
    <t>23RS0037.1</t>
  </si>
  <si>
    <t>Уссурийский районный суд</t>
  </si>
  <si>
    <t>25RS0029</t>
  </si>
  <si>
    <t>23RS0038.1</t>
  </si>
  <si>
    <t>Хасанский районный суд</t>
  </si>
  <si>
    <t>25RS0030</t>
  </si>
  <si>
    <t>23RS0039.1</t>
  </si>
  <si>
    <t>Ханкайский районный суд</t>
  </si>
  <si>
    <t>25RS0031</t>
  </si>
  <si>
    <t>23RS0040.1</t>
  </si>
  <si>
    <t>Хорольский  районный суд</t>
  </si>
  <si>
    <t>25RS0032</t>
  </si>
  <si>
    <t>23RS0041.1</t>
  </si>
  <si>
    <t>Черниговский районный суд</t>
  </si>
  <si>
    <t>25RS0033</t>
  </si>
  <si>
    <t>23RS0042.1</t>
  </si>
  <si>
    <t>Чугуевский районный суд</t>
  </si>
  <si>
    <t>25RS0034</t>
  </si>
  <si>
    <t>23RS0043.1</t>
  </si>
  <si>
    <t>Шкотовский  районный суд</t>
  </si>
  <si>
    <t>25RS0035</t>
  </si>
  <si>
    <t>23RS0044.1</t>
  </si>
  <si>
    <t>Яковлевский районный суд</t>
  </si>
  <si>
    <t>25RS0036</t>
  </si>
  <si>
    <t>23RS0045.1</t>
  </si>
  <si>
    <t>Фокинский городской суд</t>
  </si>
  <si>
    <t>25RS0038</t>
  </si>
  <si>
    <t>23RS0046.1</t>
  </si>
  <si>
    <t>Надеждинский районный суд</t>
  </si>
  <si>
    <t>25RS0039</t>
  </si>
  <si>
    <t>23RS0047.1</t>
  </si>
  <si>
    <t>Ставропольский край</t>
  </si>
  <si>
    <t>23RS0048.1</t>
  </si>
  <si>
    <t>26</t>
  </si>
  <si>
    <t>Промышленный районный суд г. Ставрополя</t>
  </si>
  <si>
    <t>26RS0001</t>
  </si>
  <si>
    <t>23RS0049.1</t>
  </si>
  <si>
    <t>Ленинский районный суд г. Ставрополя</t>
  </si>
  <si>
    <t>26RS0002</t>
  </si>
  <si>
    <t>23RS0050.1</t>
  </si>
  <si>
    <t>Октябрьский районный суд г. Ставрополя</t>
  </si>
  <si>
    <t>26RS0003</t>
  </si>
  <si>
    <t>23RS0051.1</t>
  </si>
  <si>
    <t>Александровский районный суд</t>
  </si>
  <si>
    <t>26RS0004</t>
  </si>
  <si>
    <t>23RS0052.1</t>
  </si>
  <si>
    <t>Апанасенковский районный суд</t>
  </si>
  <si>
    <t>26RS0005</t>
  </si>
  <si>
    <t>23RS0053.1</t>
  </si>
  <si>
    <t>Арзгирский районный суд</t>
  </si>
  <si>
    <t>26RS0006</t>
  </si>
  <si>
    <t>23RS0054.1</t>
  </si>
  <si>
    <t>Андроповский районный суд</t>
  </si>
  <si>
    <t>26RS0007</t>
  </si>
  <si>
    <t>23RS0055.1</t>
  </si>
  <si>
    <t>Буденновский городской суд</t>
  </si>
  <si>
    <t>26RS0008</t>
  </si>
  <si>
    <t>23RS0056.1</t>
  </si>
  <si>
    <t>Благодарненский районный суд</t>
  </si>
  <si>
    <t>26RS0009</t>
  </si>
  <si>
    <t>23RS0057.1</t>
  </si>
  <si>
    <t>Георгиевский городской суд</t>
  </si>
  <si>
    <t>26RS0010</t>
  </si>
  <si>
    <t>23RS0058.1</t>
  </si>
  <si>
    <t>Грачевский районный суд</t>
  </si>
  <si>
    <t>26RS0011</t>
  </si>
  <si>
    <t>23RS0059.1</t>
  </si>
  <si>
    <t>Ессентукский городской суд</t>
  </si>
  <si>
    <t>26RS0012</t>
  </si>
  <si>
    <t>23RS0060.1</t>
  </si>
  <si>
    <t>Железноводский городской суд</t>
  </si>
  <si>
    <t>26RS0013</t>
  </si>
  <si>
    <t>24RS0001.1</t>
  </si>
  <si>
    <t>Изобильненский районный суд</t>
  </si>
  <si>
    <t>26RS0014</t>
  </si>
  <si>
    <t>24RS0002.1</t>
  </si>
  <si>
    <t>Ипатовский районный суд</t>
  </si>
  <si>
    <t>26RS0015</t>
  </si>
  <si>
    <t>24RS0003.1</t>
  </si>
  <si>
    <t>26RS0016</t>
  </si>
  <si>
    <t>24RS0004.1</t>
  </si>
  <si>
    <t>Кисловодский городской суд</t>
  </si>
  <si>
    <t>26RS0017</t>
  </si>
  <si>
    <t>24RS0005.1</t>
  </si>
  <si>
    <t>26RS0018</t>
  </si>
  <si>
    <t>24RS0006.1</t>
  </si>
  <si>
    <t>Курский районный суд</t>
  </si>
  <si>
    <t>26RS0019</t>
  </si>
  <si>
    <t>24RS0007.1</t>
  </si>
  <si>
    <t>Кочубеевский районный суд</t>
  </si>
  <si>
    <t>26RS0020</t>
  </si>
  <si>
    <t>24RS0008.1</t>
  </si>
  <si>
    <t>Лермонтовский городской суд</t>
  </si>
  <si>
    <t>26RS0021</t>
  </si>
  <si>
    <t>24RS0009.1</t>
  </si>
  <si>
    <t>Левокумский районный суд</t>
  </si>
  <si>
    <t>26RS0022</t>
  </si>
  <si>
    <t>24RS0011.1</t>
  </si>
  <si>
    <t>Минераловодский городской суд</t>
  </si>
  <si>
    <t>26RS0023</t>
  </si>
  <si>
    <t>24RS0012.1</t>
  </si>
  <si>
    <t>Невинномысский городской суд</t>
  </si>
  <si>
    <t>26RS0024</t>
  </si>
  <si>
    <t>24RS0013.1</t>
  </si>
  <si>
    <t>Новоалександровский районный суд</t>
  </si>
  <si>
    <t>26RS0025</t>
  </si>
  <si>
    <t>24RS0014.1</t>
  </si>
  <si>
    <t>Нефтекумский районный суд</t>
  </si>
  <si>
    <t>26RS0026</t>
  </si>
  <si>
    <t>24RS0015.1</t>
  </si>
  <si>
    <t>Новоселицкий районный суд</t>
  </si>
  <si>
    <t>26RS0027</t>
  </si>
  <si>
    <t>24RS0016.1</t>
  </si>
  <si>
    <t>Петровский районный суд</t>
  </si>
  <si>
    <t>26RS0028</t>
  </si>
  <si>
    <t>24RS0017.1</t>
  </si>
  <si>
    <t>Пятигорский городской суд</t>
  </si>
  <si>
    <t>26RS0029</t>
  </si>
  <si>
    <t>24RS0018.1</t>
  </si>
  <si>
    <t>Предгорный районный суд</t>
  </si>
  <si>
    <t>26RS0030</t>
  </si>
  <si>
    <t>24RS0019.1</t>
  </si>
  <si>
    <t>26RS0031</t>
  </si>
  <si>
    <t>24RS0020.1</t>
  </si>
  <si>
    <t>Степновский районный суд</t>
  </si>
  <si>
    <t>26RS0032</t>
  </si>
  <si>
    <t>24RS0021.1</t>
  </si>
  <si>
    <t>Труновский районный суд</t>
  </si>
  <si>
    <t>26RS0033</t>
  </si>
  <si>
    <t>24RS0022.1</t>
  </si>
  <si>
    <t>Туркменский районный суд</t>
  </si>
  <si>
    <t>26RS0034</t>
  </si>
  <si>
    <t>24RS0023.1</t>
  </si>
  <si>
    <t>Шпаковский районный суд</t>
  </si>
  <si>
    <t>26RS0035</t>
  </si>
  <si>
    <t>24RS0024.1</t>
  </si>
  <si>
    <t>Хабаровский край</t>
  </si>
  <si>
    <t>24RS0025.1</t>
  </si>
  <si>
    <t>27</t>
  </si>
  <si>
    <t>Центральный районный суд г. Хабаровска</t>
  </si>
  <si>
    <t>27RS0001</t>
  </si>
  <si>
    <t>24RS0026.1</t>
  </si>
  <si>
    <t>Кировский районный суд г. Хабаровска</t>
  </si>
  <si>
    <t>27RS0002</t>
  </si>
  <si>
    <t>24RS0027.1</t>
  </si>
  <si>
    <t>Железнодорожный районный суд г. Хабаровска</t>
  </si>
  <si>
    <t>27RS0003</t>
  </si>
  <si>
    <t>24RS0028.1</t>
  </si>
  <si>
    <t>Индустриальный районный суд г. Хабаровска</t>
  </si>
  <si>
    <t>27RS0004</t>
  </si>
  <si>
    <t>24RS0029.1</t>
  </si>
  <si>
    <t>Краснофлотский районный суд г. Хабаровска</t>
  </si>
  <si>
    <t>27RS0005</t>
  </si>
  <si>
    <t>24RS0030.1</t>
  </si>
  <si>
    <t>Хабаровский районный суд</t>
  </si>
  <si>
    <t>27RS0006</t>
  </si>
  <si>
    <t>24RS0031.1</t>
  </si>
  <si>
    <t>Центральный районный суд г. Комсомольска-на-Амуре</t>
  </si>
  <si>
    <t>27RS0007</t>
  </si>
  <si>
    <t>24RS0031.2</t>
  </si>
  <si>
    <t>Ленинский районный суд г. Комсомольска-на-Амуре</t>
  </si>
  <si>
    <t>27RS0008</t>
  </si>
  <si>
    <t>24RS0032.1</t>
  </si>
  <si>
    <t>Комсомольский районный суд</t>
  </si>
  <si>
    <t>27RS0009</t>
  </si>
  <si>
    <t>24RS0033.1</t>
  </si>
  <si>
    <t>Солнечный районный суд</t>
  </si>
  <si>
    <t>27RS0010</t>
  </si>
  <si>
    <t>24RS0034.1</t>
  </si>
  <si>
    <t>Бикинский городской суд</t>
  </si>
  <si>
    <t>27RS0011</t>
  </si>
  <si>
    <t>24RS0035.1</t>
  </si>
  <si>
    <t>Верхнебуреинский районный суд</t>
  </si>
  <si>
    <t>27RS0012</t>
  </si>
  <si>
    <t>24RS0035.2</t>
  </si>
  <si>
    <t>Амурский городской суд</t>
  </si>
  <si>
    <t>27RS0013</t>
  </si>
  <si>
    <t>24RS0036.1</t>
  </si>
  <si>
    <t>Советско-Гаванский городской суд</t>
  </si>
  <si>
    <t>27RS0014</t>
  </si>
  <si>
    <t>24RS0037.1</t>
  </si>
  <si>
    <t>Ванинский районный суд</t>
  </si>
  <si>
    <t>27RS0015</t>
  </si>
  <si>
    <t>24RS0038.1</t>
  </si>
  <si>
    <t>Вяземский районный суд</t>
  </si>
  <si>
    <t>27RS0016</t>
  </si>
  <si>
    <t>24RS0038.2</t>
  </si>
  <si>
    <t>Нанайский районный суд</t>
  </si>
  <si>
    <t>27RS0017</t>
  </si>
  <si>
    <t>24RS0039.1</t>
  </si>
  <si>
    <t>Николаевский-на-Амуре городской суд</t>
  </si>
  <si>
    <t>27RS0020</t>
  </si>
  <si>
    <t>24RS0040.1</t>
  </si>
  <si>
    <t>Суд района имени Лазо</t>
  </si>
  <si>
    <t>27RS0021</t>
  </si>
  <si>
    <t>24RS0040.2</t>
  </si>
  <si>
    <t>Ульчский районный суд</t>
  </si>
  <si>
    <t>27RS0022</t>
  </si>
  <si>
    <t>24RS0040.3</t>
  </si>
  <si>
    <t>Суд района имени Полины Осипенко</t>
  </si>
  <si>
    <t>27RS0023</t>
  </si>
  <si>
    <t>24RS0040.4</t>
  </si>
  <si>
    <t>Постоянное судебное присутствие Тугуро-Чумиканского района</t>
  </si>
  <si>
    <t>27RS0024</t>
  </si>
  <si>
    <t>24RS0041.1</t>
  </si>
  <si>
    <t>Амурская область</t>
  </si>
  <si>
    <t>24RS0042.1</t>
  </si>
  <si>
    <t>28</t>
  </si>
  <si>
    <t>Архаринский районный суд</t>
  </si>
  <si>
    <t>28RS0001</t>
  </si>
  <si>
    <t>24RS0043.1</t>
  </si>
  <si>
    <t>Белогорский городской суд</t>
  </si>
  <si>
    <t>28RS0002</t>
  </si>
  <si>
    <t>24RS0044.1</t>
  </si>
  <si>
    <t>Благовещенский городской суд</t>
  </si>
  <si>
    <t>28RS0004</t>
  </si>
  <si>
    <t>24RS0045.1</t>
  </si>
  <si>
    <t>28RS0005</t>
  </si>
  <si>
    <t>24RS0046.1</t>
  </si>
  <si>
    <t>Бурейский районный суд</t>
  </si>
  <si>
    <t>28RS0006</t>
  </si>
  <si>
    <t>24RS0047.1</t>
  </si>
  <si>
    <t>Завитинский районный суд</t>
  </si>
  <si>
    <t>28RS0007</t>
  </si>
  <si>
    <t>24RS0048.1</t>
  </si>
  <si>
    <t>Зейский районный суд</t>
  </si>
  <si>
    <t>28RS0008</t>
  </si>
  <si>
    <t>24RS0049.1</t>
  </si>
  <si>
    <t>Ивановский районный суд</t>
  </si>
  <si>
    <t>28RS0009</t>
  </si>
  <si>
    <t>24RS0050.1</t>
  </si>
  <si>
    <t>Константиновский районный суд</t>
  </si>
  <si>
    <t>28RS0010</t>
  </si>
  <si>
    <t>24RS0051.1</t>
  </si>
  <si>
    <t>Мазановский районный суд</t>
  </si>
  <si>
    <t>28RS0011</t>
  </si>
  <si>
    <t>24RS0052.1</t>
  </si>
  <si>
    <t>Магдагачинский районный суд</t>
  </si>
  <si>
    <t>28RS0012</t>
  </si>
  <si>
    <t>24RS0053.1</t>
  </si>
  <si>
    <t>28RS0013</t>
  </si>
  <si>
    <t>24RS0054.1</t>
  </si>
  <si>
    <t>28RS0014</t>
  </si>
  <si>
    <t>24RS0055.1</t>
  </si>
  <si>
    <t>Райчихинский городской суд</t>
  </si>
  <si>
    <t>28RS0015</t>
  </si>
  <si>
    <t>24RS0056.1</t>
  </si>
  <si>
    <t>Ромненский районный суд</t>
  </si>
  <si>
    <t>28RS0016</t>
  </si>
  <si>
    <t>24RS0057.1</t>
  </si>
  <si>
    <t>Свободненский городской суд</t>
  </si>
  <si>
    <t>28RS0017</t>
  </si>
  <si>
    <t>24RS0058.1</t>
  </si>
  <si>
    <t>Серышевский районный суд</t>
  </si>
  <si>
    <t>28RS0019</t>
  </si>
  <si>
    <t>24RS0059.1</t>
  </si>
  <si>
    <t>Селемджинский районный суд</t>
  </si>
  <si>
    <t>28RS0020</t>
  </si>
  <si>
    <t>24RS0060.1</t>
  </si>
  <si>
    <t>Сковородинский районный суд</t>
  </si>
  <si>
    <t>28RS0021</t>
  </si>
  <si>
    <t>84RS0001.1</t>
  </si>
  <si>
    <t>Тамбовский районный суд</t>
  </si>
  <si>
    <t>28RS0022</t>
  </si>
  <si>
    <t>84RS0002.1</t>
  </si>
  <si>
    <t>Тындинский районный суд</t>
  </si>
  <si>
    <t>28RS0023</t>
  </si>
  <si>
    <t>84RS0003.1</t>
  </si>
  <si>
    <t>Шимановский районный суд</t>
  </si>
  <si>
    <t>28RS0024</t>
  </si>
  <si>
    <t>84RS0004.1</t>
  </si>
  <si>
    <t>Архангельская область</t>
  </si>
  <si>
    <t>88RS0001.1</t>
  </si>
  <si>
    <t>29</t>
  </si>
  <si>
    <t>Вельский районный суд</t>
  </si>
  <si>
    <t>29RS0001</t>
  </si>
  <si>
    <t>88RS0002.1</t>
  </si>
  <si>
    <t>Вилегодский районный суд</t>
  </si>
  <si>
    <t>29RS0003</t>
  </si>
  <si>
    <t>88RS0003.1</t>
  </si>
  <si>
    <t>Виноградовский районный суд</t>
  </si>
  <si>
    <t>29RS0004</t>
  </si>
  <si>
    <t>25RS0001.1</t>
  </si>
  <si>
    <t>Исакогорский районный суд г. Архангельска</t>
  </si>
  <si>
    <t>29RS0005</t>
  </si>
  <si>
    <t>25RS0002.1</t>
  </si>
  <si>
    <t>Коношский районный суд</t>
  </si>
  <si>
    <t>29RS0007</t>
  </si>
  <si>
    <t>25RS0002.2</t>
  </si>
  <si>
    <t>Котласский городской суд</t>
  </si>
  <si>
    <t>29RS0008</t>
  </si>
  <si>
    <t>25RS0003.1</t>
  </si>
  <si>
    <t>Коряжемский городской суд</t>
  </si>
  <si>
    <t>29RS0010</t>
  </si>
  <si>
    <t>25RS0004.1</t>
  </si>
  <si>
    <t>Красноборский районный суд</t>
  </si>
  <si>
    <t>29RS0011</t>
  </si>
  <si>
    <t>25RS0005.1</t>
  </si>
  <si>
    <t>Лешуконский районный суд</t>
  </si>
  <si>
    <t>29RS0013</t>
  </si>
  <si>
    <t>25RS0006.1</t>
  </si>
  <si>
    <t>Ломоносовский районный суд г. Архангельска</t>
  </si>
  <si>
    <t>29RS0014</t>
  </si>
  <si>
    <t>25RS0007.1</t>
  </si>
  <si>
    <t>Новодвинский городской суд</t>
  </si>
  <si>
    <t>29RS0016</t>
  </si>
  <si>
    <t>25RS0008.1</t>
  </si>
  <si>
    <t>Няндомский районный суд</t>
  </si>
  <si>
    <t>29RS0017</t>
  </si>
  <si>
    <t>25RS0009.1</t>
  </si>
  <si>
    <t>Октябрьский районный суд г. Архангельска</t>
  </si>
  <si>
    <t>29RS0018</t>
  </si>
  <si>
    <t>25RS0010.1</t>
  </si>
  <si>
    <t>Онежский городской суд</t>
  </si>
  <si>
    <t>29RS0019</t>
  </si>
  <si>
    <t>25RS0011.1</t>
  </si>
  <si>
    <t>Пинежский районный суд</t>
  </si>
  <si>
    <t>29RS0020</t>
  </si>
  <si>
    <t>25RS0013.1</t>
  </si>
  <si>
    <t>Плесецкий районный суд</t>
  </si>
  <si>
    <t>29RS0021</t>
  </si>
  <si>
    <t>25RS0014.1</t>
  </si>
  <si>
    <t>Приморский районный суд</t>
  </si>
  <si>
    <t>29RS0022</t>
  </si>
  <si>
    <t>25RS0015.1</t>
  </si>
  <si>
    <t>Северодвинский городской суд</t>
  </si>
  <si>
    <t>29RS0023</t>
  </si>
  <si>
    <t>25RS0017.1</t>
  </si>
  <si>
    <t>Соломбальский районный суд г. Архангельска</t>
  </si>
  <si>
    <t>29RS0024</t>
  </si>
  <si>
    <t>25RS0018.1</t>
  </si>
  <si>
    <t>Устьянский районный суд</t>
  </si>
  <si>
    <t>29RS0025</t>
  </si>
  <si>
    <t>25RS0019.1</t>
  </si>
  <si>
    <t>Холмогорский районный суд</t>
  </si>
  <si>
    <t>29RS0026</t>
  </si>
  <si>
    <t>25RS0020.1</t>
  </si>
  <si>
    <t>Мирнинский городской суд</t>
  </si>
  <si>
    <t>29RS0028</t>
  </si>
  <si>
    <t>25RS0021.1</t>
  </si>
  <si>
    <t>Астраханская область</t>
  </si>
  <si>
    <t>25RS0022.1</t>
  </si>
  <si>
    <t>30</t>
  </si>
  <si>
    <t>Кировский районный суд г. Астрахани</t>
  </si>
  <si>
    <t>30RS0001</t>
  </si>
  <si>
    <t>25RS0023.1</t>
  </si>
  <si>
    <t>Ленинский районный суд г. Астрахани</t>
  </si>
  <si>
    <t>30RS0002</t>
  </si>
  <si>
    <t>25RS0024.1</t>
  </si>
  <si>
    <t>Советский районный суд г. Астрахани</t>
  </si>
  <si>
    <t>30RS0003</t>
  </si>
  <si>
    <t>25RS0025.1</t>
  </si>
  <si>
    <t>Трусовский районный суд г. Астрахани</t>
  </si>
  <si>
    <t>30RS0004</t>
  </si>
  <si>
    <t>25RS0026.1</t>
  </si>
  <si>
    <t>Ахтубинский районный суд</t>
  </si>
  <si>
    <t>30RS0005</t>
  </si>
  <si>
    <t>25RS0028.1</t>
  </si>
  <si>
    <t>Володарский районный суд</t>
  </si>
  <si>
    <t>30RS0006</t>
  </si>
  <si>
    <t>25RS0029.1</t>
  </si>
  <si>
    <t>Енотаевский районный суд</t>
  </si>
  <si>
    <t>30RS0007</t>
  </si>
  <si>
    <t>25RS0029.2</t>
  </si>
  <si>
    <t>Икрянинский районный суд</t>
  </si>
  <si>
    <t>30RS0008</t>
  </si>
  <si>
    <t>25RS0030.1</t>
  </si>
  <si>
    <t>Камызякский районный суд</t>
  </si>
  <si>
    <t>30RS0009</t>
  </si>
  <si>
    <t>25RS0031.1</t>
  </si>
  <si>
    <t>Красноярский районный суд</t>
  </si>
  <si>
    <t>30RS0010</t>
  </si>
  <si>
    <t>25RS0032.1</t>
  </si>
  <si>
    <t>Лиманский районный суд</t>
  </si>
  <si>
    <t>30RS0011</t>
  </si>
  <si>
    <t>25RS0033.1</t>
  </si>
  <si>
    <t>Наримановский районный суд</t>
  </si>
  <si>
    <t>30RS0012</t>
  </si>
  <si>
    <t>25RS0034.1</t>
  </si>
  <si>
    <t>Приволжский районный суд</t>
  </si>
  <si>
    <t>30RS0013</t>
  </si>
  <si>
    <t>25RS0035.1</t>
  </si>
  <si>
    <t>Харабалинский районный суд</t>
  </si>
  <si>
    <t>30RS0014</t>
  </si>
  <si>
    <t>25RS0036.1</t>
  </si>
  <si>
    <t>Черноярский районный суд</t>
  </si>
  <si>
    <t>30RS0015</t>
  </si>
  <si>
    <t>25RS0038.1</t>
  </si>
  <si>
    <t>Белгородская область</t>
  </si>
  <si>
    <t>25RS0039.1</t>
  </si>
  <si>
    <t>31</t>
  </si>
  <si>
    <t>31RS0001</t>
  </si>
  <si>
    <t>26RS0001.1</t>
  </si>
  <si>
    <t>Белгородский районный суд</t>
  </si>
  <si>
    <t>31RS0002</t>
  </si>
  <si>
    <t>26RS0002.1</t>
  </si>
  <si>
    <t>Борисовский  районный суд</t>
  </si>
  <si>
    <t>31RS0003</t>
  </si>
  <si>
    <t>26RS0003.1</t>
  </si>
  <si>
    <t>Валуйский  районный суд</t>
  </si>
  <si>
    <t>31RS0004</t>
  </si>
  <si>
    <t>26RS0004.1</t>
  </si>
  <si>
    <t>Вейделевский  районный суд</t>
  </si>
  <si>
    <t>31RS0005</t>
  </si>
  <si>
    <t>26RS0005.1</t>
  </si>
  <si>
    <t>Волоконовский  районный суд</t>
  </si>
  <si>
    <t>31RS0006</t>
  </si>
  <si>
    <t>26RS0006.1</t>
  </si>
  <si>
    <t>Губкинский  городской суд</t>
  </si>
  <si>
    <t>31RS0007</t>
  </si>
  <si>
    <t>26RS0007.1</t>
  </si>
  <si>
    <t>Губкинский районный суд</t>
  </si>
  <si>
    <t>31RS0008</t>
  </si>
  <si>
    <t>26RS0008.1</t>
  </si>
  <si>
    <t>Грайворонский районный суд</t>
  </si>
  <si>
    <t>31RS0009</t>
  </si>
  <si>
    <t>26RS0009.1</t>
  </si>
  <si>
    <t>Ивнянский районный суд</t>
  </si>
  <si>
    <t>31RS0010</t>
  </si>
  <si>
    <t>26RS0010.1</t>
  </si>
  <si>
    <t>Корочанский районный суд</t>
  </si>
  <si>
    <t>31RS0011</t>
  </si>
  <si>
    <t>26RS0010.2</t>
  </si>
  <si>
    <t>31RS0012</t>
  </si>
  <si>
    <t>26RS0010.3</t>
  </si>
  <si>
    <t>Новооскольский районный суд</t>
  </si>
  <si>
    <t>31RS0015</t>
  </si>
  <si>
    <t>26RS0011.1</t>
  </si>
  <si>
    <t>Октябрьский районный суд г. Белгорода</t>
  </si>
  <si>
    <t>31RS0016</t>
  </si>
  <si>
    <t>26RS0012.1</t>
  </si>
  <si>
    <t>Прохоровский районный суд</t>
  </si>
  <si>
    <t>31RS0017</t>
  </si>
  <si>
    <t>26RS0013.1</t>
  </si>
  <si>
    <t>Верховный Суд Российской Федерации</t>
  </si>
  <si>
    <t xml:space="preserve">Штат судей на конец отчетного периода </t>
  </si>
  <si>
    <t>Наименование получателя</t>
  </si>
  <si>
    <t>М.П.</t>
  </si>
  <si>
    <t>дата составления отчета</t>
  </si>
  <si>
    <t>Раздел 7. Справка о количестве судов и судей</t>
  </si>
  <si>
    <t>По видам учреждений</t>
  </si>
  <si>
    <t>Должностное лицо, ответственное за составление отчета</t>
  </si>
  <si>
    <t>Негосударственные экспертные учреждения</t>
  </si>
  <si>
    <t>Экспертные учреждения Министерства юстиции Российской Федерации</t>
  </si>
  <si>
    <t>Иные государственные экспертные учреждения</t>
  </si>
  <si>
    <t>Экспертные учреждения Министерства здравоохранения и социального развития Российской Федерации</t>
  </si>
  <si>
    <t>Сумма ущерба, признанная судом (мировым судьей) погашенной до вынесения судебного акта</t>
  </si>
  <si>
    <t>Стадия уголовного производства</t>
  </si>
  <si>
    <t>Избрана мера пресечения в виде залога</t>
  </si>
  <si>
    <t>Обращено залогов в доход государства в порядке ст. 106 УПК РФ</t>
  </si>
  <si>
    <t>Всего</t>
  </si>
  <si>
    <t>Контрольное равенство: строка 5 равна сумме строк 1-4</t>
  </si>
  <si>
    <t>Гарнизонные военные суды</t>
  </si>
  <si>
    <t>Окружным (флотским) военным судам</t>
  </si>
  <si>
    <t>Окружные (флотские) военные суды</t>
  </si>
  <si>
    <t xml:space="preserve">Федеральной службе государственной статистики </t>
  </si>
  <si>
    <t>должность                       инициалы, фамилия                            подпись</t>
  </si>
  <si>
    <t>Текущая дата печати:</t>
  </si>
  <si>
    <t>Код:</t>
  </si>
  <si>
    <t>По судебным постановлениям, 
вынесенным во всех инстанциях</t>
  </si>
  <si>
    <t>ст. 221 
УК РФ</t>
  </si>
  <si>
    <t>ст. 261 
УК РФ</t>
  </si>
  <si>
    <t>Легализация (отмывание) денежных средств или иного имущества, приобретенных другими лицами преступным путем (ст. 174 УК РФ)</t>
  </si>
  <si>
    <t>Легализация (отмывание) денежных средств или иного имущества, приобретенных лицом в результате совершения им преступления (ст. 174.1 УК РФ)</t>
  </si>
  <si>
    <t>Cтатус</t>
  </si>
  <si>
    <t>Код формулы</t>
  </si>
  <si>
    <t>Формула</t>
  </si>
  <si>
    <t>Описание формулы</t>
  </si>
  <si>
    <t>ВЕДОМСТВЕННОЕ СТАТИСТИЧЕСКОЕ НАБЛЮДЕНИЕ</t>
  </si>
  <si>
    <t>за</t>
  </si>
  <si>
    <t>месяцев</t>
  </si>
  <si>
    <t>г.</t>
  </si>
  <si>
    <t>Кто представляет</t>
  </si>
  <si>
    <t>Кому представляет</t>
  </si>
  <si>
    <t>Сроки представления</t>
  </si>
  <si>
    <t>Первичные:</t>
  </si>
  <si>
    <t>Полугодовая</t>
  </si>
  <si>
    <t>Мировые судьи</t>
  </si>
  <si>
    <t>Районные суды</t>
  </si>
  <si>
    <t>Судебному департаменту при Верховном Суде Российской Федерации</t>
  </si>
  <si>
    <t>Сводные:</t>
  </si>
  <si>
    <t xml:space="preserve">Судебному департаменту при Верховном Суде Российской Федерации </t>
  </si>
  <si>
    <t>Судебный департамент при Верховном Суде Российской Федерации</t>
  </si>
  <si>
    <t>Верховному Суду Российской Федерации</t>
  </si>
  <si>
    <t>ОКПО</t>
  </si>
  <si>
    <t xml:space="preserve"> ОКАТО</t>
  </si>
  <si>
    <t>Почтовый адрес</t>
  </si>
  <si>
    <t>Код</t>
  </si>
  <si>
    <t>Наименование отчетного периода</t>
  </si>
  <si>
    <t>h</t>
  </si>
  <si>
    <t>Y</t>
  </si>
  <si>
    <t>Наименование организации, представившей отчет</t>
  </si>
  <si>
    <t xml:space="preserve">Категория суда </t>
  </si>
  <si>
    <t xml:space="preserve">Категория дел </t>
  </si>
  <si>
    <t>Структура ущерба, определенного судом (мировым судьей) по приговорам (решениям)</t>
  </si>
  <si>
    <t>№ стр.</t>
  </si>
  <si>
    <t>А</t>
  </si>
  <si>
    <t>Сумма ущерба, присужденная к взысканию, всего</t>
  </si>
  <si>
    <t xml:space="preserve">Из строки 17:                                                                                                                                   </t>
  </si>
  <si>
    <t>Виды штрафов и денежных взысканий</t>
  </si>
  <si>
    <t>наложено</t>
  </si>
  <si>
    <t>уплачено добровольно</t>
  </si>
  <si>
    <t>передано для принудительного исполнения</t>
  </si>
  <si>
    <t>Раздел 3. Результаты применения залога, как мера пресечения по уголовным делам</t>
  </si>
  <si>
    <t>по числу лиц</t>
  </si>
  <si>
    <t>15 января и 15 июля</t>
  </si>
  <si>
    <t>30 января и 30 июля</t>
  </si>
  <si>
    <t>20 февраля и 20 августа</t>
  </si>
  <si>
    <t>15 апреля и 15 октября</t>
  </si>
  <si>
    <r>
      <t xml:space="preserve">Наименование отчитывающейся
 организации                     </t>
    </r>
    <r>
      <rPr>
        <sz val="8"/>
        <color indexed="12"/>
        <rFont val="Times New Roman"/>
        <family val="1"/>
        <charset val="204"/>
      </rPr>
      <t xml:space="preserve">                    </t>
    </r>
  </si>
  <si>
    <t>прочие составы хищений</t>
  </si>
  <si>
    <t>(r,w,s,g,v,q,b) В разделе 1 графа 8 по всем строкам отчета д/б  равна сумме граф 9-14</t>
  </si>
  <si>
    <t>(r,w,s,g,v,q,b) В разделе 1 графа 1 по всем строкам отчета д/б  равна сумме граф 2-7</t>
  </si>
  <si>
    <t>(r,w,s,g,v,q,b) В разделе 3 если есть данные в графе 1, то они должны присутствовать и в графе 2.</t>
  </si>
  <si>
    <t>(r,w,s,g,v,q,b) В разделе 1 строка 17 детально раскрыта в строках 18-21</t>
  </si>
  <si>
    <t>(r,w,s,g,v,q,b) В разделе 1 строка 10 "Сумма ущерба, присужденная к взысканию" детально раскрыта в строках 11-16</t>
  </si>
  <si>
    <t>(r,w,s,g,v,q,b) В разделе 3 если есть данные в графе 3, то они должны быть в графе 4.</t>
  </si>
  <si>
    <t>Примечание к разделу 3: сведения об избранной мере пресечения в виде залога формируются на основе постановлений судов по удовлетворенным ходатайствам об избрании этой меры пресечения или взамен иной меры пресечения.</t>
  </si>
  <si>
    <t xml:space="preserve">Руководитель </t>
  </si>
  <si>
    <t>Областные и равные им суды</t>
  </si>
  <si>
    <t>Всего вынесено постановлений о назначении экспертиз</t>
  </si>
  <si>
    <t>Количество судов, по которым составлен отчет (для сводного отчета)</t>
  </si>
  <si>
    <t>Примечание: внести реквизиты судебного решения.</t>
  </si>
  <si>
    <t>Значения элементов</t>
  </si>
  <si>
    <t>Раздел 1. Сведения о суммах материального ущерба, причиненного преступлениями</t>
  </si>
  <si>
    <t>Штрафы и денежные взыскания (наложенные) по уголовным делам в порядке ст. 118 УПК РФ</t>
  </si>
  <si>
    <t>Вынесено постановлений об оплате сумм процессуальных издержек в гражданском судопроизводстве (по числу лиц)</t>
  </si>
  <si>
    <t>Вынесено постановлений об оплате сумм процессуальных издержек в административном судопроизводстве (по числу лиц)</t>
  </si>
  <si>
    <t>Вынесено постановлений об оплате сумм процессуальных издержек в производстве по делам об административных правонарушениях (по числу лиц)</t>
  </si>
  <si>
    <t>Раздел 2. Сведения о штрафах и иных денежных взысканиях в доход государства, наложенных судом общей юрисдикции (мировым судьей), и их исполнении</t>
  </si>
  <si>
    <t>Управления Судебного департамента в субъектах Российской Федерации</t>
  </si>
  <si>
    <t>Управлению Судебного департамента в субъекте Российской Федерации</t>
  </si>
  <si>
    <t>Судебный штраф как мера уголовно-правового характера, назначенная в соответствии со ст. 104.4 УК РФ по прекращенному уголовному делу</t>
  </si>
  <si>
    <t>1 инстанция</t>
  </si>
  <si>
    <r>
      <t>Ущерб причинен (руб)</t>
    </r>
    <r>
      <rPr>
        <b/>
        <vertAlign val="superscript"/>
        <sz val="22"/>
        <rFont val="Times New Roman CYR"/>
        <charset val="204"/>
      </rPr>
      <t>2</t>
    </r>
  </si>
  <si>
    <t>хищениями</t>
  </si>
  <si>
    <t>ст. 164 
УК РФ</t>
  </si>
  <si>
    <t>ст. 226 
УК РФ</t>
  </si>
  <si>
    <t>ст. 229 
УК РФ</t>
  </si>
  <si>
    <t>ст. 165-168 
УК РФ</t>
  </si>
  <si>
    <t>ст. 285-293
УК РФ</t>
  </si>
  <si>
    <r>
      <t>Сумма ущерба от преступления, определенная по судебному акту, всего</t>
    </r>
    <r>
      <rPr>
        <b/>
        <vertAlign val="superscript"/>
        <sz val="22"/>
        <rFont val="Times New Roman CYR"/>
        <charset val="204"/>
      </rPr>
      <t>1</t>
    </r>
  </si>
  <si>
    <t>государственная</t>
  </si>
  <si>
    <t>муниципальная</t>
  </si>
  <si>
    <t>общественных организаций (объединений)</t>
  </si>
  <si>
    <t>частная юридических лиц</t>
  </si>
  <si>
    <t>частная физических лиц - субъектов предпринимательства</t>
  </si>
  <si>
    <t>личное имущество граждан</t>
  </si>
  <si>
    <t>данного района</t>
  </si>
  <si>
    <t>других районов данного субъекта РФ</t>
  </si>
  <si>
    <t>других субъектов РФ</t>
  </si>
  <si>
    <t>других государств</t>
  </si>
  <si>
    <r>
      <t>Суммы штрафов и денежных взысканий (руб.)</t>
    </r>
    <r>
      <rPr>
        <b/>
        <vertAlign val="superscript"/>
        <sz val="22"/>
        <rFont val="Times New Roman CYR"/>
        <charset val="204"/>
      </rPr>
      <t>4</t>
    </r>
    <r>
      <rPr>
        <b/>
        <sz val="22"/>
        <rFont val="Times New Roman CYR"/>
        <charset val="204"/>
      </rPr>
      <t xml:space="preserve"> 
(по вступившим в законную силу судебным актам)</t>
    </r>
  </si>
  <si>
    <r>
      <t>взыскано принудительно (оплачено должником</t>
    </r>
    <r>
      <rPr>
        <b/>
        <vertAlign val="superscript"/>
        <sz val="22"/>
        <rFont val="Times New Roman CYR"/>
        <charset val="204"/>
      </rPr>
      <t>2</t>
    </r>
    <r>
      <rPr>
        <b/>
        <sz val="22"/>
        <rFont val="Times New Roman CYR"/>
        <charset val="204"/>
      </rPr>
      <t>)</t>
    </r>
  </si>
  <si>
    <r>
      <t>количество</t>
    </r>
    <r>
      <rPr>
        <b/>
        <vertAlign val="superscript"/>
        <sz val="22"/>
        <rFont val="Times New Roman CYR"/>
        <charset val="204"/>
      </rPr>
      <t>3</t>
    </r>
    <r>
      <rPr>
        <b/>
        <sz val="22"/>
        <rFont val="Times New Roman CYR"/>
        <charset val="204"/>
      </rPr>
      <t xml:space="preserve"> </t>
    </r>
  </si>
  <si>
    <r>
      <t>сумма (руб.)</t>
    </r>
    <r>
      <rPr>
        <b/>
        <vertAlign val="superscript"/>
        <sz val="22"/>
        <rFont val="Times New Roman CYR"/>
        <charset val="204"/>
      </rPr>
      <t>4</t>
    </r>
  </si>
  <si>
    <r>
      <t>количество</t>
    </r>
    <r>
      <rPr>
        <b/>
        <vertAlign val="superscript"/>
        <sz val="22"/>
        <rFont val="Times New Roman CYR"/>
        <charset val="204"/>
      </rPr>
      <t>3</t>
    </r>
  </si>
  <si>
    <t xml:space="preserve">Штрафы, назначенные в качестве основного вида наказания, включая назначенные по совокупности преступлений </t>
  </si>
  <si>
    <t xml:space="preserve">Штрафы, назначенные в качестве дополнительного вида наказания, а также как  основное наказание, исполняемое самостоятельно </t>
  </si>
  <si>
    <t xml:space="preserve">Штрафы (наложенные) по гражданским делам в порядке ст. 105, 106 ГПК РФ </t>
  </si>
  <si>
    <t xml:space="preserve">Штрафы (наложенные) по делам административного судопроизводства в порядке ст. 122,123 КАС РФ </t>
  </si>
  <si>
    <r>
      <t>сумма внесенного залога (руб.)</t>
    </r>
    <r>
      <rPr>
        <b/>
        <vertAlign val="superscript"/>
        <sz val="22"/>
        <rFont val="Times New Roman CYR"/>
        <charset val="204"/>
      </rPr>
      <t>4</t>
    </r>
  </si>
  <si>
    <t>Всего вынесено постановлений об оплате сумм процессуальных издержек (по числу лиц)</t>
  </si>
  <si>
    <t>Из стр. 5 количество постановлений о назначении экспертиз с оплатой за счет средств федерального бюджета, вынесенных в отчетный период</t>
  </si>
  <si>
    <t xml:space="preserve">Раздел 4. Сумма легализованных денежных средств, полученных  преступным путем, подлежащих обращению в доход государства </t>
  </si>
  <si>
    <t>(r,w,s,g,v,q,b) В разделе 5 стр. 2-4 гр. 6 не заполняются</t>
  </si>
  <si>
    <t>(r,w,s,g,v,q,b) В разделе 1 графа 15 по всем строкам отчета д/б  меньше или равна сумме граф 1 и 8</t>
  </si>
  <si>
    <t>Кичменгско-Городецкий районный суд</t>
  </si>
  <si>
    <t>35RS0015</t>
  </si>
  <si>
    <t>30RS0012.1</t>
  </si>
  <si>
    <t>Междуреченский районный суд</t>
  </si>
  <si>
    <t>35RS0016</t>
  </si>
  <si>
    <t>30RS0012.2</t>
  </si>
  <si>
    <t>Никольский районный суд</t>
  </si>
  <si>
    <t>35RS0017</t>
  </si>
  <si>
    <t>30RS0013.1</t>
  </si>
  <si>
    <t>Нюксенский районный суд</t>
  </si>
  <si>
    <t>35RS0018</t>
  </si>
  <si>
    <t>30RS0014.1</t>
  </si>
  <si>
    <t>Сокольский районный суд</t>
  </si>
  <si>
    <t>35RS0019</t>
  </si>
  <si>
    <t>30RS0015.1</t>
  </si>
  <si>
    <t>Сямженский районный суд</t>
  </si>
  <si>
    <t>35RS0020</t>
  </si>
  <si>
    <t>31RS0001.1</t>
  </si>
  <si>
    <t>Тарногский районный суд</t>
  </si>
  <si>
    <t>35RS0021</t>
  </si>
  <si>
    <t>31RS0001.2.PSP</t>
  </si>
  <si>
    <t>Тотемский районный суд</t>
  </si>
  <si>
    <t>35RS0022</t>
  </si>
  <si>
    <t>31RS0002.1</t>
  </si>
  <si>
    <t>Устюженский районный суд</t>
  </si>
  <si>
    <t>35RS0023</t>
  </si>
  <si>
    <t>31RS0003.1</t>
  </si>
  <si>
    <t>Харовский районный суд</t>
  </si>
  <si>
    <t>35RS0025</t>
  </si>
  <si>
    <t>31RS0004.1</t>
  </si>
  <si>
    <t>Череповецкий районный суд</t>
  </si>
  <si>
    <t>35RS0027</t>
  </si>
  <si>
    <t>31RS0005.1</t>
  </si>
  <si>
    <t>Шекснинский районный суд</t>
  </si>
  <si>
    <t>35RS0028</t>
  </si>
  <si>
    <t>31RS0006.1</t>
  </si>
  <si>
    <t>Воронежская область</t>
  </si>
  <si>
    <t>31RS0007.1</t>
  </si>
  <si>
    <t>36</t>
  </si>
  <si>
    <t>Железнодорожный районный суд г. Воронежа</t>
  </si>
  <si>
    <t>36RS0001</t>
  </si>
  <si>
    <t>31RS0008.1</t>
  </si>
  <si>
    <t>Коминтерновский районный суд г. Воронежа</t>
  </si>
  <si>
    <t>36RS0002</t>
  </si>
  <si>
    <t>31RS0009.1</t>
  </si>
  <si>
    <t>Левобережный районный суд г. Воронежа</t>
  </si>
  <si>
    <t>36RS0003</t>
  </si>
  <si>
    <t>31RS0010.1</t>
  </si>
  <si>
    <t>Ленинский районный суд г. Воронежа</t>
  </si>
  <si>
    <t>36RS0004</t>
  </si>
  <si>
    <t>31RS0011.1</t>
  </si>
  <si>
    <t>Советский районный суд г. Воронежа</t>
  </si>
  <si>
    <t>36RS0005</t>
  </si>
  <si>
    <t>31RS0012.1</t>
  </si>
  <si>
    <t>Центральный районный суд г. Воронежа</t>
  </si>
  <si>
    <t>36RS0006</t>
  </si>
  <si>
    <t>31RS0015.1</t>
  </si>
  <si>
    <t>Аннинский районный суд</t>
  </si>
  <si>
    <t>36RS0007</t>
  </si>
  <si>
    <t>31RS0016.1</t>
  </si>
  <si>
    <t>Бобровский районный суд</t>
  </si>
  <si>
    <t>36RS0008</t>
  </si>
  <si>
    <t>31RS0017.1</t>
  </si>
  <si>
    <t>Богучарский районный суд</t>
  </si>
  <si>
    <t>36RS0009</t>
  </si>
  <si>
    <t>31RS0018.1</t>
  </si>
  <si>
    <t>Борисоглебский городской суд</t>
  </si>
  <si>
    <t>36RS0010</t>
  </si>
  <si>
    <t>31RS0018.2.PSP</t>
  </si>
  <si>
    <t>Бутурлиновский районный суд</t>
  </si>
  <si>
    <t>36RS0011</t>
  </si>
  <si>
    <t>31RS0019.1</t>
  </si>
  <si>
    <t>Грибановский районный суд</t>
  </si>
  <si>
    <t>36RS0015</t>
  </si>
  <si>
    <t>31RS0020.1</t>
  </si>
  <si>
    <t>Калачеевский районный суд</t>
  </si>
  <si>
    <t>36RS0016</t>
  </si>
  <si>
    <t>31RS0021.1</t>
  </si>
  <si>
    <t>Каширский районный суд</t>
  </si>
  <si>
    <t>36RS0018</t>
  </si>
  <si>
    <t>31RS0022.1</t>
  </si>
  <si>
    <t>Кантемировский районный суд</t>
  </si>
  <si>
    <t>36RS0019</t>
  </si>
  <si>
    <t>31RS0023.1</t>
  </si>
  <si>
    <t>Лискинский районный суд</t>
  </si>
  <si>
    <t>36RS0020</t>
  </si>
  <si>
    <t>31RS0024.1</t>
  </si>
  <si>
    <t>Нижнедевицкий районный суд</t>
  </si>
  <si>
    <t>36RS0021</t>
  </si>
  <si>
    <t>31RS0025.1</t>
  </si>
  <si>
    <t>Новоусманский районный суд</t>
  </si>
  <si>
    <t>36RS0022</t>
  </si>
  <si>
    <t>32RS0001.1</t>
  </si>
  <si>
    <t>Новохоперский районный суд</t>
  </si>
  <si>
    <t>36RS0023</t>
  </si>
  <si>
    <t>32RS0002.1</t>
  </si>
  <si>
    <t>Нововоронежский городской суд</t>
  </si>
  <si>
    <t>36RS0024</t>
  </si>
  <si>
    <t>32RS0003.1</t>
  </si>
  <si>
    <t>Острогожский районный суд</t>
  </si>
  <si>
    <t>36RS0026</t>
  </si>
  <si>
    <t>32RS0004.1</t>
  </si>
  <si>
    <t>36RS0027</t>
  </si>
  <si>
    <t>32RS0005.1</t>
  </si>
  <si>
    <t>Панинский районный суд</t>
  </si>
  <si>
    <t>36RS0028</t>
  </si>
  <si>
    <t>32RS0005.2</t>
  </si>
  <si>
    <t>Поворинский районный суд</t>
  </si>
  <si>
    <t>36RS0029</t>
  </si>
  <si>
    <t>32RS0007.1</t>
  </si>
  <si>
    <t>Рамонский районный суд</t>
  </si>
  <si>
    <t>36RS0032</t>
  </si>
  <si>
    <t>32RS0007.2</t>
  </si>
  <si>
    <t>Россошанский районный суд</t>
  </si>
  <si>
    <t>36RS0034</t>
  </si>
  <si>
    <t>32RS0008.1</t>
  </si>
  <si>
    <t>Семилукский районный суд</t>
  </si>
  <si>
    <t>36RS0035</t>
  </si>
  <si>
    <t>32RS0010.1</t>
  </si>
  <si>
    <t>Таловский районный суд</t>
  </si>
  <si>
    <t>36RS0036</t>
  </si>
  <si>
    <t>32RS0011.1</t>
  </si>
  <si>
    <t>Хохольский районный суд</t>
  </si>
  <si>
    <t>36RS0038</t>
  </si>
  <si>
    <t>32RS0012.1</t>
  </si>
  <si>
    <t>Ивановская область</t>
  </si>
  <si>
    <t>32RS0013.1</t>
  </si>
  <si>
    <t>37</t>
  </si>
  <si>
    <t>Вичугский городской суд</t>
  </si>
  <si>
    <t>37RS0002</t>
  </si>
  <si>
    <t>32RS0014.1</t>
  </si>
  <si>
    <t>37RS0005</t>
  </si>
  <si>
    <t>32RS0015.1</t>
  </si>
  <si>
    <t>Кинешемский городской суд</t>
  </si>
  <si>
    <t>37RS0007</t>
  </si>
  <si>
    <t>32RS0016.1</t>
  </si>
  <si>
    <t>37RS0008</t>
  </si>
  <si>
    <t>32RS0017.1</t>
  </si>
  <si>
    <t>Ленинский районный суд г. Иваново</t>
  </si>
  <si>
    <t>37RS0010</t>
  </si>
  <si>
    <t>32RS0018.1</t>
  </si>
  <si>
    <t>Октябрьский районный суд г. Иваново</t>
  </si>
  <si>
    <t>37RS0012</t>
  </si>
  <si>
    <t>32RS0018.2</t>
  </si>
  <si>
    <t>Палехский районный суд</t>
  </si>
  <si>
    <t>37RS0013</t>
  </si>
  <si>
    <t>32RS0019.1</t>
  </si>
  <si>
    <t>37RS0015</t>
  </si>
  <si>
    <t>32RS0020.1</t>
  </si>
  <si>
    <t>Пучежский районный суд</t>
  </si>
  <si>
    <t>37RS0016</t>
  </si>
  <si>
    <t>32RS0021.1</t>
  </si>
  <si>
    <t>Родниковский районный суд</t>
  </si>
  <si>
    <t>37RS0017</t>
  </si>
  <si>
    <t>32RS0022.1</t>
  </si>
  <si>
    <t>Советский районный суд г. Иваново</t>
  </si>
  <si>
    <t>37RS0019</t>
  </si>
  <si>
    <t>32RS0023.1</t>
  </si>
  <si>
    <t>Тейковский районный суд</t>
  </si>
  <si>
    <t>37RS0020</t>
  </si>
  <si>
    <t>32RS0025.1</t>
  </si>
  <si>
    <t>Фурмановский городской суд</t>
  </si>
  <si>
    <t>37RS0021</t>
  </si>
  <si>
    <t>32RS0026.1</t>
  </si>
  <si>
    <t>Фрунзенский районный суд г. Иваново</t>
  </si>
  <si>
    <t>37RS0022</t>
  </si>
  <si>
    <t>32RS0027.1</t>
  </si>
  <si>
    <t>Шуйский городской суд</t>
  </si>
  <si>
    <t>37RS0023</t>
  </si>
  <si>
    <t>32RS0028.1</t>
  </si>
  <si>
    <t>Иркутская область</t>
  </si>
  <si>
    <t>32RS0029.1</t>
  </si>
  <si>
    <t>38</t>
  </si>
  <si>
    <t>Ангарский городской суд</t>
  </si>
  <si>
    <t>38RS0001</t>
  </si>
  <si>
    <t>32RS0030.1</t>
  </si>
  <si>
    <t>Балаганский районный суд</t>
  </si>
  <si>
    <t>38RS0002</t>
  </si>
  <si>
    <t>32RS0031.1</t>
  </si>
  <si>
    <t>Братский городской суд</t>
  </si>
  <si>
    <t>38RS0003</t>
  </si>
  <si>
    <t>32RS0032.1</t>
  </si>
  <si>
    <t>Братский районный суд</t>
  </si>
  <si>
    <t>38RS0004</t>
  </si>
  <si>
    <t>32RS0033.1</t>
  </si>
  <si>
    <t>Бодайбинский городской суд</t>
  </si>
  <si>
    <t>38RS0005</t>
  </si>
  <si>
    <t>33RS0001.1</t>
  </si>
  <si>
    <t>Черемховский районный суд</t>
  </si>
  <si>
    <t>38RS0006</t>
  </si>
  <si>
    <t>33RS0002.1</t>
  </si>
  <si>
    <t>Жигаловский районный суд</t>
  </si>
  <si>
    <t>38RS0007</t>
  </si>
  <si>
    <t>33RS0003.1</t>
  </si>
  <si>
    <t>Заларинский районный суд</t>
  </si>
  <si>
    <t>38RS0008</t>
  </si>
  <si>
    <t>33RS0003.2</t>
  </si>
  <si>
    <t>Зиминский городской суд</t>
  </si>
  <si>
    <t>38RS0009</t>
  </si>
  <si>
    <t>33RS0005.1</t>
  </si>
  <si>
    <t>Качугский районный суд</t>
  </si>
  <si>
    <t>38RS0010</t>
  </si>
  <si>
    <t>33RS0006.1</t>
  </si>
  <si>
    <t>Катангский районный суд</t>
  </si>
  <si>
    <t>38RS0011</t>
  </si>
  <si>
    <t>33RS0007.1</t>
  </si>
  <si>
    <t>Киренский районный суд</t>
  </si>
  <si>
    <t>38RS0012</t>
  </si>
  <si>
    <t>33RS0008.1</t>
  </si>
  <si>
    <t>Куйтунский районный суд</t>
  </si>
  <si>
    <t>38RS0013</t>
  </si>
  <si>
    <t>33RS0009.1</t>
  </si>
  <si>
    <t>Казачинско-Ленский районный суд</t>
  </si>
  <si>
    <t>38RS0014</t>
  </si>
  <si>
    <t>33RS0010.1</t>
  </si>
  <si>
    <t>Мамско-Чуйский районный суд</t>
  </si>
  <si>
    <t>38RS0015</t>
  </si>
  <si>
    <t>33RS0011.1</t>
  </si>
  <si>
    <t>Нижнеилимский районный суд</t>
  </si>
  <si>
    <t>38RS0016</t>
  </si>
  <si>
    <t>33RS0012.1</t>
  </si>
  <si>
    <t>Нижнеудинский городской суд</t>
  </si>
  <si>
    <t>38RS0017</t>
  </si>
  <si>
    <t>33RS0013.1</t>
  </si>
  <si>
    <t>Ольхонский районный суд</t>
  </si>
  <si>
    <t>38RS0018</t>
  </si>
  <si>
    <t>33RS0014.1</t>
  </si>
  <si>
    <t>Падунский районный суд г. Братска</t>
  </si>
  <si>
    <t>38RS0019</t>
  </si>
  <si>
    <t>33RS0015.1</t>
  </si>
  <si>
    <t>Саянский городской суд</t>
  </si>
  <si>
    <t>38RS0020</t>
  </si>
  <si>
    <t>33RS0016.1</t>
  </si>
  <si>
    <t>Слюдянский районный суд</t>
  </si>
  <si>
    <t>38RS0021</t>
  </si>
  <si>
    <t>33RS0017.1</t>
  </si>
  <si>
    <t>Тайшетский городской суд</t>
  </si>
  <si>
    <t>38RS0022</t>
  </si>
  <si>
    <t>33RS0017.2</t>
  </si>
  <si>
    <t>Тулунский городской суд</t>
  </si>
  <si>
    <t>38RS0023</t>
  </si>
  <si>
    <t>33RS0018.1</t>
  </si>
  <si>
    <t>Усольский городской суд</t>
  </si>
  <si>
    <t>38RS0024</t>
  </si>
  <si>
    <t>33RS0019.1</t>
  </si>
  <si>
    <t>Усть-Кутский городской суд</t>
  </si>
  <si>
    <t>38RS0025</t>
  </si>
  <si>
    <t>33RS0019.2</t>
  </si>
  <si>
    <t>Усть-Удинский районный суд</t>
  </si>
  <si>
    <t>38RS0026</t>
  </si>
  <si>
    <t>33RS0020.1</t>
  </si>
  <si>
    <t>Чунский районный суд</t>
  </si>
  <si>
    <t>38RS0027</t>
  </si>
  <si>
    <t>34RS0001.1</t>
  </si>
  <si>
    <t>Черемховский городской суд</t>
  </si>
  <si>
    <t>38RS0028</t>
  </si>
  <si>
    <t>34RS0002.1</t>
  </si>
  <si>
    <t>Шелеховский городской суд</t>
  </si>
  <si>
    <t>38RS0029</t>
  </si>
  <si>
    <t>34RS0003.1</t>
  </si>
  <si>
    <t>Усть-Илимский городской суд</t>
  </si>
  <si>
    <t>38RS0030</t>
  </si>
  <si>
    <t>34RS0004.1</t>
  </si>
  <si>
    <t>Иркутский районный суд</t>
  </si>
  <si>
    <t>38RS0031</t>
  </si>
  <si>
    <t>34RS0005.1</t>
  </si>
  <si>
    <t>Кировский районный суд г. Иркутска</t>
  </si>
  <si>
    <t>38RS0032</t>
  </si>
  <si>
    <t>34RS0006.1</t>
  </si>
  <si>
    <t>Куйбышевский районный суд г. Иркутска</t>
  </si>
  <si>
    <t>38RS0033</t>
  </si>
  <si>
    <t>34RS0007.1</t>
  </si>
  <si>
    <t>Ленинский районный суд г. Иркутска</t>
  </si>
  <si>
    <t>38RS0034</t>
  </si>
  <si>
    <t>34RS0008.1</t>
  </si>
  <si>
    <t>Октябрьский районный суд г. Иркутска</t>
  </si>
  <si>
    <t>38RS0035</t>
  </si>
  <si>
    <t>34RS0008.2</t>
  </si>
  <si>
    <t>Свердловский районный суд г. Иркутска</t>
  </si>
  <si>
    <t>38RS0036</t>
  </si>
  <si>
    <t>34RS0009.1</t>
  </si>
  <si>
    <t>Баяндаевский районный суд</t>
  </si>
  <si>
    <t>85RS0001</t>
  </si>
  <si>
    <t>34RS0010.1</t>
  </si>
  <si>
    <t>Боханский районный суд</t>
  </si>
  <si>
    <t>85RS0002</t>
  </si>
  <si>
    <t>34RS0011.1</t>
  </si>
  <si>
    <t>Нукутский районный суд</t>
  </si>
  <si>
    <t>85RS0003</t>
  </si>
  <si>
    <t>34RS0012.1</t>
  </si>
  <si>
    <t>Осинский районный суд</t>
  </si>
  <si>
    <t>85RS0004</t>
  </si>
  <si>
    <t>34RS0013.1</t>
  </si>
  <si>
    <t>Аларский районный суд</t>
  </si>
  <si>
    <t>85RS0005</t>
  </si>
  <si>
    <t>34RS0014.1</t>
  </si>
  <si>
    <t>Эхирит-Булагатский районный суд</t>
  </si>
  <si>
    <t>85RS0006</t>
  </si>
  <si>
    <t>34RS0015.1</t>
  </si>
  <si>
    <t>Калининградская область</t>
  </si>
  <si>
    <t>34RS0016.1</t>
  </si>
  <si>
    <t>39</t>
  </si>
  <si>
    <t>Ленинградский районный суд г. Калининграда</t>
  </si>
  <si>
    <t>39RS0001</t>
  </si>
  <si>
    <t>34RS0017.1</t>
  </si>
  <si>
    <t>Центральный районный суд г. Калининграда</t>
  </si>
  <si>
    <t>39RS0002</t>
  </si>
  <si>
    <t>34RS0018.1</t>
  </si>
  <si>
    <t>Московский районный суд г. Калининграда</t>
  </si>
  <si>
    <t>39RS0004</t>
  </si>
  <si>
    <t>34RS0019.1</t>
  </si>
  <si>
    <t>Балтийский городской суд</t>
  </si>
  <si>
    <t>39RS0006</t>
  </si>
  <si>
    <t>34RS0020.1</t>
  </si>
  <si>
    <t>Багратионовский районный суд</t>
  </si>
  <si>
    <t>39RS0007</t>
  </si>
  <si>
    <t>34RS0021.1</t>
  </si>
  <si>
    <t>Гусевский городской суд</t>
  </si>
  <si>
    <t>39RS0008</t>
  </si>
  <si>
    <t>34RS0022.1</t>
  </si>
  <si>
    <t>Гвардейский районный суд</t>
  </si>
  <si>
    <t>39RS0009</t>
  </si>
  <si>
    <t>34RS0023.1</t>
  </si>
  <si>
    <t>Гурьевский районный суд</t>
  </si>
  <si>
    <t>39RS0010</t>
  </si>
  <si>
    <t>34RS0024.1</t>
  </si>
  <si>
    <t>Зеленоградский районный суд</t>
  </si>
  <si>
    <t>39RS0011</t>
  </si>
  <si>
    <t>34RS0025.1</t>
  </si>
  <si>
    <t>Краснознаменский районный суд</t>
  </si>
  <si>
    <t>39RS0012</t>
  </si>
  <si>
    <t>34RS0026.1</t>
  </si>
  <si>
    <t>Озерский районный суд</t>
  </si>
  <si>
    <t>39RS0013</t>
  </si>
  <si>
    <t>34RS0027.1</t>
  </si>
  <si>
    <t>Полесский районный суд</t>
  </si>
  <si>
    <t>39RS0014</t>
  </si>
  <si>
    <t>34RS0028.1</t>
  </si>
  <si>
    <t>Правдинский районный суд</t>
  </si>
  <si>
    <t>39RS0015</t>
  </si>
  <si>
    <t>34RS0029.1</t>
  </si>
  <si>
    <t>Неманский городской суд</t>
  </si>
  <si>
    <t>39RS0016</t>
  </si>
  <si>
    <t>34RS0030.1</t>
  </si>
  <si>
    <t>Нестеровский районный суд</t>
  </si>
  <si>
    <t>39RS0017</t>
  </si>
  <si>
    <t>34RS0031.1</t>
  </si>
  <si>
    <t>Славский районный суд</t>
  </si>
  <si>
    <t>39RS0018</t>
  </si>
  <si>
    <t>34RS0032.1</t>
  </si>
  <si>
    <t>Советский городской суд</t>
  </si>
  <si>
    <t>39RS0019</t>
  </si>
  <si>
    <t>34RS0033.1</t>
  </si>
  <si>
    <t>Светлогорский городской суд</t>
  </si>
  <si>
    <t>39RS0020</t>
  </si>
  <si>
    <t>34RS0034.1</t>
  </si>
  <si>
    <t>Светловский городской суд</t>
  </si>
  <si>
    <t>39RS0021</t>
  </si>
  <si>
    <t>34RS0035.1</t>
  </si>
  <si>
    <t>Черняховский городской суд</t>
  </si>
  <si>
    <t>39RS0022</t>
  </si>
  <si>
    <t>34RS0036.1</t>
  </si>
  <si>
    <t>Калужская область</t>
  </si>
  <si>
    <t>34RS0037.1</t>
  </si>
  <si>
    <t>40</t>
  </si>
  <si>
    <t>Калужский районный суд</t>
  </si>
  <si>
    <t>40RS0001</t>
  </si>
  <si>
    <t>34RS0038.1</t>
  </si>
  <si>
    <t>Боровский районный суд</t>
  </si>
  <si>
    <t>40RS0004</t>
  </si>
  <si>
    <t>34RS0039.1</t>
  </si>
  <si>
    <t>40RS0005</t>
  </si>
  <si>
    <t>34RS0040.1</t>
  </si>
  <si>
    <t>40RS0008</t>
  </si>
  <si>
    <t>34RS0041.1</t>
  </si>
  <si>
    <t>40RS0010</t>
  </si>
  <si>
    <t>34RS0042.1</t>
  </si>
  <si>
    <t>Козельский районный суд</t>
  </si>
  <si>
    <t>40RS0011</t>
  </si>
  <si>
    <t>34RS0043.1</t>
  </si>
  <si>
    <t>Людиновский районный суд</t>
  </si>
  <si>
    <t>40RS0013</t>
  </si>
  <si>
    <t>35RS0001.1</t>
  </si>
  <si>
    <t>Малоярославецкий районный суд</t>
  </si>
  <si>
    <t>40RS0017</t>
  </si>
  <si>
    <t>35RS0001.2</t>
  </si>
  <si>
    <t>Сухиничский районный суд</t>
  </si>
  <si>
    <t>40RS0020</t>
  </si>
  <si>
    <t>35RS0002.1</t>
  </si>
  <si>
    <t>Обнинский городской суд</t>
  </si>
  <si>
    <t>40RS0026</t>
  </si>
  <si>
    <t>35RS0002.2</t>
  </si>
  <si>
    <t>Камчатский край</t>
  </si>
  <si>
    <t>35RS0004.1</t>
  </si>
  <si>
    <t>41</t>
  </si>
  <si>
    <t>Петропавловск-Камчатский городской суд</t>
  </si>
  <si>
    <t>41RS0001</t>
  </si>
  <si>
    <t>35RS0005.1</t>
  </si>
  <si>
    <t>Елизовский районный суд</t>
  </si>
  <si>
    <t>41RS0002</t>
  </si>
  <si>
    <t>35RS0006.1</t>
  </si>
  <si>
    <t>Вилючинский городской суд</t>
  </si>
  <si>
    <t>41RS0003</t>
  </si>
  <si>
    <t>35RS0007.1</t>
  </si>
  <si>
    <t>Мильковский районный суд</t>
  </si>
  <si>
    <t>41RS0006</t>
  </si>
  <si>
    <t>35RS0008.1</t>
  </si>
  <si>
    <t>Усть-Большерецкий районный суд</t>
  </si>
  <si>
    <t>41RS0008</t>
  </si>
  <si>
    <t>35RS0009.1</t>
  </si>
  <si>
    <t>Усть-Камчатский районный суд</t>
  </si>
  <si>
    <t>41RS0009</t>
  </si>
  <si>
    <t>35RS0010.1</t>
  </si>
  <si>
    <t>Олюторский районный суд</t>
  </si>
  <si>
    <t>82RS0001</t>
  </si>
  <si>
    <t>35RS0011.1</t>
  </si>
  <si>
    <t>Тигильский районный суд</t>
  </si>
  <si>
    <t>82RS0002</t>
  </si>
  <si>
    <t>35RS0012.1</t>
  </si>
  <si>
    <t>Кемеровская область</t>
  </si>
  <si>
    <t>35RS0013.1</t>
  </si>
  <si>
    <t>42</t>
  </si>
  <si>
    <t>Анжеро-Судженский городской суд</t>
  </si>
  <si>
    <t>42RS0001</t>
  </si>
  <si>
    <t>35RS0014.1</t>
  </si>
  <si>
    <t>Беловский городской суд</t>
  </si>
  <si>
    <t>42RS0002</t>
  </si>
  <si>
    <t>35RS0015.1</t>
  </si>
  <si>
    <t>Березовский городской суд</t>
  </si>
  <si>
    <t>42RS0003</t>
  </si>
  <si>
    <t>35RS0016.1</t>
  </si>
  <si>
    <t>Гурьевский городской суд</t>
  </si>
  <si>
    <t>42RS0004</t>
  </si>
  <si>
    <t>35RS0017.1</t>
  </si>
  <si>
    <t>Заводский районный суд г. Кемерово</t>
  </si>
  <si>
    <t>42RS0005</t>
  </si>
  <si>
    <t>35RS0018.1</t>
  </si>
  <si>
    <t>Кировский районный суд г. Кемерово</t>
  </si>
  <si>
    <t>42RS0006</t>
  </si>
  <si>
    <t>35RS0019.1</t>
  </si>
  <si>
    <t>Ленинский районный суд г. Кемерово</t>
  </si>
  <si>
    <t>42RS0007</t>
  </si>
  <si>
    <t>35RS0019.2</t>
  </si>
  <si>
    <t>Рудничный районный суд г. Кемерово</t>
  </si>
  <si>
    <t>42RS0008</t>
  </si>
  <si>
    <t>35RS0020.1</t>
  </si>
  <si>
    <t>Центральный районный суд г. Кемерово</t>
  </si>
  <si>
    <t>42RS0009</t>
  </si>
  <si>
    <t>35RS0021.1</t>
  </si>
  <si>
    <t>Киселевский городской суд</t>
  </si>
  <si>
    <t>42RS0010</t>
  </si>
  <si>
    <t>35RS0022.1</t>
  </si>
  <si>
    <t>Ленинск-Кузнецкий городской суд</t>
  </si>
  <si>
    <t>42RS0011</t>
  </si>
  <si>
    <t>35RS0022.2</t>
  </si>
  <si>
    <t>Мариинский городской суд</t>
  </si>
  <si>
    <t>42RS0012</t>
  </si>
  <si>
    <t>35RS0023.1</t>
  </si>
  <si>
    <t>Междуреченский городской суд</t>
  </si>
  <si>
    <t>42RS0013</t>
  </si>
  <si>
    <t>35RS0025.1</t>
  </si>
  <si>
    <t>Мысковский городской суд</t>
  </si>
  <si>
    <t>42RS0014</t>
  </si>
  <si>
    <t>35RS0027.1</t>
  </si>
  <si>
    <t>Заводской районный суд г. Новокузнецка</t>
  </si>
  <si>
    <t>42RS0015</t>
  </si>
  <si>
    <t>35RS0028.1</t>
  </si>
  <si>
    <t>Куйбышевский районный суд г. Новокузнецка</t>
  </si>
  <si>
    <t>42RS0016</t>
  </si>
  <si>
    <t>36RS0001.1</t>
  </si>
  <si>
    <t>Кузнецкий районный суд г. Новокузнецка</t>
  </si>
  <si>
    <t>42RS0017</t>
  </si>
  <si>
    <t>36RS0001.2</t>
  </si>
  <si>
    <t>Орджоникидзевский районный суд г. Новокузнецка</t>
  </si>
  <si>
    <t>42RS0018</t>
  </si>
  <si>
    <t>36RS0002.1</t>
  </si>
  <si>
    <t>Центральный районный суд г. Новокузнецка</t>
  </si>
  <si>
    <t>42RS0019</t>
  </si>
  <si>
    <t>36RS0002.2</t>
  </si>
  <si>
    <t>Осинниковский городской суд</t>
  </si>
  <si>
    <t>42RS0020</t>
  </si>
  <si>
    <t>36RS0002.3</t>
  </si>
  <si>
    <t>Крапивинский районный суд</t>
  </si>
  <si>
    <t>42RS0021</t>
  </si>
  <si>
    <t>36RS0003.1</t>
  </si>
  <si>
    <t>Ленинск-Кузнецкий районный суд</t>
  </si>
  <si>
    <t>42RS0022</t>
  </si>
  <si>
    <t>36RS0004.1</t>
  </si>
  <si>
    <t>Новокузнецкий районный суд</t>
  </si>
  <si>
    <t>42RS0023</t>
  </si>
  <si>
    <t>36RS0005.1</t>
  </si>
  <si>
    <t>Прокопьевский районный суд</t>
  </si>
  <si>
    <t>42RS0024</t>
  </si>
  <si>
    <t>36RS0006.1</t>
  </si>
  <si>
    <t>Промышленновский районный суд</t>
  </si>
  <si>
    <t>42RS0025</t>
  </si>
  <si>
    <t>36RS0006.2</t>
  </si>
  <si>
    <t>Тисульский районный суд</t>
  </si>
  <si>
    <t>42RS0026</t>
  </si>
  <si>
    <t>36RS0007.1</t>
  </si>
  <si>
    <t>Тяжинский районный суд</t>
  </si>
  <si>
    <t>42RS0027</t>
  </si>
  <si>
    <t>36RS0008.1</t>
  </si>
  <si>
    <t>Чебулинский районный суд</t>
  </si>
  <si>
    <t>42RS0028</t>
  </si>
  <si>
    <t>36RS0009.1</t>
  </si>
  <si>
    <t>Яйский районный суд</t>
  </si>
  <si>
    <t>42RS0029</t>
  </si>
  <si>
    <t>36RS0009.2</t>
  </si>
  <si>
    <t>Яшкинский районный суд</t>
  </si>
  <si>
    <t>42RS0030</t>
  </si>
  <si>
    <t>36RS0010.1</t>
  </si>
  <si>
    <t>Зенковский районный суд г. Прокопьевска</t>
  </si>
  <si>
    <t>42RS0031</t>
  </si>
  <si>
    <t>36RS0011.1</t>
  </si>
  <si>
    <t>Рудничный районный суд г. Прокопьевска</t>
  </si>
  <si>
    <t>42RS0032</t>
  </si>
  <si>
    <t>36RS0015.1</t>
  </si>
  <si>
    <t>Центральный районный суд г. Прокопьевска</t>
  </si>
  <si>
    <t>42RS0033</t>
  </si>
  <si>
    <t>36RS0015.2</t>
  </si>
  <si>
    <t>Тайгинский городской суд</t>
  </si>
  <si>
    <t>42RS0034</t>
  </si>
  <si>
    <t>36RS0015.3</t>
  </si>
  <si>
    <t>Таштагольский городской суд</t>
  </si>
  <si>
    <t>42RS0035</t>
  </si>
  <si>
    <t>36RS0016.1</t>
  </si>
  <si>
    <t>Топкинский городской суд</t>
  </si>
  <si>
    <t>42RS0036</t>
  </si>
  <si>
    <t>36RS0016.2</t>
  </si>
  <si>
    <t>Юргинский городской суд</t>
  </si>
  <si>
    <t>42RS0037</t>
  </si>
  <si>
    <t>36RS0018.1</t>
  </si>
  <si>
    <t>Беловский районный суд</t>
  </si>
  <si>
    <t>42RS0038</t>
  </si>
  <si>
    <t>36RS0019.1</t>
  </si>
  <si>
    <t>Ижморский районный суд</t>
  </si>
  <si>
    <t>42RS0039</t>
  </si>
  <si>
    <t>36RS0020.1</t>
  </si>
  <si>
    <t>Кемеровский районный суд</t>
  </si>
  <si>
    <t>42RS0040</t>
  </si>
  <si>
    <t>36RS0020.2</t>
  </si>
  <si>
    <t>Калтанский районный суд</t>
  </si>
  <si>
    <t>42RS0041</t>
  </si>
  <si>
    <t>36RS0021.1</t>
  </si>
  <si>
    <t>Новоильинский районный суд г. Новокузнецка</t>
  </si>
  <si>
    <t>42RS0042</t>
  </si>
  <si>
    <t>36RS0022.1</t>
  </si>
  <si>
    <t>Кировская область</t>
  </si>
  <si>
    <t>36RS0022.2</t>
  </si>
  <si>
    <t>43</t>
  </si>
  <si>
    <t>Ленинский районный суд г. Кирова</t>
  </si>
  <si>
    <t>43RS0001</t>
  </si>
  <si>
    <t>36RS0022.3</t>
  </si>
  <si>
    <t>Октябрьский районный суд г. Кирова</t>
  </si>
  <si>
    <t>43RS0002</t>
  </si>
  <si>
    <t>36RS0023.1</t>
  </si>
  <si>
    <t>Первомайский районный суд г. Кирова</t>
  </si>
  <si>
    <t>43RS0003</t>
  </si>
  <si>
    <t>36RS0023.2</t>
  </si>
  <si>
    <t>Нововятский районный суд г. Кирова</t>
  </si>
  <si>
    <t>43RS0004</t>
  </si>
  <si>
    <t>36RS0024.1</t>
  </si>
  <si>
    <t>Вятскополянский районный суд</t>
  </si>
  <si>
    <t>43RS0010</t>
  </si>
  <si>
    <t>36RS0026.1</t>
  </si>
  <si>
    <t>Верхнекамский районный суд</t>
  </si>
  <si>
    <t>43RS0011</t>
  </si>
  <si>
    <t>36RS0026.2</t>
  </si>
  <si>
    <t>Зуевский районный суд</t>
  </si>
  <si>
    <t>43RS0013</t>
  </si>
  <si>
    <t>36RS0027.1</t>
  </si>
  <si>
    <t>Куменский районный суд</t>
  </si>
  <si>
    <t>43RS0016</t>
  </si>
  <si>
    <t>36RS0027.2</t>
  </si>
  <si>
    <t>Кирово-Чепецкий районный суд</t>
  </si>
  <si>
    <t>43RS0017</t>
  </si>
  <si>
    <t>36RS0028.1</t>
  </si>
  <si>
    <t>Котельничский районный суд</t>
  </si>
  <si>
    <t>43RS0018</t>
  </si>
  <si>
    <t>36RS0028.2.PSP</t>
  </si>
  <si>
    <t>Лузский районный суд</t>
  </si>
  <si>
    <t>43RS0020</t>
  </si>
  <si>
    <t>36RS0029.1</t>
  </si>
  <si>
    <t>Малмыжский районный суд</t>
  </si>
  <si>
    <t>43RS0021</t>
  </si>
  <si>
    <t>36RS0029.2</t>
  </si>
  <si>
    <t>Мурашинский районный суд</t>
  </si>
  <si>
    <t>43RS0022</t>
  </si>
  <si>
    <t>36RS0032.1</t>
  </si>
  <si>
    <t>Нолинский районный суд</t>
  </si>
  <si>
    <t>43RS0025</t>
  </si>
  <si>
    <t>36RS0034.1</t>
  </si>
  <si>
    <t>Омутнинский районный суд</t>
  </si>
  <si>
    <t>43RS0026</t>
  </si>
  <si>
    <t>36RS0034.2</t>
  </si>
  <si>
    <t>Оричевский районный суд</t>
  </si>
  <si>
    <t>43RS0028</t>
  </si>
  <si>
    <t>36RS0034.3</t>
  </si>
  <si>
    <t>Подосиновский районный суд</t>
  </si>
  <si>
    <t>43RS0031</t>
  </si>
  <si>
    <t>36RS0035.1</t>
  </si>
  <si>
    <t>Санчурский районный суд</t>
  </si>
  <si>
    <t>43RS0032</t>
  </si>
  <si>
    <t>36RS0036.1</t>
  </si>
  <si>
    <t>Слободской районный суд</t>
  </si>
  <si>
    <t>43RS0034</t>
  </si>
  <si>
    <t>36RS0038.1</t>
  </si>
  <si>
    <t>43RS0035</t>
  </si>
  <si>
    <t>37RS0002.1</t>
  </si>
  <si>
    <t>Унинский районный суд</t>
  </si>
  <si>
    <t>43RS0038</t>
  </si>
  <si>
    <t>37RS0005.1</t>
  </si>
  <si>
    <t>Уржумский районный суд</t>
  </si>
  <si>
    <t>43RS0039</t>
  </si>
  <si>
    <t>37RS0005.2.PSP</t>
  </si>
  <si>
    <t>Шабалинский районный суд</t>
  </si>
  <si>
    <t>43RS0041</t>
  </si>
  <si>
    <t>37RS0007.1</t>
  </si>
  <si>
    <t>Юрьянский районный суд</t>
  </si>
  <si>
    <t>43RS0042</t>
  </si>
  <si>
    <t>37RS0007.2.PSP</t>
  </si>
  <si>
    <t>Яранский районный суд</t>
  </si>
  <si>
    <t>43RS0043</t>
  </si>
  <si>
    <t>37RS0008.1</t>
  </si>
  <si>
    <t>Костромская область</t>
  </si>
  <si>
    <t>37RS0010.1</t>
  </si>
  <si>
    <t>44</t>
  </si>
  <si>
    <t>Свердловский районный суд г. Костромы</t>
  </si>
  <si>
    <t>44RS0001</t>
  </si>
  <si>
    <t>37RS0010.2</t>
  </si>
  <si>
    <t>Ленинский районный суд г. Костромы</t>
  </si>
  <si>
    <t>44RS0002</t>
  </si>
  <si>
    <t>37RS0012.1</t>
  </si>
  <si>
    <t>Шарьинский районный суд</t>
  </si>
  <si>
    <t>44RS0003</t>
  </si>
  <si>
    <t>37RS0013.1</t>
  </si>
  <si>
    <t>Мантуровский районный суд</t>
  </si>
  <si>
    <t>44RS0004</t>
  </si>
  <si>
    <t>37RS0013.2.PSP</t>
  </si>
  <si>
    <t>Буйский районный суд</t>
  </si>
  <si>
    <t>44RS0005</t>
  </si>
  <si>
    <t>37RS0013.3.PSP</t>
  </si>
  <si>
    <t>Галичский районный суд</t>
  </si>
  <si>
    <t>44RS0006</t>
  </si>
  <si>
    <t>37RS0015.1</t>
  </si>
  <si>
    <t>Павинский районный суд</t>
  </si>
  <si>
    <t>44RS0009</t>
  </si>
  <si>
    <t>37RS0016.1</t>
  </si>
  <si>
    <t>Нейский районный суд</t>
  </si>
  <si>
    <t>44RS0011</t>
  </si>
  <si>
    <t>37RS0016.2.PSP</t>
  </si>
  <si>
    <t>Красносельский районный суд</t>
  </si>
  <si>
    <t>44RS0013</t>
  </si>
  <si>
    <t>37RS0016.3.PSP</t>
  </si>
  <si>
    <t>Островский районный суд</t>
  </si>
  <si>
    <t>44RS0014</t>
  </si>
  <si>
    <t>37RS0016.4.PSP</t>
  </si>
  <si>
    <t>Вохомский районный суд</t>
  </si>
  <si>
    <t>44RS0015</t>
  </si>
  <si>
    <t>37RS0017.1</t>
  </si>
  <si>
    <t>Чухломский районный суд</t>
  </si>
  <si>
    <t>44RS0019</t>
  </si>
  <si>
    <t>37RS0019.1</t>
  </si>
  <si>
    <t>Макарьевский районный суд</t>
  </si>
  <si>
    <t>44RS0023</t>
  </si>
  <si>
    <t>37RS0020.1</t>
  </si>
  <si>
    <t>Кологривский районный суд</t>
  </si>
  <si>
    <t>44RS0024</t>
  </si>
  <si>
    <t>37RS0020.2</t>
  </si>
  <si>
    <t>Димитровский районный суд г. Костромы</t>
  </si>
  <si>
    <t>44RS0026</t>
  </si>
  <si>
    <t>37RS0020.3</t>
  </si>
  <si>
    <t>Нерехтский районный суд</t>
  </si>
  <si>
    <t>44RS0027</t>
  </si>
  <si>
    <t>37RS0020.4.PSP</t>
  </si>
  <si>
    <t>Костромской районный суд</t>
  </si>
  <si>
    <t>44RS0028</t>
  </si>
  <si>
    <t>37RS0021.1</t>
  </si>
  <si>
    <t>Курганская область</t>
  </si>
  <si>
    <t>37RS0021.2</t>
  </si>
  <si>
    <t>45</t>
  </si>
  <si>
    <t>Альменевский районный суд</t>
  </si>
  <si>
    <t>45RS0001</t>
  </si>
  <si>
    <t>37RS0022.1</t>
  </si>
  <si>
    <t>45RS0002</t>
  </si>
  <si>
    <t>37RS0023.1</t>
  </si>
  <si>
    <t>Варгашинский районный суд</t>
  </si>
  <si>
    <t>45RS0003</t>
  </si>
  <si>
    <t>37RS0023.2.PSP</t>
  </si>
  <si>
    <t>Далматовский районный суд</t>
  </si>
  <si>
    <t>45RS0004</t>
  </si>
  <si>
    <t>38RS0001.1</t>
  </si>
  <si>
    <t>Звериноголовский районный суд</t>
  </si>
  <si>
    <t>45RS0005</t>
  </si>
  <si>
    <t>38RS0001.2</t>
  </si>
  <si>
    <t>Каргапольский районный суд</t>
  </si>
  <si>
    <t>45RS0006</t>
  </si>
  <si>
    <t>38RS0001.3</t>
  </si>
  <si>
    <t>Катайский районный суд</t>
  </si>
  <si>
    <t>45RS0007</t>
  </si>
  <si>
    <t>38RS0001.4</t>
  </si>
  <si>
    <t>Кетовский районный суд</t>
  </si>
  <si>
    <t>45RS0008</t>
  </si>
  <si>
    <t>38RS0002.1</t>
  </si>
  <si>
    <t>Куртамышский районный суд</t>
  </si>
  <si>
    <t>45RS0009</t>
  </si>
  <si>
    <t>38RS0003.1</t>
  </si>
  <si>
    <t>Лебяжьевский районный суд</t>
  </si>
  <si>
    <t>45RS0010</t>
  </si>
  <si>
    <t>38RS0004.1</t>
  </si>
  <si>
    <t>Макушинский районный суд</t>
  </si>
  <si>
    <t>45RS0011</t>
  </si>
  <si>
    <t>38RS0005.1</t>
  </si>
  <si>
    <t>Мишкинский районный суд</t>
  </si>
  <si>
    <t>45RS0012</t>
  </si>
  <si>
    <t>38RS0006.1</t>
  </si>
  <si>
    <t>Мокроусовский районный суд</t>
  </si>
  <si>
    <t>45RS0013</t>
  </si>
  <si>
    <t>38RS0007.1</t>
  </si>
  <si>
    <t>Притобольный районный суд</t>
  </si>
  <si>
    <t>45RS0014</t>
  </si>
  <si>
    <t>38RS0008.1</t>
  </si>
  <si>
    <t>Петуховский районный суд</t>
  </si>
  <si>
    <t>45RS0015</t>
  </si>
  <si>
    <t>38RS0009.1</t>
  </si>
  <si>
    <t>Половинский районный суд</t>
  </si>
  <si>
    <t>45RS0016</t>
  </si>
  <si>
    <t>38RS0010.1</t>
  </si>
  <si>
    <t>Сафакулевский районный суд</t>
  </si>
  <si>
    <t>45RS0017</t>
  </si>
  <si>
    <t>38RS0011.1</t>
  </si>
  <si>
    <t>45RS0018</t>
  </si>
  <si>
    <t>38RS0012.1</t>
  </si>
  <si>
    <t>Шадринский районный суд</t>
  </si>
  <si>
    <t>45RS0021</t>
  </si>
  <si>
    <t>38RS0013.1</t>
  </si>
  <si>
    <t>Шатровский районный суд</t>
  </si>
  <si>
    <t>45RS0022</t>
  </si>
  <si>
    <t>38RS0014.1</t>
  </si>
  <si>
    <t>Шумихинский районный суд</t>
  </si>
  <si>
    <t>45RS0023</t>
  </si>
  <si>
    <t>38RS0015.1</t>
  </si>
  <si>
    <t>Щучанский районный суд</t>
  </si>
  <si>
    <t>45RS0024</t>
  </si>
  <si>
    <t>38RS0016.1</t>
  </si>
  <si>
    <t>Юргамышский районный суд</t>
  </si>
  <si>
    <t>45RS0025</t>
  </si>
  <si>
    <t>38RS0017.1</t>
  </si>
  <si>
    <t>Курганский городской суд</t>
  </si>
  <si>
    <t>45RS0026</t>
  </si>
  <si>
    <t>38RS0018.1</t>
  </si>
  <si>
    <t>Курская область</t>
  </si>
  <si>
    <t>38RS0019.1</t>
  </si>
  <si>
    <t>46</t>
  </si>
  <si>
    <t>46RS0001</t>
  </si>
  <si>
    <t>38RS0020.1</t>
  </si>
  <si>
    <t>Большесолдатский районный суд</t>
  </si>
  <si>
    <t>46RS0002</t>
  </si>
  <si>
    <t>38RS0021.1</t>
  </si>
  <si>
    <t>Глушковский районный суд</t>
  </si>
  <si>
    <t>46RS0003</t>
  </si>
  <si>
    <t>38RS0022.1</t>
  </si>
  <si>
    <t>Горшеченский районный суд</t>
  </si>
  <si>
    <t>46RS0004</t>
  </si>
  <si>
    <t>38RS0023.1</t>
  </si>
  <si>
    <t>Дмитриевский районный суд</t>
  </si>
  <si>
    <t>46RS0005</t>
  </si>
  <si>
    <t>38RS0024.1</t>
  </si>
  <si>
    <t>46RS0006</t>
  </si>
  <si>
    <t>38RS0025.1</t>
  </si>
  <si>
    <t>Золотухинский районный суд</t>
  </si>
  <si>
    <t>46RS0007</t>
  </si>
  <si>
    <t>38RS0026.1</t>
  </si>
  <si>
    <t>Касторенский районный суд</t>
  </si>
  <si>
    <t>46RS0008</t>
  </si>
  <si>
    <t>38RS0027.1</t>
  </si>
  <si>
    <t>Конышевский  районный суд</t>
  </si>
  <si>
    <t>46RS0009</t>
  </si>
  <si>
    <t>38RS0028.1</t>
  </si>
  <si>
    <t>Кореневский районный суд</t>
  </si>
  <si>
    <t>46RS0010</t>
  </si>
  <si>
    <t>38RS0029.1</t>
  </si>
  <si>
    <t>46RS0011</t>
  </si>
  <si>
    <t>38RS0029.2</t>
  </si>
  <si>
    <t>Курчатовский городской суд</t>
  </si>
  <si>
    <t>46RS0012</t>
  </si>
  <si>
    <t>38RS0030.1</t>
  </si>
  <si>
    <t>Льговский районный суд</t>
  </si>
  <si>
    <t>46RS0013</t>
  </si>
  <si>
    <t>38RS0031.1</t>
  </si>
  <si>
    <t>46RS0014</t>
  </si>
  <si>
    <t>38RS0032.1</t>
  </si>
  <si>
    <t>Медвенский районный суд</t>
  </si>
  <si>
    <t>46RS0015</t>
  </si>
  <si>
    <t>38RS0032.2</t>
  </si>
  <si>
    <t>Обоянский  районный суд</t>
  </si>
  <si>
    <t>46RS0016</t>
  </si>
  <si>
    <t>38RS0033.1</t>
  </si>
  <si>
    <t>46RS0017</t>
  </si>
  <si>
    <t>38RS0034.1</t>
  </si>
  <si>
    <t>Поныровский  районный суд</t>
  </si>
  <si>
    <t>46RS0018</t>
  </si>
  <si>
    <t>38RS0035.1</t>
  </si>
  <si>
    <t>Пристенский районный суд</t>
  </si>
  <si>
    <t>46RS0019</t>
  </si>
  <si>
    <t>38RS0036.1</t>
  </si>
  <si>
    <t>Рыльский  районный суд</t>
  </si>
  <si>
    <t>46RS0020</t>
  </si>
  <si>
    <t>85RS0001.1</t>
  </si>
  <si>
    <t>46RS0021</t>
  </si>
  <si>
    <t>85RS0002.1</t>
  </si>
  <si>
    <t>Солнцевский районный суд</t>
  </si>
  <si>
    <t>46RS0022</t>
  </si>
  <si>
    <t>85RS0003.1</t>
  </si>
  <si>
    <t>Суджанский  районный суд</t>
  </si>
  <si>
    <t>46RS0023</t>
  </si>
  <si>
    <t>85RS0004.1</t>
  </si>
  <si>
    <t>Тимский  районный суд</t>
  </si>
  <si>
    <t>46RS0024</t>
  </si>
  <si>
    <t>85RS0005.1</t>
  </si>
  <si>
    <t>Фатежский  районный суд</t>
  </si>
  <si>
    <t>46RS0025</t>
  </si>
  <si>
    <t>85RS0006.1</t>
  </si>
  <si>
    <t>Хомутовский  районный суд</t>
  </si>
  <si>
    <t>46RS0026</t>
  </si>
  <si>
    <t>39RS0001.1</t>
  </si>
  <si>
    <t>Черемисиновский районный суд</t>
  </si>
  <si>
    <t>46RS0027</t>
  </si>
  <si>
    <t>39RS0002.1</t>
  </si>
  <si>
    <t>Щигровский  районный суд</t>
  </si>
  <si>
    <t>46RS0028</t>
  </si>
  <si>
    <t>39RS0002.2</t>
  </si>
  <si>
    <t>Кировский районный суд г. Курска</t>
  </si>
  <si>
    <t>46RS0029</t>
  </si>
  <si>
    <t>39RS0004.1</t>
  </si>
  <si>
    <t>Ленинский районный суд г. Курска</t>
  </si>
  <si>
    <t>46RS0030</t>
  </si>
  <si>
    <t>39RS0004.2</t>
  </si>
  <si>
    <t>Промышленный  районный суд г. Курска</t>
  </si>
  <si>
    <t>46RS0031</t>
  </si>
  <si>
    <t>39RS0006.1</t>
  </si>
  <si>
    <t>Ленинградская область</t>
  </si>
  <si>
    <t>39RS0007.1</t>
  </si>
  <si>
    <t>47</t>
  </si>
  <si>
    <t>Бокситогорский  городской суд</t>
  </si>
  <si>
    <t>47RS0001</t>
  </si>
  <si>
    <t>39RS0008.1</t>
  </si>
  <si>
    <t>Волосовский районный суд</t>
  </si>
  <si>
    <t>47RS0002</t>
  </si>
  <si>
    <t>39RS0009.1</t>
  </si>
  <si>
    <t>Волховский городской суд</t>
  </si>
  <si>
    <t>47RS0003</t>
  </si>
  <si>
    <t>39RS0010.1</t>
  </si>
  <si>
    <t>Всеволожский городской суд</t>
  </si>
  <si>
    <t>47RS0004</t>
  </si>
  <si>
    <t>39RS0011.1</t>
  </si>
  <si>
    <t>Выборгский городской суд</t>
  </si>
  <si>
    <t>47RS0005</t>
  </si>
  <si>
    <t>39RS0012.1</t>
  </si>
  <si>
    <t>Гатчинский  городской суд</t>
  </si>
  <si>
    <t>47RS0006</t>
  </si>
  <si>
    <t>39RS0013.1</t>
  </si>
  <si>
    <t>Кингисеппский городской суд</t>
  </si>
  <si>
    <t>47RS0007</t>
  </si>
  <si>
    <t>39RS0014.1</t>
  </si>
  <si>
    <t>Киришский городской суд</t>
  </si>
  <si>
    <t>47RS0008</t>
  </si>
  <si>
    <t>39RS0015.1</t>
  </si>
  <si>
    <t>Кировский городской суд</t>
  </si>
  <si>
    <t>47RS0009</t>
  </si>
  <si>
    <t>39RS0016.1</t>
  </si>
  <si>
    <t>Лодейнопольский городской суд</t>
  </si>
  <si>
    <t>47RS0010</t>
  </si>
  <si>
    <t>39RS0017.1</t>
  </si>
  <si>
    <t>Ломоносовский районный суд</t>
  </si>
  <si>
    <t>47RS0011</t>
  </si>
  <si>
    <t>39RS0018.1</t>
  </si>
  <si>
    <t>Лужский городской суд</t>
  </si>
  <si>
    <t>47RS0012</t>
  </si>
  <si>
    <t>39RS0019.1</t>
  </si>
  <si>
    <t>Подпорожский городской суд</t>
  </si>
  <si>
    <t>47RS0013</t>
  </si>
  <si>
    <t>39RS0020.1</t>
  </si>
  <si>
    <t>Приозерский городской суд</t>
  </si>
  <si>
    <t>47RS0014</t>
  </si>
  <si>
    <t>39RS0021.1</t>
  </si>
  <si>
    <t>Сланцевский городской суд</t>
  </si>
  <si>
    <t>47RS0015</t>
  </si>
  <si>
    <t>39RS0022.1</t>
  </si>
  <si>
    <t>47RS0016</t>
  </si>
  <si>
    <t>40RS0001.1</t>
  </si>
  <si>
    <t>Тихвинский городской суд</t>
  </si>
  <si>
    <t>47RS0017</t>
  </si>
  <si>
    <t>40RS0001.2</t>
  </si>
  <si>
    <t>Тосненский городской суд</t>
  </si>
  <si>
    <t>47RS0018</t>
  </si>
  <si>
    <t>40RS0004.1</t>
  </si>
  <si>
    <t>Липецкая область</t>
  </si>
  <si>
    <t>40RS0005.1</t>
  </si>
  <si>
    <t>48</t>
  </si>
  <si>
    <t>Советский районный суд г. Липецка</t>
  </si>
  <si>
    <t>48RS0001</t>
  </si>
  <si>
    <t>40RS0005.2.PSP</t>
  </si>
  <si>
    <t>Октябрьский районный суд г. Липецка</t>
  </si>
  <si>
    <t>48RS0002</t>
  </si>
  <si>
    <t>40RS0005.3.PSP</t>
  </si>
  <si>
    <t>Правобережный районный суд г. Липецка</t>
  </si>
  <si>
    <t>48RS0003</t>
  </si>
  <si>
    <t>40RS0005.4.PSP</t>
  </si>
  <si>
    <t>Левобережный районный суд г. Липецка</t>
  </si>
  <si>
    <t>48RS0004</t>
  </si>
  <si>
    <t>40RS0005.5.PSP</t>
  </si>
  <si>
    <t>Липецкий районный суд</t>
  </si>
  <si>
    <t>48RS0005</t>
  </si>
  <si>
    <t>40RS0008.1</t>
  </si>
  <si>
    <t>Добринский районный суд</t>
  </si>
  <si>
    <t>48RS0008</t>
  </si>
  <si>
    <t>40RS0008.2.PSP</t>
  </si>
  <si>
    <t>Данковский городской суд</t>
  </si>
  <si>
    <t>48RS0009</t>
  </si>
  <si>
    <t>40RS0010.1</t>
  </si>
  <si>
    <t>Грязинский городской суд</t>
  </si>
  <si>
    <t>48RS0010</t>
  </si>
  <si>
    <t>40RS0010.2.PSP</t>
  </si>
  <si>
    <t>Чаплыгинский районный суд</t>
  </si>
  <si>
    <t>48RS0012</t>
  </si>
  <si>
    <t>40RS0010.3.PSP</t>
  </si>
  <si>
    <t>Лебедянский районный суд</t>
  </si>
  <si>
    <t>48RS0015</t>
  </si>
  <si>
    <t>40RS0010.4.PSP</t>
  </si>
  <si>
    <t>Становлянский районный суд</t>
  </si>
  <si>
    <t>48RS0016</t>
  </si>
  <si>
    <t>40RS0011.1</t>
  </si>
  <si>
    <t>Тербунский районный суд</t>
  </si>
  <si>
    <t>48RS0017</t>
  </si>
  <si>
    <t>40RS0011.2.PSP</t>
  </si>
  <si>
    <t>Усманский районный суд</t>
  </si>
  <si>
    <t>48RS0018</t>
  </si>
  <si>
    <t>40RS0011.3.PSP</t>
  </si>
  <si>
    <t>Елецкий городской суд</t>
  </si>
  <si>
    <t>48RS0021</t>
  </si>
  <si>
    <t>40RS0013.1</t>
  </si>
  <si>
    <t>Елецкий районный суд</t>
  </si>
  <si>
    <t>48RS0022</t>
  </si>
  <si>
    <t>40RS0013.2.PSP</t>
  </si>
  <si>
    <t>Задонский районный суд</t>
  </si>
  <si>
    <t>48RS0023</t>
  </si>
  <si>
    <t>40RS0013.3.PSP</t>
  </si>
  <si>
    <t>Магаданская область</t>
  </si>
  <si>
    <t>40RS0017.1</t>
  </si>
  <si>
    <t>49</t>
  </si>
  <si>
    <t>Магаданский городской суд</t>
  </si>
  <si>
    <t>49RS0001</t>
  </si>
  <si>
    <t>40RS0020.1</t>
  </si>
  <si>
    <t>Ольский районный суд</t>
  </si>
  <si>
    <t>49RS0002</t>
  </si>
  <si>
    <t>40RS0020.2.PSP</t>
  </si>
  <si>
    <t>Омсукчанский районный суд</t>
  </si>
  <si>
    <t>49RS0003</t>
  </si>
  <si>
    <t>40RS0020.3.PSP</t>
  </si>
  <si>
    <t>Северо-Эвенский районный суд</t>
  </si>
  <si>
    <t>49RS0004</t>
  </si>
  <si>
    <t>40RS0020.4.PSP</t>
  </si>
  <si>
    <t>Среднеканский районный суд</t>
  </si>
  <si>
    <t>49RS0005</t>
  </si>
  <si>
    <t>40RS0026.1</t>
  </si>
  <si>
    <t>Сусуманский районный суд</t>
  </si>
  <si>
    <t>49RS0006</t>
  </si>
  <si>
    <t>41RS0001.1</t>
  </si>
  <si>
    <t>Хасынский районный суд</t>
  </si>
  <si>
    <t>49RS0008</t>
  </si>
  <si>
    <t>41RS0002.1</t>
  </si>
  <si>
    <t>Ягоднинский районный суд</t>
  </si>
  <si>
    <t>49RS0009</t>
  </si>
  <si>
    <t>41RS0003.1</t>
  </si>
  <si>
    <t>Московская область</t>
  </si>
  <si>
    <t>41RS0006.1</t>
  </si>
  <si>
    <t>50</t>
  </si>
  <si>
    <t>Балашихинский городской суд</t>
  </si>
  <si>
    <t>50RS0001</t>
  </si>
  <si>
    <t>41RS0006.2.PSP</t>
  </si>
  <si>
    <t>Видновский городской суд</t>
  </si>
  <si>
    <t>50RS0002</t>
  </si>
  <si>
    <t>41RS0008.1</t>
  </si>
  <si>
    <t>Воскресенский городской суд</t>
  </si>
  <si>
    <t>50RS0003</t>
  </si>
  <si>
    <t>41RS0008.2.PSP</t>
  </si>
  <si>
    <t>Волоколамский городской суд</t>
  </si>
  <si>
    <t>50RS0004</t>
  </si>
  <si>
    <t>41RS0009.1</t>
  </si>
  <si>
    <t>Дмитровский городской суд</t>
  </si>
  <si>
    <t>50RS0005</t>
  </si>
  <si>
    <t>41RS0009.2.PSP</t>
  </si>
  <si>
    <t>Долгопрудненский городской суд</t>
  </si>
  <si>
    <t>50RS0006</t>
  </si>
  <si>
    <t>82RS0001.1</t>
  </si>
  <si>
    <t>Домодедовский городской суд</t>
  </si>
  <si>
    <t>50RS0007</t>
  </si>
  <si>
    <t>82RS0001.2.PSP</t>
  </si>
  <si>
    <t>Дубненский городской суд</t>
  </si>
  <si>
    <t>50RS0008</t>
  </si>
  <si>
    <t>82RS0002.1</t>
  </si>
  <si>
    <t>Егорьевский городской суд</t>
  </si>
  <si>
    <t>50RS0009</t>
  </si>
  <si>
    <t>82RS0002.2.PSP</t>
  </si>
  <si>
    <t>Железнодорожный городской суд</t>
  </si>
  <si>
    <t>50RS0010</t>
  </si>
  <si>
    <t>82RS0003.1</t>
  </si>
  <si>
    <t>Карагинский районный суд</t>
  </si>
  <si>
    <t>82RS0003</t>
  </si>
  <si>
    <t>Жуковский городской суд</t>
  </si>
  <si>
    <t>50RS0011</t>
  </si>
  <si>
    <t>42RS0001.1</t>
  </si>
  <si>
    <t>Зарайский городской суд</t>
  </si>
  <si>
    <t>50RS0012</t>
  </si>
  <si>
    <t>42RS0002.1</t>
  </si>
  <si>
    <t>Звенигородский городской суд</t>
  </si>
  <si>
    <t>50RS0013</t>
  </si>
  <si>
    <t>42RS0003.1</t>
  </si>
  <si>
    <t>Ивантеевский городской суд</t>
  </si>
  <si>
    <t>50RS0014</t>
  </si>
  <si>
    <t>42RS0004.1</t>
  </si>
  <si>
    <t>Истринский городской суд</t>
  </si>
  <si>
    <t>50RS0015</t>
  </si>
  <si>
    <t>42RS0004.2</t>
  </si>
  <si>
    <t>Королёвский городской суд</t>
  </si>
  <si>
    <t>50RS0016</t>
  </si>
  <si>
    <t>42RS0005.1</t>
  </si>
  <si>
    <t>Каширский городской суд</t>
  </si>
  <si>
    <t>50RS0017</t>
  </si>
  <si>
    <t>42RS0006.1</t>
  </si>
  <si>
    <t>Климовский городской суд</t>
  </si>
  <si>
    <t>50RS0018</t>
  </si>
  <si>
    <t>42RS0007.1</t>
  </si>
  <si>
    <t>Клинский городской суд</t>
  </si>
  <si>
    <t>50RS0019</t>
  </si>
  <si>
    <t>42RS0008.1</t>
  </si>
  <si>
    <t>Коломенский городской суд</t>
  </si>
  <si>
    <t>50RS0020</t>
  </si>
  <si>
    <t>42RS0009.1</t>
  </si>
  <si>
    <t>Красногорский городской суд</t>
  </si>
  <si>
    <t>50RS0021</t>
  </si>
  <si>
    <t>42RS0009.2</t>
  </si>
  <si>
    <t>Лобненский городской суд</t>
  </si>
  <si>
    <t>50RS0022</t>
  </si>
  <si>
    <t>42RS0010.1</t>
  </si>
  <si>
    <t>Лотошинский районный суд</t>
  </si>
  <si>
    <t>50RS0023</t>
  </si>
  <si>
    <t>42RS0011.1</t>
  </si>
  <si>
    <t>Луховицкий районный суд</t>
  </si>
  <si>
    <t>50RS0024</t>
  </si>
  <si>
    <t>42RS0012.1</t>
  </si>
  <si>
    <t>Лыткаринский городской суд</t>
  </si>
  <si>
    <t>50RS0025</t>
  </si>
  <si>
    <t>42RS0013.1</t>
  </si>
  <si>
    <t>Люберецкий городской суд</t>
  </si>
  <si>
    <t>50RS0026</t>
  </si>
  <si>
    <t>42RS0014.1</t>
  </si>
  <si>
    <t>Можайский городской суд</t>
  </si>
  <si>
    <t>50RS0027</t>
  </si>
  <si>
    <t>42RS0015.1</t>
  </si>
  <si>
    <t>Мытищинский городской суд</t>
  </si>
  <si>
    <t>50RS0028</t>
  </si>
  <si>
    <t>42RS0016.1</t>
  </si>
  <si>
    <t>Наро-Фоминский городской суд</t>
  </si>
  <si>
    <t>50RS0029</t>
  </si>
  <si>
    <t>42RS0017.1</t>
  </si>
  <si>
    <t>Ногинский городской суд</t>
  </si>
  <si>
    <t>50RS0030</t>
  </si>
  <si>
    <t>42RS0018.1</t>
  </si>
  <si>
    <t>Одинцовский городской суд</t>
  </si>
  <si>
    <t>50RS0031</t>
  </si>
  <si>
    <t>42RS0019.1</t>
  </si>
  <si>
    <t>Озерский городской суд</t>
  </si>
  <si>
    <t>50RS0032</t>
  </si>
  <si>
    <t>42RS0019.2</t>
  </si>
  <si>
    <t>Орехово-Зуевский городской суд</t>
  </si>
  <si>
    <t>50RS0033</t>
  </si>
  <si>
    <t>42RS0020.1</t>
  </si>
  <si>
    <t>Павлово-Посадский городской суд</t>
  </si>
  <si>
    <t>50RS0034</t>
  </si>
  <si>
    <t>42RS0021.1</t>
  </si>
  <si>
    <t>Подольский городской суд</t>
  </si>
  <si>
    <t>50RS0035</t>
  </si>
  <si>
    <t>42RS0022.1</t>
  </si>
  <si>
    <t>Пушкинский городской суд</t>
  </si>
  <si>
    <t>50RS0036</t>
  </si>
  <si>
    <t>42RS0023.1</t>
  </si>
  <si>
    <t>Пущинский городской суд</t>
  </si>
  <si>
    <t>50RS0037</t>
  </si>
  <si>
    <t>42RS0024.1</t>
  </si>
  <si>
    <t>Протвинский городской суд</t>
  </si>
  <si>
    <t>50RS0038</t>
  </si>
  <si>
    <t>42RS0025.1</t>
  </si>
  <si>
    <t>Раменский городской суд</t>
  </si>
  <si>
    <t>50RS0039</t>
  </si>
  <si>
    <t>42RS0026.1</t>
  </si>
  <si>
    <t>Реутовский городской суд</t>
  </si>
  <si>
    <t>50RS0040</t>
  </si>
  <si>
    <t>42RS0027.1</t>
  </si>
  <si>
    <t>Рузский районный суд</t>
  </si>
  <si>
    <t>50RS0041</t>
  </si>
  <si>
    <t>42RS0028.1</t>
  </si>
  <si>
    <t>Сергиево-Посадский городской суд</t>
  </si>
  <si>
    <t>50RS0042</t>
  </si>
  <si>
    <t>42RS0029.1</t>
  </si>
  <si>
    <t>Серебряно-Прудский районный суд</t>
  </si>
  <si>
    <t>50RS0043</t>
  </si>
  <si>
    <t>42RS0030.1</t>
  </si>
  <si>
    <t>Серпуховский городской суд</t>
  </si>
  <si>
    <t>50RS0044</t>
  </si>
  <si>
    <t>42RS0031.1</t>
  </si>
  <si>
    <t>Солнечногорский городской суд</t>
  </si>
  <si>
    <t>50RS0045</t>
  </si>
  <si>
    <t>42RS0032.1</t>
  </si>
  <si>
    <t>Ступинский городской суд</t>
  </si>
  <si>
    <t>50RS0046</t>
  </si>
  <si>
    <t>42RS0033.1</t>
  </si>
  <si>
    <t>Талдомский районный суд</t>
  </si>
  <si>
    <t>50RS0047</t>
  </si>
  <si>
    <t>42RS0034.1</t>
  </si>
  <si>
    <t>Химкинский городской суд</t>
  </si>
  <si>
    <t>50RS0048</t>
  </si>
  <si>
    <t>42RS0035.1</t>
  </si>
  <si>
    <t>Чеховский городской суд</t>
  </si>
  <si>
    <t>50RS0049</t>
  </si>
  <si>
    <t>42RS0036.1</t>
  </si>
  <si>
    <t>Шатурский городской суд</t>
  </si>
  <si>
    <t>50RS0050</t>
  </si>
  <si>
    <t>42RS0037.1</t>
  </si>
  <si>
    <t>Шаховской районный суд</t>
  </si>
  <si>
    <t>50RS0051</t>
  </si>
  <si>
    <t>42RS0038.1</t>
  </si>
  <si>
    <t>Щелковский городской суд</t>
  </si>
  <si>
    <t>50RS0052</t>
  </si>
  <si>
    <t>42RS0039.1</t>
  </si>
  <si>
    <t>Электростальский городской суд</t>
  </si>
  <si>
    <t>50RS0053</t>
  </si>
  <si>
    <t>42RS0040.1</t>
  </si>
  <si>
    <t>Мурманская область</t>
  </si>
  <si>
    <t>42RS0041.1</t>
  </si>
  <si>
    <t>51</t>
  </si>
  <si>
    <t>Октябрьский районный суд г. Мурманска</t>
  </si>
  <si>
    <t>51RS0001</t>
  </si>
  <si>
    <t>42RS0042.1</t>
  </si>
  <si>
    <t>Первомайский районный суд г. Мурманска</t>
  </si>
  <si>
    <t>51RS0002</t>
  </si>
  <si>
    <t>43RS0001.1</t>
  </si>
  <si>
    <t>Ленинский районный суд г. Мурманска</t>
  </si>
  <si>
    <t>51RS0003</t>
  </si>
  <si>
    <t>43RS0002.1</t>
  </si>
  <si>
    <t>Мончегорский городской суд</t>
  </si>
  <si>
    <t>51RS0006</t>
  </si>
  <si>
    <t>43RS0003.1</t>
  </si>
  <si>
    <t>Апатитский городской суд</t>
  </si>
  <si>
    <t>51RS0007</t>
  </si>
  <si>
    <t>43RS0004.1</t>
  </si>
  <si>
    <t>Кольский районный суд</t>
  </si>
  <si>
    <t>51RS0008</t>
  </si>
  <si>
    <t>43RS0010.1</t>
  </si>
  <si>
    <t>Кандалакшский районный суд</t>
  </si>
  <si>
    <t>51RS0009</t>
  </si>
  <si>
    <t>43RS0011.1</t>
  </si>
  <si>
    <t>Оленегорский городской суд</t>
  </si>
  <si>
    <t>51RS0011</t>
  </si>
  <si>
    <t>43RS0013.1</t>
  </si>
  <si>
    <t>Ловозерский районный суд</t>
  </si>
  <si>
    <t>51RS0015</t>
  </si>
  <si>
    <t>43RS0013.2</t>
  </si>
  <si>
    <t>51RS0016</t>
  </si>
  <si>
    <t>43RS0016.1</t>
  </si>
  <si>
    <t>Печенгский районный суд</t>
  </si>
  <si>
    <t>51RS0017</t>
  </si>
  <si>
    <t>43RS0017.1</t>
  </si>
  <si>
    <t>Ковдорский районный суд</t>
  </si>
  <si>
    <t>51RS0018</t>
  </si>
  <si>
    <t>43RS0018.1</t>
  </si>
  <si>
    <t>Полярнозоринский районный суд</t>
  </si>
  <si>
    <t>51RS0019</t>
  </si>
  <si>
    <t>43RS0018.2</t>
  </si>
  <si>
    <t>Полярный районный суд</t>
  </si>
  <si>
    <t>51RS0020</t>
  </si>
  <si>
    <t>43RS0018.3</t>
  </si>
  <si>
    <t>Североморский районный суд</t>
  </si>
  <si>
    <t>51RS0021</t>
  </si>
  <si>
    <t>43RS0020.1</t>
  </si>
  <si>
    <t>Нижегородская область</t>
  </si>
  <si>
    <t>43RS0021.1</t>
  </si>
  <si>
    <t>52</t>
  </si>
  <si>
    <t>Автозаводский районный суд г. Нижний Новгород</t>
  </si>
  <si>
    <t>52RS0001</t>
  </si>
  <si>
    <t>43RS0021.2</t>
  </si>
  <si>
    <t>Канавинский районный суд г. Нижний Новгород</t>
  </si>
  <si>
    <t>52RS0002</t>
  </si>
  <si>
    <t>43RS0022.1</t>
  </si>
  <si>
    <t>Ленинский районный суд г. Нижний Новгород</t>
  </si>
  <si>
    <t>52RS0003</t>
  </si>
  <si>
    <t>43RS0022.2</t>
  </si>
  <si>
    <t>Московский районный суд г. Нижний Новгород</t>
  </si>
  <si>
    <t>52RS0004</t>
  </si>
  <si>
    <t>43RS0025.1</t>
  </si>
  <si>
    <t>Нижегородский районный суд г.Нижний Новгород</t>
  </si>
  <si>
    <t>52RS0005</t>
  </si>
  <si>
    <t>43RS0025.2</t>
  </si>
  <si>
    <t>Сормовский районный суд г. Нижний Новгород</t>
  </si>
  <si>
    <t>52RS0006</t>
  </si>
  <si>
    <t>43RS0025.3</t>
  </si>
  <si>
    <t>Советский районный суд г. Нижний Новгород</t>
  </si>
  <si>
    <t>52RS0007</t>
  </si>
  <si>
    <t>43RS0026.1</t>
  </si>
  <si>
    <t>Приокский районный суд г. Нижний Новгород</t>
  </si>
  <si>
    <t>52RS0008</t>
  </si>
  <si>
    <t>43RS0026.2</t>
  </si>
  <si>
    <t>Арзамасский городской суд</t>
  </si>
  <si>
    <t>52RS0009</t>
  </si>
  <si>
    <t>43RS0028.1</t>
  </si>
  <si>
    <t>Балахнинский городской суд</t>
  </si>
  <si>
    <t>52RS0010</t>
  </si>
  <si>
    <t>43RS0031.1</t>
  </si>
  <si>
    <t>Богородский городской суд</t>
  </si>
  <si>
    <t>52RS0011</t>
  </si>
  <si>
    <t>43RS0032.1</t>
  </si>
  <si>
    <t>Борский городской суд</t>
  </si>
  <si>
    <t>52RS0012</t>
  </si>
  <si>
    <t>43RS0032.2</t>
  </si>
  <si>
    <t>Выксунский городской суд</t>
  </si>
  <si>
    <t>52RS0013</t>
  </si>
  <si>
    <t>43RS0034.1</t>
  </si>
  <si>
    <t>Городецкий городской суд</t>
  </si>
  <si>
    <t>52RS0014</t>
  </si>
  <si>
    <t>43RS0034.2</t>
  </si>
  <si>
    <t>Дзержинский городской суд</t>
  </si>
  <si>
    <t>52RS0015</t>
  </si>
  <si>
    <t>43RS0034.3</t>
  </si>
  <si>
    <t>Кстовский городской суд</t>
  </si>
  <si>
    <t>52RS0016</t>
  </si>
  <si>
    <t>43RS0035.1</t>
  </si>
  <si>
    <t>Кулебакский городской суд</t>
  </si>
  <si>
    <t>52RS0017</t>
  </si>
  <si>
    <t>43RS0035.2</t>
  </si>
  <si>
    <t>Павловский городской суд</t>
  </si>
  <si>
    <t>52RS0018</t>
  </si>
  <si>
    <t>43RS0035.3</t>
  </si>
  <si>
    <t>52RS0019</t>
  </si>
  <si>
    <t>43RS0035.4</t>
  </si>
  <si>
    <t>Большеболдинский районный суд</t>
  </si>
  <si>
    <t>52RS0020</t>
  </si>
  <si>
    <t>43RS0038.1</t>
  </si>
  <si>
    <t>Большемурашкинский районный суд</t>
  </si>
  <si>
    <t>52RS0021</t>
  </si>
  <si>
    <t>43RS0038.2</t>
  </si>
  <si>
    <t>Бутурлинский районный суд</t>
  </si>
  <si>
    <t>52RS0022</t>
  </si>
  <si>
    <t>43RS0039.1</t>
  </si>
  <si>
    <t>Вадский районный суд</t>
  </si>
  <si>
    <t>52RS0023</t>
  </si>
  <si>
    <t>43RS0041.1</t>
  </si>
  <si>
    <t>Варнавинский районный суд</t>
  </si>
  <si>
    <t>52RS0024</t>
  </si>
  <si>
    <t>43RS0041.2</t>
  </si>
  <si>
    <t>Вачский районный суд</t>
  </si>
  <si>
    <t>52RS0025</t>
  </si>
  <si>
    <t>43RS0042.1</t>
  </si>
  <si>
    <t>Ветлужский районный суд</t>
  </si>
  <si>
    <t>52RS0026</t>
  </si>
  <si>
    <t>43RS0043.1</t>
  </si>
  <si>
    <t>Вознесенский районный суд</t>
  </si>
  <si>
    <t>52RS0027</t>
  </si>
  <si>
    <t>43RS0043.2</t>
  </si>
  <si>
    <t>52RS0028</t>
  </si>
  <si>
    <t>43RS0043.3</t>
  </si>
  <si>
    <t>Воротынский районный суд</t>
  </si>
  <si>
    <t>52RS0029</t>
  </si>
  <si>
    <t>44RS0001.1</t>
  </si>
  <si>
    <t>Воскресенский районный суд</t>
  </si>
  <si>
    <t>52RS0030</t>
  </si>
  <si>
    <t>44RS0001.2</t>
  </si>
  <si>
    <t>Гагинский районный суд</t>
  </si>
  <si>
    <t>52RS0031</t>
  </si>
  <si>
    <t>44RS0002.1</t>
  </si>
  <si>
    <t>Дивеевский районный суд</t>
  </si>
  <si>
    <t>52RS0032</t>
  </si>
  <si>
    <t>44RS0003.1</t>
  </si>
  <si>
    <t>Дальнеконстантиновский районный суд</t>
  </si>
  <si>
    <t>52RS0033</t>
  </si>
  <si>
    <t>44RS0003.2</t>
  </si>
  <si>
    <t>Краснобаковский районный суд</t>
  </si>
  <si>
    <t>52RS0034</t>
  </si>
  <si>
    <t>44RS0004.1</t>
  </si>
  <si>
    <t>Краснооктябрьский районный суд</t>
  </si>
  <si>
    <t>52RS0035</t>
  </si>
  <si>
    <t>44RS0005.1</t>
  </si>
  <si>
    <t>Ковернинский районный суд</t>
  </si>
  <si>
    <t>52RS0036</t>
  </si>
  <si>
    <t>44RS0005.2</t>
  </si>
  <si>
    <t>Княгининский районный суд</t>
  </si>
  <si>
    <t>52RS0037</t>
  </si>
  <si>
    <t>44RS0006.1</t>
  </si>
  <si>
    <t>Лукояновский районный суд</t>
  </si>
  <si>
    <t>52RS0038</t>
  </si>
  <si>
    <t>44RS0006.2</t>
  </si>
  <si>
    <t>Лысковский районный суд</t>
  </si>
  <si>
    <t>52RS0039</t>
  </si>
  <si>
    <t>44RS0009.1</t>
  </si>
  <si>
    <t>Навашинский районный суд</t>
  </si>
  <si>
    <t>52RS0040</t>
  </si>
  <si>
    <t>44RS0009.2</t>
  </si>
  <si>
    <t>Перевозский районный суд</t>
  </si>
  <si>
    <t>52RS0041</t>
  </si>
  <si>
    <t>44RS0011.1</t>
  </si>
  <si>
    <t>Первомайский районный суд</t>
  </si>
  <si>
    <t>Ковылкинский районный суд</t>
  </si>
  <si>
    <t>13RS0013</t>
  </si>
  <si>
    <t>10RS0003.1</t>
  </si>
  <si>
    <t>Краснослободский районный суд</t>
  </si>
  <si>
    <t>13RS0015</t>
  </si>
  <si>
    <t>10RS0004.1</t>
  </si>
  <si>
    <t>Лямбирский районный суд</t>
  </si>
  <si>
    <t>13RS0017</t>
  </si>
  <si>
    <t>10RS0005.1</t>
  </si>
  <si>
    <t>Ромодановский районный суд</t>
  </si>
  <si>
    <t>13RS0018</t>
  </si>
  <si>
    <t>10RS0005.2</t>
  </si>
  <si>
    <t>Рузаевский районный суд</t>
  </si>
  <si>
    <t>13RS0019</t>
  </si>
  <si>
    <t>10RS0006.1</t>
  </si>
  <si>
    <t>Торбеевский районный суд</t>
  </si>
  <si>
    <t>13RS0022</t>
  </si>
  <si>
    <t>10RS0007.1</t>
  </si>
  <si>
    <t>Ленинский районный суд г. Саранска</t>
  </si>
  <si>
    <t>13RS0023</t>
  </si>
  <si>
    <t>10RS0008.1</t>
  </si>
  <si>
    <t>Пролетарский районный суд г. Саранска</t>
  </si>
  <si>
    <t>13RS0024</t>
  </si>
  <si>
    <t>10RS0009.1</t>
  </si>
  <si>
    <t>Октябрьский районный суд г. Саранска</t>
  </si>
  <si>
    <t>13RS0025</t>
  </si>
  <si>
    <t>10RS0010.1</t>
  </si>
  <si>
    <t>Республика Саха (Якутия)</t>
  </si>
  <si>
    <t>10RS0011.1</t>
  </si>
  <si>
    <t>14</t>
  </si>
  <si>
    <t>Алданский районный суд</t>
  </si>
  <si>
    <t>14RS0002</t>
  </si>
  <si>
    <t>10RS0012.1</t>
  </si>
  <si>
    <t>Булунский районный суд</t>
  </si>
  <si>
    <t>14RS0006</t>
  </si>
  <si>
    <t>10RS0012.2</t>
  </si>
  <si>
    <t>Верхневилюйский районный суд</t>
  </si>
  <si>
    <t>14RS0007</t>
  </si>
  <si>
    <t>10RS0013.1</t>
  </si>
  <si>
    <t>Верхнеколымский районный суд</t>
  </si>
  <si>
    <t>14RS0008</t>
  </si>
  <si>
    <t>10RS0014.1</t>
  </si>
  <si>
    <t>Вилюйский районный суд</t>
  </si>
  <si>
    <t>14RS0010</t>
  </si>
  <si>
    <t>10RS0015.1</t>
  </si>
  <si>
    <t>Кобяйский районный суд</t>
  </si>
  <si>
    <t>14RS0013</t>
  </si>
  <si>
    <t>10RS0016.1</t>
  </si>
  <si>
    <t>Ленский районный суд</t>
  </si>
  <si>
    <t>14RS0014</t>
  </si>
  <si>
    <t>10RS0017.1</t>
  </si>
  <si>
    <t>Мегино-Кангаласский районный суд</t>
  </si>
  <si>
    <t>14RS0015</t>
  </si>
  <si>
    <t>10RS0018.1</t>
  </si>
  <si>
    <t>Мирнинский районный суд</t>
  </si>
  <si>
    <t>14RS0016</t>
  </si>
  <si>
    <t>11RS0001.1</t>
  </si>
  <si>
    <t>Намский районный суд</t>
  </si>
  <si>
    <t>14RS0018</t>
  </si>
  <si>
    <t>11RS0001.2</t>
  </si>
  <si>
    <t>Нерюнгринский городской суд</t>
  </si>
  <si>
    <t>14RS0019</t>
  </si>
  <si>
    <t>11RS0002.1</t>
  </si>
  <si>
    <t>Нюрбинский районный суд</t>
  </si>
  <si>
    <t>14RS0021</t>
  </si>
  <si>
    <t>11RS0002.2</t>
  </si>
  <si>
    <t>Оймяконский районный суд</t>
  </si>
  <si>
    <t>14RS0022</t>
  </si>
  <si>
    <t>11RS0003.1</t>
  </si>
  <si>
    <t>Олёкминский районный суд</t>
  </si>
  <si>
    <t>14RS0023</t>
  </si>
  <si>
    <t>11RS0004.1</t>
  </si>
  <si>
    <t>Сунтарский районный суд</t>
  </si>
  <si>
    <t>14RS0026</t>
  </si>
  <si>
    <t>11RS0005.1</t>
  </si>
  <si>
    <t>Томпонский районный суд</t>
  </si>
  <si>
    <t>14RS0028</t>
  </si>
  <si>
    <t>11RS0006.1</t>
  </si>
  <si>
    <t>Усть-Алданский районный суд</t>
  </si>
  <si>
    <t>14RS0029</t>
  </si>
  <si>
    <t>11RS0007.1</t>
  </si>
  <si>
    <t>Усть-Майский районный суд</t>
  </si>
  <si>
    <t>14RS0030</t>
  </si>
  <si>
    <t>11RS0008.1</t>
  </si>
  <si>
    <t>Усть-Янский районный суд</t>
  </si>
  <si>
    <t>14RS0031</t>
  </si>
  <si>
    <t>11RS0009.1</t>
  </si>
  <si>
    <t>Хангаласский районный суд</t>
  </si>
  <si>
    <t>14RS0032</t>
  </si>
  <si>
    <t>11RS0010.1</t>
  </si>
  <si>
    <t>Чурапчинский районный суд</t>
  </si>
  <si>
    <t>14RS0033</t>
  </si>
  <si>
    <t>11RS0010.2</t>
  </si>
  <si>
    <t>Якутский городской суд</t>
  </si>
  <si>
    <t>14RS0035</t>
  </si>
  <si>
    <t>11RS0011.1</t>
  </si>
  <si>
    <t xml:space="preserve">Республика Северная Осетия </t>
  </si>
  <si>
    <t>11RS0012.1</t>
  </si>
  <si>
    <t>15</t>
  </si>
  <si>
    <t>Моздокский районный суд</t>
  </si>
  <si>
    <t>15RS0001</t>
  </si>
  <si>
    <t>11RS0013.1</t>
  </si>
  <si>
    <t>Дигорский районный суд</t>
  </si>
  <si>
    <t>15RS0002</t>
  </si>
  <si>
    <t>11RS0013.2.PSP</t>
  </si>
  <si>
    <t>Пригородный районный суд</t>
  </si>
  <si>
    <t>15RS0003</t>
  </si>
  <si>
    <t>11RS0014.1</t>
  </si>
  <si>
    <t>Кировский районный суд</t>
  </si>
  <si>
    <t>15RS0004</t>
  </si>
  <si>
    <t>11RS0016.1</t>
  </si>
  <si>
    <t>Ардонский районный суд</t>
  </si>
  <si>
    <t>15RS0005</t>
  </si>
  <si>
    <t>11RS0017.1</t>
  </si>
  <si>
    <t>Алагирский районный суд</t>
  </si>
  <si>
    <t>15RS0006</t>
  </si>
  <si>
    <t>11RS0017.2.PSP</t>
  </si>
  <si>
    <t>Правобережный районный суд</t>
  </si>
  <si>
    <t>15RS0007</t>
  </si>
  <si>
    <t>11RS0018.1</t>
  </si>
  <si>
    <t>Ирафский районный суд</t>
  </si>
  <si>
    <t>15RS0008</t>
  </si>
  <si>
    <t>11RS0019.1</t>
  </si>
  <si>
    <t>Ленинский районный суд г. Владикавказа</t>
  </si>
  <si>
    <t>15RS0009</t>
  </si>
  <si>
    <t>11RS0020.1</t>
  </si>
  <si>
    <t>Промышленный районный суд г. Владикавказа</t>
  </si>
  <si>
    <t>15RS0010</t>
  </si>
  <si>
    <t>12RS0001.1</t>
  </si>
  <si>
    <t>Советский районный суд г. Владикавказа</t>
  </si>
  <si>
    <t>15RS0011</t>
  </si>
  <si>
    <t>12RS0002.1</t>
  </si>
  <si>
    <t>Республика Татарстан</t>
  </si>
  <si>
    <t>12RS0003.1</t>
  </si>
  <si>
    <t>16</t>
  </si>
  <si>
    <t>Агрызский районный суд</t>
  </si>
  <si>
    <t>16RS0001</t>
  </si>
  <si>
    <t>12RS0003.2</t>
  </si>
  <si>
    <t>Аксубаевский районный суд</t>
  </si>
  <si>
    <t>16RS0002</t>
  </si>
  <si>
    <t>12RS0008.1</t>
  </si>
  <si>
    <t>Актанышский районный суд</t>
  </si>
  <si>
    <t>16RS0003</t>
  </si>
  <si>
    <t>12RS0008.2</t>
  </si>
  <si>
    <t>Алексеевский районный суд</t>
  </si>
  <si>
    <t>16RS0004</t>
  </si>
  <si>
    <t>12RS0008.3</t>
  </si>
  <si>
    <t>Алькеевский районный суд</t>
  </si>
  <si>
    <t>16RS0005</t>
  </si>
  <si>
    <t>12RS0009.1</t>
  </si>
  <si>
    <t>Апастовский районный суд</t>
  </si>
  <si>
    <t>16RS0006</t>
  </si>
  <si>
    <t>12RS0013.1</t>
  </si>
  <si>
    <t>Арский районный суд</t>
  </si>
  <si>
    <t>16RS0007</t>
  </si>
  <si>
    <t>12RS0013.2</t>
  </si>
  <si>
    <t>Атнинский районный суд</t>
  </si>
  <si>
    <t>16RS0008</t>
  </si>
  <si>
    <t>12RS0013.3</t>
  </si>
  <si>
    <t>Бавлинский городской суд</t>
  </si>
  <si>
    <t>16RS0009</t>
  </si>
  <si>
    <t>12RS0014.1</t>
  </si>
  <si>
    <t>Балтасинский районный суд</t>
  </si>
  <si>
    <t>16RS0010</t>
  </si>
  <si>
    <t>12RS0014.2</t>
  </si>
  <si>
    <t>Буинский городской суд</t>
  </si>
  <si>
    <t>16RS0011</t>
  </si>
  <si>
    <t>12RS0014.3</t>
  </si>
  <si>
    <t>Верхнеуслонский районный суд</t>
  </si>
  <si>
    <t>16RS0012</t>
  </si>
  <si>
    <t>12RS0016.1</t>
  </si>
  <si>
    <t>Высокогорский районный суд</t>
  </si>
  <si>
    <t>16RS0013</t>
  </si>
  <si>
    <t>12RS0016.2</t>
  </si>
  <si>
    <t>Дрожжановский районный суд</t>
  </si>
  <si>
    <t>16RS0014</t>
  </si>
  <si>
    <t>13RS0001.1</t>
  </si>
  <si>
    <t>Кайбицкий районный суд</t>
  </si>
  <si>
    <t>16RS0015</t>
  </si>
  <si>
    <t>13RS0001.2.PSP</t>
  </si>
  <si>
    <t>Камско-Устьинский районный суд</t>
  </si>
  <si>
    <t>16RS0016</t>
  </si>
  <si>
    <t>13RS0002.1</t>
  </si>
  <si>
    <t>Кукморский районный суд</t>
  </si>
  <si>
    <t>16RS0017</t>
  </si>
  <si>
    <t>13RS0002.2.PSP</t>
  </si>
  <si>
    <t>Лаишевский районный суд</t>
  </si>
  <si>
    <t>16RS0018</t>
  </si>
  <si>
    <t>13RS0003.1</t>
  </si>
  <si>
    <t>Мамадышский районный суд</t>
  </si>
  <si>
    <t>16RS0019</t>
  </si>
  <si>
    <t>13RS0003.2.PSP</t>
  </si>
  <si>
    <t>Менделеевский районный суд</t>
  </si>
  <si>
    <t>16RS0020</t>
  </si>
  <si>
    <t>13RS0004.1</t>
  </si>
  <si>
    <t>Мензелинский районный суд</t>
  </si>
  <si>
    <t>16RS0021</t>
  </si>
  <si>
    <t>13RS0006.1</t>
  </si>
  <si>
    <t>Муслюмовский районный суд</t>
  </si>
  <si>
    <t>16RS0022</t>
  </si>
  <si>
    <t>13RS0006.2.PSP</t>
  </si>
  <si>
    <t>Новошешминский районный суд</t>
  </si>
  <si>
    <t>16RS0023</t>
  </si>
  <si>
    <t>13RS0011.1</t>
  </si>
  <si>
    <t>Нурлатский районный суд</t>
  </si>
  <si>
    <t>16RS0024</t>
  </si>
  <si>
    <t>13RS0012.1</t>
  </si>
  <si>
    <t>Пестречинский районный суд</t>
  </si>
  <si>
    <t>16RS0025</t>
  </si>
  <si>
    <t>13RS0012.2.PSP</t>
  </si>
  <si>
    <t>Рыбно-Слободский районный суд</t>
  </si>
  <si>
    <t>16RS0026</t>
  </si>
  <si>
    <t>13RS0013.1</t>
  </si>
  <si>
    <t>Сабинский районный суд</t>
  </si>
  <si>
    <t>16RS0027</t>
  </si>
  <si>
    <t>13RS0015.1</t>
  </si>
  <si>
    <t>Сармановский районный суд</t>
  </si>
  <si>
    <t>16RS0028</t>
  </si>
  <si>
    <t>13RS0015.2.PSP</t>
  </si>
  <si>
    <t>Спасский районный суд</t>
  </si>
  <si>
    <t>16RS0029</t>
  </si>
  <si>
    <t>13RS0015.3.PSP</t>
  </si>
  <si>
    <t>Тетюшский районный суд</t>
  </si>
  <si>
    <t>16RS0030</t>
  </si>
  <si>
    <t>13RS0017.1</t>
  </si>
  <si>
    <t>Тукаевский районный суд</t>
  </si>
  <si>
    <t>16RS0031</t>
  </si>
  <si>
    <t>13RS0018.1</t>
  </si>
  <si>
    <t>Тюлячинский районный суд</t>
  </si>
  <si>
    <t>16RS0032</t>
  </si>
  <si>
    <t>13RS0019.1</t>
  </si>
  <si>
    <t>Черемшанский районный суд</t>
  </si>
  <si>
    <t>16RS0033</t>
  </si>
  <si>
    <t>13RS0022.1</t>
  </si>
  <si>
    <t>Ютазинский районный суд</t>
  </si>
  <si>
    <t>16RS0034</t>
  </si>
  <si>
    <t>13RS0022.2.PSP</t>
  </si>
  <si>
    <t>Азнакаевский городской суд</t>
  </si>
  <si>
    <t>16RS0035</t>
  </si>
  <si>
    <t>13RS0023.1</t>
  </si>
  <si>
    <t>Альметьевский городской суд</t>
  </si>
  <si>
    <t>16RS0036</t>
  </si>
  <si>
    <t>13RS0024.1</t>
  </si>
  <si>
    <t>Бугульминский городской суд</t>
  </si>
  <si>
    <t>16RS0037</t>
  </si>
  <si>
    <t>13RS0025.1</t>
  </si>
  <si>
    <t>Елабужский городской суд</t>
  </si>
  <si>
    <t>16RS0038</t>
  </si>
  <si>
    <t>13RS0025.2.PSP</t>
  </si>
  <si>
    <t>Заинский городской суд</t>
  </si>
  <si>
    <t>16RS0039</t>
  </si>
  <si>
    <t>14RS0002.1</t>
  </si>
  <si>
    <t>Зеленодольский городской суд</t>
  </si>
  <si>
    <t>16RS0040</t>
  </si>
  <si>
    <t>14RS0006.1</t>
  </si>
  <si>
    <t>Лениногорский городской суд</t>
  </si>
  <si>
    <t>16RS0041</t>
  </si>
  <si>
    <t>14RS0006.2.PSP</t>
  </si>
  <si>
    <t>Набережночелнинский городской суд</t>
  </si>
  <si>
    <t>16RS0042</t>
  </si>
  <si>
    <t>14RS0007.1</t>
  </si>
  <si>
    <t>Нижнекамский городской суд</t>
  </si>
  <si>
    <t>16RS0043</t>
  </si>
  <si>
    <t>14RS0008.1</t>
  </si>
  <si>
    <t>Чистопольский городской суд</t>
  </si>
  <si>
    <t>16RS0044</t>
  </si>
  <si>
    <t>14RS0008.2.PSP</t>
  </si>
  <si>
    <t>Авиастроительный районный суд г. Казани</t>
  </si>
  <si>
    <t>16RS0045</t>
  </si>
  <si>
    <t>14RS0008.3.PSP</t>
  </si>
  <si>
    <t>Вахитовский районный суд г. Казани</t>
  </si>
  <si>
    <t>16RS0046</t>
  </si>
  <si>
    <t>14RS0010.1</t>
  </si>
  <si>
    <t>Кировский районный суд г. Казани</t>
  </si>
  <si>
    <t>16RS0047</t>
  </si>
  <si>
    <t>14RS0010.2</t>
  </si>
  <si>
    <t>Московский районный суд г. Казани</t>
  </si>
  <si>
    <t>16RS0048</t>
  </si>
  <si>
    <t>14RS0013.1</t>
  </si>
  <si>
    <t>Ново-Савиновский районный суд г. Казани</t>
  </si>
  <si>
    <t>16RS0049</t>
  </si>
  <si>
    <t>14RS0014.1</t>
  </si>
  <si>
    <t>Приволжский районный суд г. Казани</t>
  </si>
  <si>
    <t>16RS0050</t>
  </si>
  <si>
    <t>14RS0014.2.PSP</t>
  </si>
  <si>
    <t>Советский районный суд г. Казани</t>
  </si>
  <si>
    <t>16RS0051</t>
  </si>
  <si>
    <t>14RS0014.3.PSP</t>
  </si>
  <si>
    <t>Республика Тыва</t>
  </si>
  <si>
    <t>14RS0015.1</t>
  </si>
  <si>
    <t>17</t>
  </si>
  <si>
    <t>Бай-Тайгинский районный суд</t>
  </si>
  <si>
    <t>17RS0001</t>
  </si>
  <si>
    <t>14RS0015.2.PSP</t>
  </si>
  <si>
    <t>Барун-Хемчикский районный суд</t>
  </si>
  <si>
    <t>17RS0002</t>
  </si>
  <si>
    <t>14RS0016.1.PSP</t>
  </si>
  <si>
    <t>Дзун-Хемчикский районный суд</t>
  </si>
  <si>
    <t>17RS0003</t>
  </si>
  <si>
    <t>14RS0016.2.PSP</t>
  </si>
  <si>
    <t>Каа-Хемский районный суд</t>
  </si>
  <si>
    <t>17RS0004</t>
  </si>
  <si>
    <t>14RS0016.3.PSP</t>
  </si>
  <si>
    <t>Кызылский районный суд</t>
  </si>
  <si>
    <t>17RS0005</t>
  </si>
  <si>
    <t>14RS0016.4</t>
  </si>
  <si>
    <t>Монгун-Тайгинский районный суд</t>
  </si>
  <si>
    <t>17RS0006</t>
  </si>
  <si>
    <t>14RS0016.5.PSP</t>
  </si>
  <si>
    <t>Овюрский районный суд</t>
  </si>
  <si>
    <t>17RS0007</t>
  </si>
  <si>
    <t>14RS0016.6.PSP</t>
  </si>
  <si>
    <t>Пий-Хемский районный суд</t>
  </si>
  <si>
    <t>17RS0008</t>
  </si>
  <si>
    <t>14RS0018.1</t>
  </si>
  <si>
    <t>Сут-Хольский районный суд</t>
  </si>
  <si>
    <t>17RS0009</t>
  </si>
  <si>
    <t>14RS0018.2.PSP</t>
  </si>
  <si>
    <t>Тандинский районный суд</t>
  </si>
  <si>
    <t>17RS0010</t>
  </si>
  <si>
    <t>14RS0019.1</t>
  </si>
  <si>
    <t>Тес-Хемский районный суд</t>
  </si>
  <si>
    <t>17RS0011</t>
  </si>
  <si>
    <t>14RS0021.1</t>
  </si>
  <si>
    <t>Тоджинский районный суд</t>
  </si>
  <si>
    <t>17RS0012</t>
  </si>
  <si>
    <t>14RS0022.1</t>
  </si>
  <si>
    <t>Улуг-Хемский районный суд</t>
  </si>
  <si>
    <t>17RS0013</t>
  </si>
  <si>
    <t>14RS0022.2.PSP</t>
  </si>
  <si>
    <t>Чаа-Хольский районный суд</t>
  </si>
  <si>
    <t>17RS0014</t>
  </si>
  <si>
    <t>14RS0023.1</t>
  </si>
  <si>
    <t>Чеди-Хольский районный суд</t>
  </si>
  <si>
    <t>17RS0015</t>
  </si>
  <si>
    <t>14RS0026.1</t>
  </si>
  <si>
    <t>Эрзинский районный суд</t>
  </si>
  <si>
    <t>17RS0016</t>
  </si>
  <si>
    <t>14RS0028.1</t>
  </si>
  <si>
    <t>Кызылский городской суд</t>
  </si>
  <si>
    <t>17RS0017</t>
  </si>
  <si>
    <t>14RS0028.2.PSP</t>
  </si>
  <si>
    <t>Тере-Хольский районный суд</t>
  </si>
  <si>
    <t>17RS0018</t>
  </si>
  <si>
    <t>Новосергиевский районный суд</t>
  </si>
  <si>
    <t>56RS0024</t>
  </si>
  <si>
    <t>48RS0021.1</t>
  </si>
  <si>
    <t>Октябрьский районный суд г. Орска</t>
  </si>
  <si>
    <t>56RS0026</t>
  </si>
  <si>
    <t>48RS0022.1</t>
  </si>
  <si>
    <t>Оренбургский районный суд</t>
  </si>
  <si>
    <t>56RS0027</t>
  </si>
  <si>
    <t>48RS0022.2</t>
  </si>
  <si>
    <t>Переволоцкий районный суд</t>
  </si>
  <si>
    <t>56RS0028</t>
  </si>
  <si>
    <t>48RS0023.1</t>
  </si>
  <si>
    <t>Пономаревский районный суд</t>
  </si>
  <si>
    <t>56RS0029</t>
  </si>
  <si>
    <t>48RS0023.2</t>
  </si>
  <si>
    <t>Промышленный районный суд г. Оренбурга</t>
  </si>
  <si>
    <t>56RS0030</t>
  </si>
  <si>
    <t>49RS0001.1</t>
  </si>
  <si>
    <t>56RS0031</t>
  </si>
  <si>
    <t>49RS0002.1</t>
  </si>
  <si>
    <t>Соль-Илецкий районный суд</t>
  </si>
  <si>
    <t>56RS0032</t>
  </si>
  <si>
    <t>49RS0003.1</t>
  </si>
  <si>
    <t>Советский районный суд г. Орска</t>
  </si>
  <si>
    <t>56RS0033</t>
  </si>
  <si>
    <t>49RS0004.1</t>
  </si>
  <si>
    <t>Саракташский районный суд</t>
  </si>
  <si>
    <t>56RS0034</t>
  </si>
  <si>
    <t>49RS0005.1</t>
  </si>
  <si>
    <t>Сорочинский районный суд</t>
  </si>
  <si>
    <t>56RS0035</t>
  </si>
  <si>
    <t>49RS0006.1</t>
  </si>
  <si>
    <t>Сакмарский районный суд</t>
  </si>
  <si>
    <t>56RS0038</t>
  </si>
  <si>
    <t>49RS0008.1</t>
  </si>
  <si>
    <t>Тюльганский районный суд</t>
  </si>
  <si>
    <t>56RS0039</t>
  </si>
  <si>
    <t>49RS0008.2</t>
  </si>
  <si>
    <t>Ташлинский районный суд</t>
  </si>
  <si>
    <t>56RS0040</t>
  </si>
  <si>
    <t>49RS0009.1</t>
  </si>
  <si>
    <t>Тоцкий районный суд</t>
  </si>
  <si>
    <t>56RS0041</t>
  </si>
  <si>
    <t>50RS0001.1</t>
  </si>
  <si>
    <t>Центральный районный суд г. Оренбурга</t>
  </si>
  <si>
    <t>56RS0042</t>
  </si>
  <si>
    <t>50RS0002.1</t>
  </si>
  <si>
    <t>Шарлыкский районный суд</t>
  </si>
  <si>
    <t>56RS0043</t>
  </si>
  <si>
    <t>50RS0003.1</t>
  </si>
  <si>
    <t>Ясненский районный суд</t>
  </si>
  <si>
    <t>56RS0044</t>
  </si>
  <si>
    <t>50RS0003.2</t>
  </si>
  <si>
    <t>Орловская область</t>
  </si>
  <si>
    <t>50RS0004.1</t>
  </si>
  <si>
    <t>57</t>
  </si>
  <si>
    <t>Болховский районный суд</t>
  </si>
  <si>
    <t>57RS0001</t>
  </si>
  <si>
    <t>50RS0005.1</t>
  </si>
  <si>
    <t>Верховский районный суд</t>
  </si>
  <si>
    <t>57RS0002</t>
  </si>
  <si>
    <t>50RS0006.1</t>
  </si>
  <si>
    <t>Глазуновский районный суд</t>
  </si>
  <si>
    <t>57RS0003</t>
  </si>
  <si>
    <t>50RS0007.1</t>
  </si>
  <si>
    <t>Дмитровский районный суд</t>
  </si>
  <si>
    <t>57RS0004</t>
  </si>
  <si>
    <t>50RS0008.1</t>
  </si>
  <si>
    <t>Залегощенский районный суд</t>
  </si>
  <si>
    <t>57RS0006</t>
  </si>
  <si>
    <t>50RS0009.1</t>
  </si>
  <si>
    <t>Колпнянский районный суд</t>
  </si>
  <si>
    <t>57RS0009</t>
  </si>
  <si>
    <t>50RS0010.1</t>
  </si>
  <si>
    <t>Кромской районный суд</t>
  </si>
  <si>
    <t>57RS0010</t>
  </si>
  <si>
    <t>50RS0011.1</t>
  </si>
  <si>
    <t>Ливенский районный суд</t>
  </si>
  <si>
    <t>57RS0012</t>
  </si>
  <si>
    <t>50RS0012.1</t>
  </si>
  <si>
    <t>Малоархангельский районный суд</t>
  </si>
  <si>
    <t>57RS0013</t>
  </si>
  <si>
    <t>50RS0013.1</t>
  </si>
  <si>
    <t>Мценский районный суд</t>
  </si>
  <si>
    <t>57RS0014</t>
  </si>
  <si>
    <t>50RS0014.1</t>
  </si>
  <si>
    <t>Новодеревеньковский районный суд</t>
  </si>
  <si>
    <t>57RS0015</t>
  </si>
  <si>
    <t>50RS0015.1</t>
  </si>
  <si>
    <t>Покровский районный суд</t>
  </si>
  <si>
    <t>57RS0016</t>
  </si>
  <si>
    <t>50RS0016.1</t>
  </si>
  <si>
    <t>Свердловский районный суд</t>
  </si>
  <si>
    <t>57RS0017</t>
  </si>
  <si>
    <t>50RS0017.1</t>
  </si>
  <si>
    <t>Урицкий районный суд</t>
  </si>
  <si>
    <t>57RS0019</t>
  </si>
  <si>
    <t>50RS0018.1</t>
  </si>
  <si>
    <t>Хотынецкий районный суд</t>
  </si>
  <si>
    <t>57RS0020</t>
  </si>
  <si>
    <t>50RS0019.1</t>
  </si>
  <si>
    <t>Заводской районный суд г. Орла</t>
  </si>
  <si>
    <t>57RS0022</t>
  </si>
  <si>
    <t>50RS0020.1</t>
  </si>
  <si>
    <t>Советский районный суд г. Орла</t>
  </si>
  <si>
    <t>57RS0023</t>
  </si>
  <si>
    <t>50RS0020.2</t>
  </si>
  <si>
    <t>Железнодорожный районный суд г. Орла</t>
  </si>
  <si>
    <t>57RS0024</t>
  </si>
  <si>
    <t>50RS0021.1</t>
  </si>
  <si>
    <t>Новосильский районный суд</t>
  </si>
  <si>
    <t>57RS0025</t>
  </si>
  <si>
    <t>50RS0022.1</t>
  </si>
  <si>
    <t>Орловский районный суд</t>
  </si>
  <si>
    <t>57RS0026</t>
  </si>
  <si>
    <t>50RS0023.1</t>
  </si>
  <si>
    <t>Северный районный суд г. Орла</t>
  </si>
  <si>
    <t>57RS0027</t>
  </si>
  <si>
    <t>50RS0024.1</t>
  </si>
  <si>
    <t>Пензенская область</t>
  </si>
  <si>
    <t>50RS0025.1</t>
  </si>
  <si>
    <t>58</t>
  </si>
  <si>
    <t>Башмаковский районный суд</t>
  </si>
  <si>
    <t>58RS0001</t>
  </si>
  <si>
    <t>50RS0026.1</t>
  </si>
  <si>
    <t>58RS0002</t>
  </si>
  <si>
    <t>50RS0027.1</t>
  </si>
  <si>
    <t>Белинский районный суд</t>
  </si>
  <si>
    <t>58RS0003</t>
  </si>
  <si>
    <t>50RS0028.1</t>
  </si>
  <si>
    <t>Бековский районный суд</t>
  </si>
  <si>
    <t>58RS0004</t>
  </si>
  <si>
    <t>50RS0029.1</t>
  </si>
  <si>
    <t>Бессоновский районный суд</t>
  </si>
  <si>
    <t>58RS0005</t>
  </si>
  <si>
    <t>50RS0030.1</t>
  </si>
  <si>
    <t>Вадинский районный суд</t>
  </si>
  <si>
    <t>58RS0006</t>
  </si>
  <si>
    <t>50RS0031.1</t>
  </si>
  <si>
    <t>58RS0007</t>
  </si>
  <si>
    <t>50RS0032.1</t>
  </si>
  <si>
    <t>Железнодорожный районный суд г. Пензы</t>
  </si>
  <si>
    <t>58RS0008</t>
  </si>
  <si>
    <t>50RS0033.1</t>
  </si>
  <si>
    <t>Зареченский городской суд</t>
  </si>
  <si>
    <t>58RS0009</t>
  </si>
  <si>
    <t>50RS0033.2</t>
  </si>
  <si>
    <t>Земетчинский районный суд</t>
  </si>
  <si>
    <t>58RS0010</t>
  </si>
  <si>
    <t>50RS0034.1</t>
  </si>
  <si>
    <t>Иссинский районный суд</t>
  </si>
  <si>
    <t>58RS0011</t>
  </si>
  <si>
    <t>50RS0035.1</t>
  </si>
  <si>
    <t>58RS0012</t>
  </si>
  <si>
    <t>50RS0036.1</t>
  </si>
  <si>
    <t>Колышлейский районный суд</t>
  </si>
  <si>
    <t>58RS0014</t>
  </si>
  <si>
    <t>50RS0037.1</t>
  </si>
  <si>
    <t>Кузнецкий районный суд</t>
  </si>
  <si>
    <t>58RS0017</t>
  </si>
  <si>
    <t>50RS0038.1</t>
  </si>
  <si>
    <t>Ленинский районный суд г. Пензы</t>
  </si>
  <si>
    <t>58RS0018</t>
  </si>
  <si>
    <t>50RS0039.1</t>
  </si>
  <si>
    <t>Лопатинский районный суд</t>
  </si>
  <si>
    <t>58RS0019</t>
  </si>
  <si>
    <t>50RS0040.1</t>
  </si>
  <si>
    <t>Лунинский районный суд</t>
  </si>
  <si>
    <t>58RS0020</t>
  </si>
  <si>
    <t>50RS0041.1</t>
  </si>
  <si>
    <t>Малосердобинский районный суд</t>
  </si>
  <si>
    <t>58RS0021</t>
  </si>
  <si>
    <t>50RS0042.1</t>
  </si>
  <si>
    <t>Мокшанский районный суд</t>
  </si>
  <si>
    <t>58RS0022</t>
  </si>
  <si>
    <t>50RS0043.1</t>
  </si>
  <si>
    <t>Наровчатский районный суд</t>
  </si>
  <si>
    <t>58RS0023</t>
  </si>
  <si>
    <t>50RS0044.1</t>
  </si>
  <si>
    <t>Неверкинский районный суд</t>
  </si>
  <si>
    <t>58RS0024</t>
  </si>
  <si>
    <t>50RS0045.1</t>
  </si>
  <si>
    <t>Нижнеломовский районный суд</t>
  </si>
  <si>
    <t>58RS0025</t>
  </si>
  <si>
    <t>50RS0046.1</t>
  </si>
  <si>
    <t>58RS0026</t>
  </si>
  <si>
    <t>50RS0047.1</t>
  </si>
  <si>
    <t>Октябрьский районный суд г. Пензы</t>
  </si>
  <si>
    <t>58RS0027</t>
  </si>
  <si>
    <t>50RS0048.1</t>
  </si>
  <si>
    <t>Пензенский районный суд</t>
  </si>
  <si>
    <t>58RS0028</t>
  </si>
  <si>
    <t>50RS0048.2</t>
  </si>
  <si>
    <t>Пачелмский районный суд</t>
  </si>
  <si>
    <t>58RS0029</t>
  </si>
  <si>
    <t>50RS0048.3</t>
  </si>
  <si>
    <t>Первомайский районный суд г. Пензы</t>
  </si>
  <si>
    <t>58RS0030</t>
  </si>
  <si>
    <t>50RS0049.1</t>
  </si>
  <si>
    <t>Сердобский городской суд</t>
  </si>
  <si>
    <t>58RS0031</t>
  </si>
  <si>
    <t>50RS0050.1</t>
  </si>
  <si>
    <t>Сосновоборский районный суд</t>
  </si>
  <si>
    <t>58RS0032</t>
  </si>
  <si>
    <t>50RS0051.1</t>
  </si>
  <si>
    <t>Тамалинский районный суд</t>
  </si>
  <si>
    <t>58RS0033</t>
  </si>
  <si>
    <t>50RS0052.1</t>
  </si>
  <si>
    <t>Шемышейский районный суд</t>
  </si>
  <si>
    <t>58RS0034</t>
  </si>
  <si>
    <t>50RS0053.1</t>
  </si>
  <si>
    <t>Пермский край</t>
  </si>
  <si>
    <t>51RS0001.1</t>
  </si>
  <si>
    <t>59</t>
  </si>
  <si>
    <t>Дзержинский районный суд г. Перми</t>
  </si>
  <si>
    <t>59RS0001</t>
  </si>
  <si>
    <t>51RS0002.1</t>
  </si>
  <si>
    <t>Индустриальный районный суд г. Перми</t>
  </si>
  <si>
    <t>59RS0002</t>
  </si>
  <si>
    <t>51RS0003.1</t>
  </si>
  <si>
    <t>Кировский районный суд г. Перми</t>
  </si>
  <si>
    <t>59RS0003</t>
  </si>
  <si>
    <t>51RS0006.1</t>
  </si>
  <si>
    <t>Ленинский районный суд г. Перми</t>
  </si>
  <si>
    <t>59RS0004</t>
  </si>
  <si>
    <t>51RS0007.1</t>
  </si>
  <si>
    <t>Мотовилихинский районный суд г. Перми</t>
  </si>
  <si>
    <t>59RS0005</t>
  </si>
  <si>
    <t>51RS0008.1</t>
  </si>
  <si>
    <t>Орджоникидзевский районный суд г. Перми</t>
  </si>
  <si>
    <t>59RS0006</t>
  </si>
  <si>
    <t>51RS0008.2.PSP</t>
  </si>
  <si>
    <t>Свердловский районный суд г. Перми</t>
  </si>
  <si>
    <t>59RS0007</t>
  </si>
  <si>
    <t>51RS0009.1</t>
  </si>
  <si>
    <t>Пермский районный суд</t>
  </si>
  <si>
    <t>59RS0008</t>
  </si>
  <si>
    <t>51RS0009.2.PSP</t>
  </si>
  <si>
    <t>59RS0009</t>
  </si>
  <si>
    <t>51RS0011.1</t>
  </si>
  <si>
    <t>Бардымский районный суд</t>
  </si>
  <si>
    <t>59RS0010</t>
  </si>
  <si>
    <t>51RS0015.1</t>
  </si>
  <si>
    <t>Березниковский городской суд</t>
  </si>
  <si>
    <t>59RS0011</t>
  </si>
  <si>
    <t>51RS0016.1</t>
  </si>
  <si>
    <t>Большесосновский районный суд</t>
  </si>
  <si>
    <t>59RS0013</t>
  </si>
  <si>
    <t>51RS0017.1</t>
  </si>
  <si>
    <t>Верещагинский районный суд</t>
  </si>
  <si>
    <t>59RS0014</t>
  </si>
  <si>
    <t>51RS0017.2</t>
  </si>
  <si>
    <t>Горнозаводский районный суд</t>
  </si>
  <si>
    <t>59RS0015</t>
  </si>
  <si>
    <t>51RS0018.1</t>
  </si>
  <si>
    <t>Губахинский городской суд</t>
  </si>
  <si>
    <t>59RS0017</t>
  </si>
  <si>
    <t>51RS0019.1</t>
  </si>
  <si>
    <t>Добрянский районный суд</t>
  </si>
  <si>
    <t>59RS0018</t>
  </si>
  <si>
    <t>51RS0020.1</t>
  </si>
  <si>
    <t>Ильинский районный суд</t>
  </si>
  <si>
    <t>59RS0020</t>
  </si>
  <si>
    <t>51RS0020.2.PSP</t>
  </si>
  <si>
    <t>Карагайский районный суд</t>
  </si>
  <si>
    <t>59RS0021</t>
  </si>
  <si>
    <t>51RS0020.3.PSP</t>
  </si>
  <si>
    <t>Кизеловский городской суд</t>
  </si>
  <si>
    <t>59RS0022</t>
  </si>
  <si>
    <t>51RS0021.1</t>
  </si>
  <si>
    <t>Красновишерский районный суд</t>
  </si>
  <si>
    <t>59RS0024</t>
  </si>
  <si>
    <t>51RS0021.2.PSP</t>
  </si>
  <si>
    <t>Краснокамский городской суд</t>
  </si>
  <si>
    <t>59RS0025</t>
  </si>
  <si>
    <t>52RS0001.1</t>
  </si>
  <si>
    <t>Куединский районный суд</t>
  </si>
  <si>
    <t>59RS0026</t>
  </si>
  <si>
    <t>52RS0002.1</t>
  </si>
  <si>
    <t>Кунгурский городской суд</t>
  </si>
  <si>
    <t>59RS0027</t>
  </si>
  <si>
    <t>52RS0003.1</t>
  </si>
  <si>
    <t>Лысьвенский городской суд</t>
  </si>
  <si>
    <t>59RS0028</t>
  </si>
  <si>
    <t>52RS0004.1</t>
  </si>
  <si>
    <t>Нытвенский районный суд</t>
  </si>
  <si>
    <t>59RS0029</t>
  </si>
  <si>
    <t>52RS0005.1</t>
  </si>
  <si>
    <t>59RS0030</t>
  </si>
  <si>
    <t>52RS0006.1</t>
  </si>
  <si>
    <t>Очерский районный суд</t>
  </si>
  <si>
    <t>59RS0032</t>
  </si>
  <si>
    <t>52RS0006.2</t>
  </si>
  <si>
    <t>Ординский районный суд</t>
  </si>
  <si>
    <t>59RS0033</t>
  </si>
  <si>
    <t>52RS0007.1</t>
  </si>
  <si>
    <t>59RS0034</t>
  </si>
  <si>
    <t>52RS0008.1</t>
  </si>
  <si>
    <t>Соликамский городской суд</t>
  </si>
  <si>
    <t>59RS0035</t>
  </si>
  <si>
    <t>52RS0009.1</t>
  </si>
  <si>
    <t>Суксунский районный суд</t>
  </si>
  <si>
    <t>59RS0037</t>
  </si>
  <si>
    <t>52RS0010.1</t>
  </si>
  <si>
    <t>Чайковский городской суд</t>
  </si>
  <si>
    <t>59RS0040</t>
  </si>
  <si>
    <t>52RS0011.1</t>
  </si>
  <si>
    <t>Чернушинский районный суд</t>
  </si>
  <si>
    <t>59RS0042</t>
  </si>
  <si>
    <t>52RS0012.1</t>
  </si>
  <si>
    <t>Чердынский районный суд</t>
  </si>
  <si>
    <t>59RS0043</t>
  </si>
  <si>
    <t>52RS0013.1</t>
  </si>
  <si>
    <t>Чусовской городской суд</t>
  </si>
  <si>
    <t>59RS0044</t>
  </si>
  <si>
    <t>52RS0014.1</t>
  </si>
  <si>
    <t>Косинский районный суд</t>
  </si>
  <si>
    <t>81RS0001</t>
  </si>
  <si>
    <t>52RS0015.1</t>
  </si>
  <si>
    <t>Кочевский районный суд</t>
  </si>
  <si>
    <t>81RS0002</t>
  </si>
  <si>
    <t>52RS0015.2</t>
  </si>
  <si>
    <t>Юрлинский районный суд</t>
  </si>
  <si>
    <t>81RS0003</t>
  </si>
  <si>
    <t>52RS0016.1</t>
  </si>
  <si>
    <t>Гайнский районный суд</t>
  </si>
  <si>
    <t>81RS0005</t>
  </si>
  <si>
    <t>52RS0017.1</t>
  </si>
  <si>
    <t>Кудымкарский городской суд</t>
  </si>
  <si>
    <t>81RS0006</t>
  </si>
  <si>
    <t>52RS0018.1</t>
  </si>
  <si>
    <t>Псковская область</t>
  </si>
  <si>
    <t>52RS0018.2</t>
  </si>
  <si>
    <t>60</t>
  </si>
  <si>
    <t>Псковский городской суд</t>
  </si>
  <si>
    <t>60RS0001</t>
  </si>
  <si>
    <t>52RS0019.1</t>
  </si>
  <si>
    <t>Великолукский городской суд</t>
  </si>
  <si>
    <t>60RS0002</t>
  </si>
  <si>
    <t>52RS0020.1</t>
  </si>
  <si>
    <t>Островский городской суд</t>
  </si>
  <si>
    <t>60RS0003</t>
  </si>
  <si>
    <t>52RS0021.1</t>
  </si>
  <si>
    <t>Бежаницкий районный суд</t>
  </si>
  <si>
    <t>60RS0004</t>
  </si>
  <si>
    <t>52RS0022.1</t>
  </si>
  <si>
    <t>Великолукский районный суд</t>
  </si>
  <si>
    <t>60RS0005</t>
  </si>
  <si>
    <t>52RS0023.1</t>
  </si>
  <si>
    <t>Гдовский районный суд</t>
  </si>
  <si>
    <t>60RS0006</t>
  </si>
  <si>
    <t>52RS0024.1</t>
  </si>
  <si>
    <t>Дедовичский районный суд</t>
  </si>
  <si>
    <t>60RS0007</t>
  </si>
  <si>
    <t>52RS0025.1</t>
  </si>
  <si>
    <t>Дновский районный суд</t>
  </si>
  <si>
    <t>60RS0008</t>
  </si>
  <si>
    <t>52RS0026.1</t>
  </si>
  <si>
    <t>Невельский районный суд</t>
  </si>
  <si>
    <t>60RS0012</t>
  </si>
  <si>
    <t>52RS0027.1</t>
  </si>
  <si>
    <t>Новосокольнический районный суд</t>
  </si>
  <si>
    <t>60RS0014</t>
  </si>
  <si>
    <t>52RS0028.1</t>
  </si>
  <si>
    <t>Опочецкий районный суд</t>
  </si>
  <si>
    <t>60RS0015</t>
  </si>
  <si>
    <t>52RS0029.1</t>
  </si>
  <si>
    <t>Печорский районный суд</t>
  </si>
  <si>
    <t>60RS0017</t>
  </si>
  <si>
    <t>52RS0030.1</t>
  </si>
  <si>
    <t>Порховский районный суд</t>
  </si>
  <si>
    <t>60RS0019</t>
  </si>
  <si>
    <t>52RS0031.1</t>
  </si>
  <si>
    <t>Псковский районный суд</t>
  </si>
  <si>
    <t>60RS0020</t>
  </si>
  <si>
    <t>52RS0032.1</t>
  </si>
  <si>
    <t>Пушкиногорский районный суд</t>
  </si>
  <si>
    <t>60RS0022</t>
  </si>
  <si>
    <t>52RS0033.1</t>
  </si>
  <si>
    <t>Пыталовский районный суд</t>
  </si>
  <si>
    <t>60RS0023</t>
  </si>
  <si>
    <t>52RS0034.1</t>
  </si>
  <si>
    <t>Себежский районный суд</t>
  </si>
  <si>
    <t>60RS0024</t>
  </si>
  <si>
    <t>52RS0035.1</t>
  </si>
  <si>
    <t>Стругокрасненский районный суд</t>
  </si>
  <si>
    <t>60RS0025</t>
  </si>
  <si>
    <t>52RS0036.1</t>
  </si>
  <si>
    <t>Ростовская область</t>
  </si>
  <si>
    <t>52RS0037.1</t>
  </si>
  <si>
    <t>61</t>
  </si>
  <si>
    <t>Ворошиловский районный суд г. Ростова-на-Дону</t>
  </si>
  <si>
    <t>61RS0001</t>
  </si>
  <si>
    <t>52RS0038.1</t>
  </si>
  <si>
    <t>Железнодорожный районный суд г. Ростова-на-Дону</t>
  </si>
  <si>
    <t>61RS0002</t>
  </si>
  <si>
    <t>52RS0039.1</t>
  </si>
  <si>
    <t>Кировский районный суд г. Ростова-на-Дону</t>
  </si>
  <si>
    <t>61RS0003</t>
  </si>
  <si>
    <t>52RS0040.1</t>
  </si>
  <si>
    <t>Ленинский районный суд г. Ростова-на-Дону</t>
  </si>
  <si>
    <t>61RS0004</t>
  </si>
  <si>
    <t>52RS0041.1</t>
  </si>
  <si>
    <t>Октябрьский районный суд г. Ростова-на-Дону</t>
  </si>
  <si>
    <t>61RS0005</t>
  </si>
  <si>
    <t>52RS0042.1</t>
  </si>
  <si>
    <t>Первомайский районный суд г. Ростова-на-Дону</t>
  </si>
  <si>
    <t>61RS0006</t>
  </si>
  <si>
    <t>52RS0043.1</t>
  </si>
  <si>
    <t>Пролетарский районный суд г. Ростова-на-Дону</t>
  </si>
  <si>
    <t>61RS0007</t>
  </si>
  <si>
    <t>52RS0044.1</t>
  </si>
  <si>
    <t>Советский районный суд г. Ростова-на-Дону</t>
  </si>
  <si>
    <t>61RS0008</t>
  </si>
  <si>
    <t>52RS0045.1</t>
  </si>
  <si>
    <t>Азовский городской суд</t>
  </si>
  <si>
    <t>61RS0009</t>
  </si>
  <si>
    <t>52RS0046.1</t>
  </si>
  <si>
    <t>Батайский городской суд</t>
  </si>
  <si>
    <t>61RS0010</t>
  </si>
  <si>
    <t>52RS0047.1</t>
  </si>
  <si>
    <t>Белокалитвинский городской суд</t>
  </si>
  <si>
    <t>61RS0011</t>
  </si>
  <si>
    <t>52RS0048.1</t>
  </si>
  <si>
    <t>Волгодонской районный суд</t>
  </si>
  <si>
    <t>61RS0012</t>
  </si>
  <si>
    <t>52RS0049.1</t>
  </si>
  <si>
    <t>Гуковский городской суд</t>
  </si>
  <si>
    <t>61RS0013</t>
  </si>
  <si>
    <t>52RS0050.1</t>
  </si>
  <si>
    <t>Донецкий городской суд</t>
  </si>
  <si>
    <t>61RS0014</t>
  </si>
  <si>
    <t>52RS0051.1</t>
  </si>
  <si>
    <t>Красносулинский районный суд</t>
  </si>
  <si>
    <t>61RS0017</t>
  </si>
  <si>
    <t>52RS0052.1</t>
  </si>
  <si>
    <t>Миллеровский районный суд</t>
  </si>
  <si>
    <t>61RS0018</t>
  </si>
  <si>
    <t>52RS0053.1</t>
  </si>
  <si>
    <t>Новочеркасский городской суд</t>
  </si>
  <si>
    <t>61RS0019</t>
  </si>
  <si>
    <t>52RS0054.1</t>
  </si>
  <si>
    <t>Новошахтинский районный суд</t>
  </si>
  <si>
    <t>61RS0020</t>
  </si>
  <si>
    <t>52RS0055.1</t>
  </si>
  <si>
    <t>Сальский  городской суд</t>
  </si>
  <si>
    <t>61RS0021</t>
  </si>
  <si>
    <t>52RS0056.1</t>
  </si>
  <si>
    <t>Таганрогский городской суд</t>
  </si>
  <si>
    <t>61RS0022</t>
  </si>
  <si>
    <t>52RS0057.1</t>
  </si>
  <si>
    <t>Шахтинский  городской суд</t>
  </si>
  <si>
    <t>61RS0023</t>
  </si>
  <si>
    <t>52RS0058.1</t>
  </si>
  <si>
    <t>Аксайский районный суд</t>
  </si>
  <si>
    <t>61RS0024</t>
  </si>
  <si>
    <t>53RS0002.1</t>
  </si>
  <si>
    <t>Багаевский районный суд</t>
  </si>
  <si>
    <t>61RS0025</t>
  </si>
  <si>
    <t>53RS0002.2</t>
  </si>
  <si>
    <t>Егорлыкский районный суд</t>
  </si>
  <si>
    <t>61RS0031</t>
  </si>
  <si>
    <t>53RS0002.3</t>
  </si>
  <si>
    <t>Зерноградский районный суд</t>
  </si>
  <si>
    <t>61RS0033</t>
  </si>
  <si>
    <t>53RS0003.1</t>
  </si>
  <si>
    <t>Зимовниковский районный суд</t>
  </si>
  <si>
    <t>61RS0034</t>
  </si>
  <si>
    <t>53RS0003.2</t>
  </si>
  <si>
    <t>Каменский районный суд</t>
  </si>
  <si>
    <t>61RS0036</t>
  </si>
  <si>
    <t>53RS0003.3</t>
  </si>
  <si>
    <t>Мартыновский районный суд</t>
  </si>
  <si>
    <t>61RS0040</t>
  </si>
  <si>
    <t>53RS0011.1</t>
  </si>
  <si>
    <t>Матвеево-Курганский районный суд</t>
  </si>
  <si>
    <t>61RS0041</t>
  </si>
  <si>
    <t>53RS0011.2</t>
  </si>
  <si>
    <t>Морозовский районный суд</t>
  </si>
  <si>
    <t>61RS0043</t>
  </si>
  <si>
    <t>53RS0012.1</t>
  </si>
  <si>
    <t>Мясниковский районный суд</t>
  </si>
  <si>
    <t>61RS0044</t>
  </si>
  <si>
    <t>53RS0012.2</t>
  </si>
  <si>
    <t>Неклиновский районный суд</t>
  </si>
  <si>
    <t>61RS0045</t>
  </si>
  <si>
    <t>53RS0015.1</t>
  </si>
  <si>
    <t>Обливский районный суд</t>
  </si>
  <si>
    <t>61RS0046</t>
  </si>
  <si>
    <t>53RS0015.2</t>
  </si>
  <si>
    <t>61RS0047</t>
  </si>
  <si>
    <t>53RS0015.3</t>
  </si>
  <si>
    <t>61RS0048</t>
  </si>
  <si>
    <t>53RS0015.4</t>
  </si>
  <si>
    <t>Песчанокопский районный суд</t>
  </si>
  <si>
    <t>61RS0049</t>
  </si>
  <si>
    <t>53RS0016.1</t>
  </si>
  <si>
    <t>Пролетарский районный суд</t>
  </si>
  <si>
    <t>61RS0050</t>
  </si>
  <si>
    <t>53RS0016.2</t>
  </si>
  <si>
    <t>Ремонтненский районный суд</t>
  </si>
  <si>
    <t>61RS0051</t>
  </si>
  <si>
    <t>53RS0016.3</t>
  </si>
  <si>
    <t>Семикаракорский районный суд</t>
  </si>
  <si>
    <t>61RS0053</t>
  </si>
  <si>
    <t>53RS0016.4</t>
  </si>
  <si>
    <t>Усть-Донецкий районный суд</t>
  </si>
  <si>
    <t>61RS0057</t>
  </si>
  <si>
    <t>53RS0019.1</t>
  </si>
  <si>
    <t>Целинский районный суд</t>
  </si>
  <si>
    <t>61RS0058</t>
  </si>
  <si>
    <t>53RS0019.2</t>
  </si>
  <si>
    <t>Цимлянский районный суд</t>
  </si>
  <si>
    <t>61RS0059</t>
  </si>
  <si>
    <t>53RS0022.1</t>
  </si>
  <si>
    <t>Чертковский районный суд</t>
  </si>
  <si>
    <t>61RS0060</t>
  </si>
  <si>
    <t>54RS0001.1</t>
  </si>
  <si>
    <t>Шолоховский районный суд</t>
  </si>
  <si>
    <t>61RS0061</t>
  </si>
  <si>
    <t>54RS0001.2</t>
  </si>
  <si>
    <t>Рязанская область</t>
  </si>
  <si>
    <t>54RS0002.1</t>
  </si>
  <si>
    <t>62</t>
  </si>
  <si>
    <t>Железнодорожный районный суд г. Рязани</t>
  </si>
  <si>
    <t>62RS0001</t>
  </si>
  <si>
    <t>54RS0003.1</t>
  </si>
  <si>
    <t>Московский районный суд г. Рязани</t>
  </si>
  <si>
    <t>62RS0002</t>
  </si>
  <si>
    <t>54RS0004.1</t>
  </si>
  <si>
    <t>Октябрьский районный суд г. Рязани</t>
  </si>
  <si>
    <t>62RS0003</t>
  </si>
  <si>
    <t>54RS0005.1</t>
  </si>
  <si>
    <t>Советский районный суд г. Рязани</t>
  </si>
  <si>
    <t>62RS0004</t>
  </si>
  <si>
    <t>54RS0006.1</t>
  </si>
  <si>
    <t>Рязанский районный суд</t>
  </si>
  <si>
    <t>62RS0005</t>
  </si>
  <si>
    <t>54RS0007.1</t>
  </si>
  <si>
    <t>Кадомский районный суд</t>
  </si>
  <si>
    <t>62RS0008</t>
  </si>
  <si>
    <t>54RS0008.1</t>
  </si>
  <si>
    <t>Касимовский районный суд</t>
  </si>
  <si>
    <t>62RS0010</t>
  </si>
  <si>
    <t>54RS0009.1</t>
  </si>
  <si>
    <t>Клепиковский районный суд</t>
  </si>
  <si>
    <t>62RS0011</t>
  </si>
  <si>
    <t>54RS0010.1</t>
  </si>
  <si>
    <t>Кораблинский районный суд</t>
  </si>
  <si>
    <t>62RS0012</t>
  </si>
  <si>
    <t>54RS0012.1</t>
  </si>
  <si>
    <t>Милославский районный суд</t>
  </si>
  <si>
    <t>62RS0013</t>
  </si>
  <si>
    <t>54RS0012.2</t>
  </si>
  <si>
    <t>62RS0014</t>
  </si>
  <si>
    <t>54RS0013.1</t>
  </si>
  <si>
    <t>Пронский районный суд</t>
  </si>
  <si>
    <t>62RS0017</t>
  </si>
  <si>
    <t>54RS0014.1</t>
  </si>
  <si>
    <t>Рыбновский районный суд</t>
  </si>
  <si>
    <t>62RS0019</t>
  </si>
  <si>
    <t>54RS0015.1</t>
  </si>
  <si>
    <t>Ряжский районный суд</t>
  </si>
  <si>
    <t>62RS0020</t>
  </si>
  <si>
    <t>54RS0015.2</t>
  </si>
  <si>
    <t>Сапожковский районный суд</t>
  </si>
  <si>
    <t>62RS0021</t>
  </si>
  <si>
    <t>54RS0016.1</t>
  </si>
  <si>
    <t>Сараевский районный суд</t>
  </si>
  <si>
    <t>62RS0022</t>
  </si>
  <si>
    <t>54RS0016.2</t>
  </si>
  <si>
    <t>Сасовский районный суд</t>
  </si>
  <si>
    <t>62RS0023</t>
  </si>
  <si>
    <t>54RS0018.1</t>
  </si>
  <si>
    <t>Скопинский районный суд</t>
  </si>
  <si>
    <t>62RS0025</t>
  </si>
  <si>
    <t>54RS0019.1</t>
  </si>
  <si>
    <t>62RS0026</t>
  </si>
  <si>
    <t>54RS0019.2</t>
  </si>
  <si>
    <t>Старожиловский районный суд</t>
  </si>
  <si>
    <t>62RS0027</t>
  </si>
  <si>
    <t>54RS0021.1</t>
  </si>
  <si>
    <t>Ухоловский районный суд</t>
  </si>
  <si>
    <t>62RS0028</t>
  </si>
  <si>
    <t>54RS0023.1</t>
  </si>
  <si>
    <t>Шацкий районный суд</t>
  </si>
  <si>
    <t>62RS0030</t>
  </si>
  <si>
    <t>54RS0024.1</t>
  </si>
  <si>
    <t>Шиловский районный суд</t>
  </si>
  <si>
    <t>62RS0031</t>
  </si>
  <si>
    <t>54RS0024.2</t>
  </si>
  <si>
    <t>Самарская область</t>
  </si>
  <si>
    <t>54RS0025.1</t>
  </si>
  <si>
    <t>63</t>
  </si>
  <si>
    <t>Богатовский районный суд</t>
  </si>
  <si>
    <t>63RS0002</t>
  </si>
  <si>
    <t>54RS0025.2</t>
  </si>
  <si>
    <t>Безенчукский районный суд</t>
  </si>
  <si>
    <t>63RS0004</t>
  </si>
  <si>
    <t>54RS0025.3</t>
  </si>
  <si>
    <t>Большеглушицкий районный суд</t>
  </si>
  <si>
    <t>63RS0005</t>
  </si>
  <si>
    <t>54RS0026.1</t>
  </si>
  <si>
    <t>Волжский районный суд</t>
  </si>
  <si>
    <t>63RS0007</t>
  </si>
  <si>
    <t>54RS0026.2</t>
  </si>
  <si>
    <t>Жигулевский городской суд</t>
  </si>
  <si>
    <t>63RS0009</t>
  </si>
  <si>
    <t>54RS0029.1</t>
  </si>
  <si>
    <t>Исаклинский районный суд</t>
  </si>
  <si>
    <t>63RS0010</t>
  </si>
  <si>
    <t>54RS0030.1</t>
  </si>
  <si>
    <t>Кинельский районный суд</t>
  </si>
  <si>
    <t>63RS0012</t>
  </si>
  <si>
    <t>54RS0031.1</t>
  </si>
  <si>
    <t>Кинель-Черкасский районный суд</t>
  </si>
  <si>
    <t>63RS0013</t>
  </si>
  <si>
    <t>54RS0032.1</t>
  </si>
  <si>
    <t>63RS0014</t>
  </si>
  <si>
    <t>54RS0032.2</t>
  </si>
  <si>
    <t>Кошкинский районный суд</t>
  </si>
  <si>
    <t>63RS0015</t>
  </si>
  <si>
    <t>54RS0034.1</t>
  </si>
  <si>
    <t>Клявлинский районный суд</t>
  </si>
  <si>
    <t>63RS0016</t>
  </si>
  <si>
    <t>54RS0035.1</t>
  </si>
  <si>
    <t>63RS0017</t>
  </si>
  <si>
    <t>54RS0035.2</t>
  </si>
  <si>
    <t>Новокуйбышевский городской суд</t>
  </si>
  <si>
    <t>63RS0018</t>
  </si>
  <si>
    <t>54RS0036.1</t>
  </si>
  <si>
    <t>Нефтегорский районный суд</t>
  </si>
  <si>
    <t>63RS0019</t>
  </si>
  <si>
    <t>54RS0039.1</t>
  </si>
  <si>
    <t>Отрадненский городской суд</t>
  </si>
  <si>
    <t>63RS0020</t>
  </si>
  <si>
    <t>54RS0041.1</t>
  </si>
  <si>
    <t>63RS0021</t>
  </si>
  <si>
    <t>54RS0041.2</t>
  </si>
  <si>
    <t>Похвистневский районный суд</t>
  </si>
  <si>
    <t>63RS0022</t>
  </si>
  <si>
    <t>54RS0042.1</t>
  </si>
  <si>
    <t>63RS0024</t>
  </si>
  <si>
    <t>54RS0042.2</t>
  </si>
  <si>
    <t>Сызранский городской суд</t>
  </si>
  <si>
    <t>63RS0025</t>
  </si>
  <si>
    <t>55RS0001.1</t>
  </si>
  <si>
    <t>Сызранский районный суд</t>
  </si>
  <si>
    <t>63RS0026</t>
  </si>
  <si>
    <t>55RS0001.2</t>
  </si>
  <si>
    <t>Ставропольский районный суд</t>
  </si>
  <si>
    <t>63RS0027</t>
  </si>
  <si>
    <t>55RS0002.1</t>
  </si>
  <si>
    <t>Сергиевский районный суд</t>
  </si>
  <si>
    <t>63RS0028</t>
  </si>
  <si>
    <t>55RS0003.1</t>
  </si>
  <si>
    <t>Автозаводский районный суд г. Тольятти</t>
  </si>
  <si>
    <t>63RS0029</t>
  </si>
  <si>
    <t>55RS0004.1</t>
  </si>
  <si>
    <t>Комсомольский районный суд г. Тольятти</t>
  </si>
  <si>
    <t>63RS0030</t>
  </si>
  <si>
    <t>55RS0005.1</t>
  </si>
  <si>
    <t>Центральный районный суд г. Тольятти</t>
  </si>
  <si>
    <t>63RS0031</t>
  </si>
  <si>
    <t>55RS0006.1</t>
  </si>
  <si>
    <t>Чапаевский городской суд</t>
  </si>
  <si>
    <t>63RS0033</t>
  </si>
  <si>
    <t>55RS0007.1</t>
  </si>
  <si>
    <t>Шигонский районный суд</t>
  </si>
  <si>
    <t>63RS0035</t>
  </si>
  <si>
    <t>55RS0008.1</t>
  </si>
  <si>
    <t>Самарский районный суд г. Самары</t>
  </si>
  <si>
    <t>63RS0037</t>
  </si>
  <si>
    <t>55RS0009.1</t>
  </si>
  <si>
    <t>Кировский районный суд г. Самары</t>
  </si>
  <si>
    <t>63RS0038</t>
  </si>
  <si>
    <t>55RS0010.1</t>
  </si>
  <si>
    <t>Ленинский районный суд г. Самары</t>
  </si>
  <si>
    <t>63RS0039</t>
  </si>
  <si>
    <t>55RS0011.1</t>
  </si>
  <si>
    <t>Октябрьский районный суд г. Самары</t>
  </si>
  <si>
    <t>63RS0040</t>
  </si>
  <si>
    <t>55RS0012.1</t>
  </si>
  <si>
    <t>Советский районный суд г. Самары</t>
  </si>
  <si>
    <t>63RS0041</t>
  </si>
  <si>
    <t>55RS0013.1</t>
  </si>
  <si>
    <t>Куйбышевский районный суд г. Самары</t>
  </si>
  <si>
    <t>63RS0042</t>
  </si>
  <si>
    <t>55RS0014.1</t>
  </si>
  <si>
    <t>Красноглинский районный суд г. Самары</t>
  </si>
  <si>
    <t>63RS0043</t>
  </si>
  <si>
    <t>55RS0015.1</t>
  </si>
  <si>
    <t>Железнодорожный районный суд г. Самары</t>
  </si>
  <si>
    <t>63RS0044</t>
  </si>
  <si>
    <t>55RS0016.1</t>
  </si>
  <si>
    <t>Промышленный районный суд г. Самары</t>
  </si>
  <si>
    <t>63RS0045</t>
  </si>
  <si>
    <t>55RS0017.1</t>
  </si>
  <si>
    <t>Саратовская область</t>
  </si>
  <si>
    <t>55RS0018.1</t>
  </si>
  <si>
    <t>64</t>
  </si>
  <si>
    <t>Аткарский городской суд</t>
  </si>
  <si>
    <t>64RS0002</t>
  </si>
  <si>
    <t>55RS0019.1</t>
  </si>
  <si>
    <t>Аркадакский районный суд</t>
  </si>
  <si>
    <t>64RS0003</t>
  </si>
  <si>
    <t>55RS0020.1</t>
  </si>
  <si>
    <t>Балаковский районный суд</t>
  </si>
  <si>
    <t>64RS0004</t>
  </si>
  <si>
    <t>55RS0021.1</t>
  </si>
  <si>
    <t>Балашовский районный суд</t>
  </si>
  <si>
    <t>64RS0007</t>
  </si>
  <si>
    <t>55RS0022.1</t>
  </si>
  <si>
    <t>Базарно-Карабулакский районный суд</t>
  </si>
  <si>
    <t>64RS0008</t>
  </si>
  <si>
    <t>55RS0023.1</t>
  </si>
  <si>
    <t>Вольский районный суд</t>
  </si>
  <si>
    <t>64RS0010</t>
  </si>
  <si>
    <t>55RS0024.1</t>
  </si>
  <si>
    <t>Ершовский районный суд</t>
  </si>
  <si>
    <t>64RS0015</t>
  </si>
  <si>
    <t>55RS0025.1</t>
  </si>
  <si>
    <t>64RS0017</t>
  </si>
  <si>
    <t>55RS0026.1</t>
  </si>
  <si>
    <t>Краснокутский районный суд</t>
  </si>
  <si>
    <t>64RS0018</t>
  </si>
  <si>
    <t>55RS0027.1</t>
  </si>
  <si>
    <t>Красноармейский городской суд</t>
  </si>
  <si>
    <t>64RS0019</t>
  </si>
  <si>
    <t>55RS0028.1</t>
  </si>
  <si>
    <t>Марксовский городской суд</t>
  </si>
  <si>
    <t>64RS0022</t>
  </si>
  <si>
    <t>55RS0029.1</t>
  </si>
  <si>
    <t>Новоузенский районный суд</t>
  </si>
  <si>
    <t>64RS0023</t>
  </si>
  <si>
    <t>55RS0030.1</t>
  </si>
  <si>
    <t>Петровский городской суд</t>
  </si>
  <si>
    <t>64RS0027</t>
  </si>
  <si>
    <t>55RS0031.1</t>
  </si>
  <si>
    <t>Пугачевский районный суд</t>
  </si>
  <si>
    <t>64RS0028</t>
  </si>
  <si>
    <t>55RS0032.1</t>
  </si>
  <si>
    <t>Ртищевский районный суд</t>
  </si>
  <si>
    <t>64RS0030</t>
  </si>
  <si>
    <t>55RS0033.1</t>
  </si>
  <si>
    <t>Саратовский районный суд</t>
  </si>
  <si>
    <t>64RS0034</t>
  </si>
  <si>
    <t>55RS0034.1</t>
  </si>
  <si>
    <t>64RS0035</t>
  </si>
  <si>
    <t>55RS0035.1</t>
  </si>
  <si>
    <t>Татищевский районный суд</t>
  </si>
  <si>
    <t>64RS0036</t>
  </si>
  <si>
    <t>55RS0036.1</t>
  </si>
  <si>
    <t>Энгельсский районный суд</t>
  </si>
  <si>
    <t>64RS0042</t>
  </si>
  <si>
    <t>55RS0037.1</t>
  </si>
  <si>
    <t>Волжский районный суд г. Саратова</t>
  </si>
  <si>
    <t>64RS0043</t>
  </si>
  <si>
    <t>55RS0038.1</t>
  </si>
  <si>
    <t>Заводской районный суд г. Саратова</t>
  </si>
  <si>
    <t>64RS0044</t>
  </si>
  <si>
    <t>55RS0039.1</t>
  </si>
  <si>
    <t>Кировский районный суд г. Саратова</t>
  </si>
  <si>
    <t>64RS0045</t>
  </si>
  <si>
    <t>56RS0001.1</t>
  </si>
  <si>
    <t>Ленинский районный суд г. Саратова</t>
  </si>
  <si>
    <t>64RS0046</t>
  </si>
  <si>
    <t>56RS0003.1</t>
  </si>
  <si>
    <t>Октябрьский районный суд г. Саратова</t>
  </si>
  <si>
    <t>64RS0047</t>
  </si>
  <si>
    <t>56RS0004.1</t>
  </si>
  <si>
    <t>Фрунзенский районный суд г. Саратова</t>
  </si>
  <si>
    <t>64RS0048</t>
  </si>
  <si>
    <t>56RS0005.1</t>
  </si>
  <si>
    <t>Сахалинская область</t>
  </si>
  <si>
    <t>56RS0005.2.PSP</t>
  </si>
  <si>
    <t>65</t>
  </si>
  <si>
    <t>Южно-Сахалинский городской суд</t>
  </si>
  <si>
    <t>65RS0001</t>
  </si>
  <si>
    <t>56RS0006.1</t>
  </si>
  <si>
    <t>Александровск-Сахалинский городской суд</t>
  </si>
  <si>
    <t>65RS0002</t>
  </si>
  <si>
    <t>56RS0007.1</t>
  </si>
  <si>
    <t>Анивский районный суд</t>
  </si>
  <si>
    <t>65RS0003</t>
  </si>
  <si>
    <t>56RS0007.2.PSP</t>
  </si>
  <si>
    <t>Долинский городской суд</t>
  </si>
  <si>
    <t>65RS0004</t>
  </si>
  <si>
    <t>56RS0007.3.PSP</t>
  </si>
  <si>
    <t>Корсаковский городской суд</t>
  </si>
  <si>
    <t>65RS0005</t>
  </si>
  <si>
    <t>56RS0008.1</t>
  </si>
  <si>
    <t>Курильский районный суд</t>
  </si>
  <si>
    <t>65RS0006</t>
  </si>
  <si>
    <t>56RS0008.2.PSP</t>
  </si>
  <si>
    <t>Макаровский районный суд</t>
  </si>
  <si>
    <t>65RS0007</t>
  </si>
  <si>
    <t>56RS0008.3.PSP</t>
  </si>
  <si>
    <t>Невельский городской суд</t>
  </si>
  <si>
    <t>65RS0008</t>
  </si>
  <si>
    <t>56RS0009.1</t>
  </si>
  <si>
    <t>Ногликский районный суд</t>
  </si>
  <si>
    <t>65RS0009</t>
  </si>
  <si>
    <t>56RS0010.1</t>
  </si>
  <si>
    <t>Охинский городской суд</t>
  </si>
  <si>
    <t>65RS0010</t>
  </si>
  <si>
    <t>56RS0012.1</t>
  </si>
  <si>
    <t>Поронайский городской суд</t>
  </si>
  <si>
    <t>65RS0011</t>
  </si>
  <si>
    <t>56RS0013.1</t>
  </si>
  <si>
    <t>Северо-Курильский районный суд</t>
  </si>
  <si>
    <t>65RS0012</t>
  </si>
  <si>
    <t>56RS0015.1</t>
  </si>
  <si>
    <t>Смирныховский районный суд</t>
  </si>
  <si>
    <t>65RS0013</t>
  </si>
  <si>
    <t>56RS0016.1</t>
  </si>
  <si>
    <t>Томаринский районный суд</t>
  </si>
  <si>
    <t>65RS0014</t>
  </si>
  <si>
    <t>56RS0017.1</t>
  </si>
  <si>
    <t>Тымовский районный суд</t>
  </si>
  <si>
    <t>65RS0015</t>
  </si>
  <si>
    <t>56RS0018.1</t>
  </si>
  <si>
    <t>Углегорский городской суд</t>
  </si>
  <si>
    <t>65RS0016</t>
  </si>
  <si>
    <t>56RS0018.2</t>
  </si>
  <si>
    <t>Холмский городской суд</t>
  </si>
  <si>
    <t>65RS0017</t>
  </si>
  <si>
    <t>56RS0019.1</t>
  </si>
  <si>
    <t>Южно-Курильский районный суд</t>
  </si>
  <si>
    <t>65RS0018</t>
  </si>
  <si>
    <t>56RS0021.1</t>
  </si>
  <si>
    <t>Свердловская область</t>
  </si>
  <si>
    <t>56RS0022.1</t>
  </si>
  <si>
    <t>66</t>
  </si>
  <si>
    <t>Верх-Исетский районный суд г. Екатеринбурга</t>
  </si>
  <si>
    <t>66RS0001</t>
  </si>
  <si>
    <t>56RS0023.1</t>
  </si>
  <si>
    <t>Железнодорожный районный суд г. Екатеринбурга</t>
  </si>
  <si>
    <t>66RS0002</t>
  </si>
  <si>
    <t>56RS0024.1</t>
  </si>
  <si>
    <t>Кировский районный суд г. Екатеринбурга</t>
  </si>
  <si>
    <t>66RS0003</t>
  </si>
  <si>
    <t>56RS0026.1</t>
  </si>
  <si>
    <t>Ленинский районный суд г. Екатеринбурга</t>
  </si>
  <si>
    <t>66RS0004</t>
  </si>
  <si>
    <t>56RS0027.1</t>
  </si>
  <si>
    <t>Октябрьский районный суд г. Екатеринбурга</t>
  </si>
  <si>
    <t>66RS0005</t>
  </si>
  <si>
    <t>56RS0028.1</t>
  </si>
  <si>
    <t>Орджоникидзевский районный суд г. Екатеринбурга</t>
  </si>
  <si>
    <t>66RS0006</t>
  </si>
  <si>
    <t>56RS0029.1</t>
  </si>
  <si>
    <t>Чкаловский районный суд г. Екатеринбурга</t>
  </si>
  <si>
    <t>66RS0007</t>
  </si>
  <si>
    <t>56RS0030.1</t>
  </si>
  <si>
    <t>Дзержинский районный суд г. Нижний Тагил</t>
  </si>
  <si>
    <t>66RS0008</t>
  </si>
  <si>
    <t>56RS0031.1</t>
  </si>
  <si>
    <t>Ленинский районный суд г. Нижний Тагил</t>
  </si>
  <si>
    <t>66RS0009</t>
  </si>
  <si>
    <t>56RS0032.1</t>
  </si>
  <si>
    <t>Тагилстроевский районный суд г. Нижний Тагил</t>
  </si>
  <si>
    <t>66RS0010</t>
  </si>
  <si>
    <t>56RS0033.1</t>
  </si>
  <si>
    <t>Красногорский районный суд г. Каменск-Уральского</t>
  </si>
  <si>
    <t>66RS0011</t>
  </si>
  <si>
    <t>56RS0033.2</t>
  </si>
  <si>
    <t>Синарский районный суд г. Каменск-Уральского</t>
  </si>
  <si>
    <t>66RS0012</t>
  </si>
  <si>
    <t>56RS0034.1</t>
  </si>
  <si>
    <t>66RS0013</t>
  </si>
  <si>
    <t>56RS0035.1</t>
  </si>
  <si>
    <t>Алапаевский городской суд</t>
  </si>
  <si>
    <t>66RS0014</t>
  </si>
  <si>
    <t>56RS0038.1</t>
  </si>
  <si>
    <t>Асбестовский городской суд</t>
  </si>
  <si>
    <t>66RS0015</t>
  </si>
  <si>
    <t>56RS0038.2.PSP</t>
  </si>
  <si>
    <t>66RS0016</t>
  </si>
  <si>
    <t>56RS0039.1</t>
  </si>
  <si>
    <t>Артинский районный суд</t>
  </si>
  <si>
    <t>66RS0017</t>
  </si>
  <si>
    <t>56RS0040.1</t>
  </si>
  <si>
    <t>Байкаловский районный суд</t>
  </si>
  <si>
    <t>66RS0019</t>
  </si>
  <si>
    <t>56RS0041.1</t>
  </si>
  <si>
    <t>Белоярский районный суд</t>
  </si>
  <si>
    <t>66RS0020</t>
  </si>
  <si>
    <t>56RS0042.1</t>
  </si>
  <si>
    <t>Богдановичский городской суд</t>
  </si>
  <si>
    <t>66RS0021</t>
  </si>
  <si>
    <t>56RS0043.1</t>
  </si>
  <si>
    <t>66RS0022</t>
  </si>
  <si>
    <t>56RS0044.1</t>
  </si>
  <si>
    <t>Верхотурский районный суд</t>
  </si>
  <si>
    <t>66RS0023</t>
  </si>
  <si>
    <t>56RS0044.2.PSP</t>
  </si>
  <si>
    <t>Верхнепышминский городской суд</t>
  </si>
  <si>
    <t>66RS0024</t>
  </si>
  <si>
    <t>57RS0001.1</t>
  </si>
  <si>
    <t>Верхнесалдинский районный суд</t>
  </si>
  <si>
    <t>66RS0025</t>
  </si>
  <si>
    <t>57RS0002.1</t>
  </si>
  <si>
    <t>Ивдельский городской суд</t>
  </si>
  <si>
    <t>66RS0027</t>
  </si>
  <si>
    <t>57RS0003.1</t>
  </si>
  <si>
    <t>Ирбитский районный суд</t>
  </si>
  <si>
    <t>66RS0028</t>
  </si>
  <si>
    <t>57RS0004.1</t>
  </si>
  <si>
    <t>Камышловский районный суд</t>
  </si>
  <si>
    <t>66RS0029</t>
  </si>
  <si>
    <t>57RS0006.1</t>
  </si>
  <si>
    <t>Карпинский городской суд</t>
  </si>
  <si>
    <t>66RS0030</t>
  </si>
  <si>
    <t>57RS0009.1</t>
  </si>
  <si>
    <t>Качканарский городской суд</t>
  </si>
  <si>
    <t>66RS0031</t>
  </si>
  <si>
    <t>57RS0010.1</t>
  </si>
  <si>
    <t>Кировградский городской суд</t>
  </si>
  <si>
    <t>66RS0032</t>
  </si>
  <si>
    <t>57RS0010.2</t>
  </si>
  <si>
    <t>Краснотурьинский городской суд</t>
  </si>
  <si>
    <t>66RS0033</t>
  </si>
  <si>
    <t>57RS0012.1</t>
  </si>
  <si>
    <t>Красноуральский городской суд</t>
  </si>
  <si>
    <t>66RS0034</t>
  </si>
  <si>
    <t>57RS0012.2</t>
  </si>
  <si>
    <t>Красноуфимский районный суд</t>
  </si>
  <si>
    <t>66RS0035</t>
  </si>
  <si>
    <t>57RS0013.1</t>
  </si>
  <si>
    <t>Кушвинский городской суд</t>
  </si>
  <si>
    <t>66RS0036</t>
  </si>
  <si>
    <t>57RS0014.1</t>
  </si>
  <si>
    <t>Городской суд г. Лесного</t>
  </si>
  <si>
    <t>66RS0037</t>
  </si>
  <si>
    <t>57RS0014.2</t>
  </si>
  <si>
    <t>Невьянский городской суд</t>
  </si>
  <si>
    <t>66RS0038</t>
  </si>
  <si>
    <t>57RS0015.1</t>
  </si>
  <si>
    <t>Нижнесергинский районный суд</t>
  </si>
  <si>
    <t>66RS0039</t>
  </si>
  <si>
    <t>57RS0015.2</t>
  </si>
  <si>
    <t>Нижнетуринский городской суд</t>
  </si>
  <si>
    <t>66RS0040</t>
  </si>
  <si>
    <t>57RS0016.1</t>
  </si>
  <si>
    <t>Новолялинский районный суд</t>
  </si>
  <si>
    <t>66RS0041</t>
  </si>
  <si>
    <t>57RS0017.1</t>
  </si>
  <si>
    <t>Новоуральский городской суд</t>
  </si>
  <si>
    <t>66RS0043</t>
  </si>
  <si>
    <t>57RS0019.1</t>
  </si>
  <si>
    <t>Первоуральский городской суд</t>
  </si>
  <si>
    <t>66RS0044</t>
  </si>
  <si>
    <t>57RS0019.2</t>
  </si>
  <si>
    <t>Полевской городской суд</t>
  </si>
  <si>
    <t>66RS0045</t>
  </si>
  <si>
    <t>57RS0019.3</t>
  </si>
  <si>
    <t>66RS0046</t>
  </si>
  <si>
    <t>57RS0020.1</t>
  </si>
  <si>
    <t>Ревдинский городской суд</t>
  </si>
  <si>
    <t>66RS0048</t>
  </si>
  <si>
    <t>57RS0020.2</t>
  </si>
  <si>
    <t>Режевской городской суд</t>
  </si>
  <si>
    <t>66RS0049</t>
  </si>
  <si>
    <t>57RS0022.1</t>
  </si>
  <si>
    <t>Североуральский городской суд</t>
  </si>
  <si>
    <t>66RS0050</t>
  </si>
  <si>
    <t>57RS0022.2</t>
  </si>
  <si>
    <t>Серовский районный суд</t>
  </si>
  <si>
    <t>66RS0051</t>
  </si>
  <si>
    <t>57RS0023.1</t>
  </si>
  <si>
    <t>Сухоложский городской суд</t>
  </si>
  <si>
    <t>66RS0052</t>
  </si>
  <si>
    <t>57RS0024.1</t>
  </si>
  <si>
    <t>Сысертский районный суд</t>
  </si>
  <si>
    <t>66RS0053</t>
  </si>
  <si>
    <t>57RS0025.1</t>
  </si>
  <si>
    <t>Слободо-Туринский районный суд</t>
  </si>
  <si>
    <t>66RS0054</t>
  </si>
  <si>
    <t>57RS0026.1</t>
  </si>
  <si>
    <t>Тавдинский районный суд</t>
  </si>
  <si>
    <t>66RS0056</t>
  </si>
  <si>
    <t>57RS0027.1</t>
  </si>
  <si>
    <t>Талицкий районный суд</t>
  </si>
  <si>
    <t>66RS0057</t>
  </si>
  <si>
    <t>58RS0001.1</t>
  </si>
  <si>
    <t>Тугулымский районный суд</t>
  </si>
  <si>
    <t>66RS0058</t>
  </si>
  <si>
    <t>58RS0002.1</t>
  </si>
  <si>
    <t>Туринский районный суд</t>
  </si>
  <si>
    <t>66RS0059</t>
  </si>
  <si>
    <t>58RS0003.1</t>
  </si>
  <si>
    <t>Шалинский районный суд</t>
  </si>
  <si>
    <t>66RS0060</t>
  </si>
  <si>
    <t>58RS0004.1</t>
  </si>
  <si>
    <t>Заречный районный суд</t>
  </si>
  <si>
    <t>66RS0061</t>
  </si>
  <si>
    <t>58RS0005.1</t>
  </si>
  <si>
    <t>Смоленская область</t>
  </si>
  <si>
    <t>58RS0006.1</t>
  </si>
  <si>
    <t>67</t>
  </si>
  <si>
    <t>Заднепровский районный суд г. Смоленска</t>
  </si>
  <si>
    <t>67RS0001</t>
  </si>
  <si>
    <t>58RS0007.1</t>
  </si>
  <si>
    <t>Ленинский районный суд г. Смоленска</t>
  </si>
  <si>
    <t>67RS0002</t>
  </si>
  <si>
    <t>58RS0008.1</t>
  </si>
  <si>
    <t>Промышленный районный суд г. Смоленска</t>
  </si>
  <si>
    <t>67RS0003</t>
  </si>
  <si>
    <t>58RS0009.1</t>
  </si>
  <si>
    <t>67RS0004</t>
  </si>
  <si>
    <t>58RS0010.1</t>
  </si>
  <si>
    <t>Гагаринский районный суд</t>
  </si>
  <si>
    <t>67RS0005</t>
  </si>
  <si>
    <t>58RS0011.1</t>
  </si>
  <si>
    <t>Рославльский городской суд</t>
  </si>
  <si>
    <t>67RS0006</t>
  </si>
  <si>
    <t>58RS0012.1</t>
  </si>
  <si>
    <t>Сафоновский районный суд</t>
  </si>
  <si>
    <t>67RS0007</t>
  </si>
  <si>
    <t>58RS0014.1</t>
  </si>
  <si>
    <t>Ярцевский городской суд</t>
  </si>
  <si>
    <t>67RS0008</t>
  </si>
  <si>
    <t>58RS0017.1</t>
  </si>
  <si>
    <t>Велижский районный суд</t>
  </si>
  <si>
    <t>67RS0009</t>
  </si>
  <si>
    <t>58RS0018.1</t>
  </si>
  <si>
    <t>Демидовский районный суд</t>
  </si>
  <si>
    <t>67RS0010</t>
  </si>
  <si>
    <t>58RS0019.1</t>
  </si>
  <si>
    <t>Дорогобужский районный суд</t>
  </si>
  <si>
    <t>67RS0011</t>
  </si>
  <si>
    <t>58RS0019.2.PSP</t>
  </si>
  <si>
    <t>Духовщинский районный суд</t>
  </si>
  <si>
    <t>67RS0012</t>
  </si>
  <si>
    <t>58RS0020.1</t>
  </si>
  <si>
    <t>Ельнинский районный суд</t>
  </si>
  <si>
    <t>67RS0013</t>
  </si>
  <si>
    <t>58RS0021.1</t>
  </si>
  <si>
    <t>Краснинский  районный суд</t>
  </si>
  <si>
    <t>67RS0015</t>
  </si>
  <si>
    <t>58RS0022.1</t>
  </si>
  <si>
    <t>Монастырщинский районный суд</t>
  </si>
  <si>
    <t>67RS0017</t>
  </si>
  <si>
    <t>58RS0023.1</t>
  </si>
  <si>
    <t>67RS0019</t>
  </si>
  <si>
    <t>58RS0024.1</t>
  </si>
  <si>
    <t>67RS0020</t>
  </si>
  <si>
    <t>58RS0025.1</t>
  </si>
  <si>
    <t>67RS0021</t>
  </si>
  <si>
    <t>58RS0026.1</t>
  </si>
  <si>
    <t>Сычевский районный суд</t>
  </si>
  <si>
    <t>67RS0022</t>
  </si>
  <si>
    <t>58RS0027.1</t>
  </si>
  <si>
    <t>Шумячский районный суд</t>
  </si>
  <si>
    <t>67RS0027</t>
  </si>
  <si>
    <t>58RS0027.2</t>
  </si>
  <si>
    <t>Десногорский городской суд</t>
  </si>
  <si>
    <t>67RS0029</t>
  </si>
  <si>
    <t>58RS0028.1</t>
  </si>
  <si>
    <t>Тамбовская область</t>
  </si>
  <si>
    <t>58RS0028.2</t>
  </si>
  <si>
    <t>68</t>
  </si>
  <si>
    <t>Октябрьский районный суд г. Тамбова</t>
  </si>
  <si>
    <t>68RS0001</t>
  </si>
  <si>
    <t>58RS0029.1</t>
  </si>
  <si>
    <t>Ленинский районный суд г. Тамбова</t>
  </si>
  <si>
    <t>68RS0002</t>
  </si>
  <si>
    <t>58RS0030.1</t>
  </si>
  <si>
    <t>Советский районный суд г. Тамбова</t>
  </si>
  <si>
    <t>68RS0003</t>
  </si>
  <si>
    <t>58RS0031.1</t>
  </si>
  <si>
    <t>68RS0004</t>
  </si>
  <si>
    <t>58RS0032.1</t>
  </si>
  <si>
    <t>Бондарский районный суд</t>
  </si>
  <si>
    <t>68RS0005</t>
  </si>
  <si>
    <t>58RS0033.1</t>
  </si>
  <si>
    <t>Гавриловский районный суд</t>
  </si>
  <si>
    <t>68RS0006</t>
  </si>
  <si>
    <t>58RS0034.1</t>
  </si>
  <si>
    <t>Жердевский районный суд</t>
  </si>
  <si>
    <t>68RS0007</t>
  </si>
  <si>
    <t>59RS0001.1</t>
  </si>
  <si>
    <t>68RS0008</t>
  </si>
  <si>
    <t>59RS0002.1</t>
  </si>
  <si>
    <t>Инжавинский районный суд</t>
  </si>
  <si>
    <t>68RS0009</t>
  </si>
  <si>
    <t>59RS0003.1</t>
  </si>
  <si>
    <t>Кирсановский районный суд</t>
  </si>
  <si>
    <t>68RS0010</t>
  </si>
  <si>
    <t>59RS0004.1</t>
  </si>
  <si>
    <t>Котовский городской суд</t>
  </si>
  <si>
    <t>68RS0011</t>
  </si>
  <si>
    <t>59RS0005.1</t>
  </si>
  <si>
    <t>Мичуринский районный суд</t>
  </si>
  <si>
    <t>68RS0012</t>
  </si>
  <si>
    <t>59RS0005.2</t>
  </si>
  <si>
    <t>Мичуринский городской суд</t>
  </si>
  <si>
    <t>68RS0013</t>
  </si>
  <si>
    <t>59RS0005.3</t>
  </si>
  <si>
    <t>Мордовский районный суд</t>
  </si>
  <si>
    <t>68RS0014</t>
  </si>
  <si>
    <t>59RS0006.1</t>
  </si>
  <si>
    <t>Моршанский районный суд</t>
  </si>
  <si>
    <t>68RS0015</t>
  </si>
  <si>
    <t>59RS0006.2</t>
  </si>
  <si>
    <t>Мучкапский районный суд</t>
  </si>
  <si>
    <t>68RS0016</t>
  </si>
  <si>
    <t>59RS0007.1</t>
  </si>
  <si>
    <t>Никифоровский районный суд</t>
  </si>
  <si>
    <t>68RS0017</t>
  </si>
  <si>
    <t>59RS0007.2</t>
  </si>
  <si>
    <t>68RS0018</t>
  </si>
  <si>
    <t>59RS0008.1</t>
  </si>
  <si>
    <t>68RS0019</t>
  </si>
  <si>
    <t>59RS0009.1</t>
  </si>
  <si>
    <t>Пичаевский районный суд</t>
  </si>
  <si>
    <t>68RS0020</t>
  </si>
  <si>
    <t>59RS0010.1</t>
  </si>
  <si>
    <t>Рассказовский районный суд</t>
  </si>
  <si>
    <t>68RS0021</t>
  </si>
  <si>
    <t>59RS0011.1</t>
  </si>
  <si>
    <t>Ржаксинский районный суд</t>
  </si>
  <si>
    <t>68RS0022</t>
  </si>
  <si>
    <t>59RS0011.2</t>
  </si>
  <si>
    <t>Сампурский районный суд</t>
  </si>
  <si>
    <t>68RS0023</t>
  </si>
  <si>
    <t>59RS0011.3.PSP</t>
  </si>
  <si>
    <t>68RS0024</t>
  </si>
  <si>
    <t>59RS0013.1</t>
  </si>
  <si>
    <t>Староюрьевский районный суд</t>
  </si>
  <si>
    <t>68RS0025</t>
  </si>
  <si>
    <t>59RS0013.2.PSP</t>
  </si>
  <si>
    <t>Токаревский районный суд</t>
  </si>
  <si>
    <t>68RS0026</t>
  </si>
  <si>
    <t>59RS0014.1</t>
  </si>
  <si>
    <t>Уваровский районный суд</t>
  </si>
  <si>
    <t>68RS0027</t>
  </si>
  <si>
    <t>59RS0014.2.PSP</t>
  </si>
  <si>
    <t>Уметский районный суд</t>
  </si>
  <si>
    <t>68RS0028</t>
  </si>
  <si>
    <t>59RS0015.1</t>
  </si>
  <si>
    <t>Тверская область</t>
  </si>
  <si>
    <t>59RS0017.1</t>
  </si>
  <si>
    <t>69</t>
  </si>
  <si>
    <t>Бежецкий межрайонный суд Тверской области</t>
  </si>
  <si>
    <t>69RS0002</t>
  </si>
  <si>
    <t>59RS0017.2.PSP</t>
  </si>
  <si>
    <t>Бологовский городской суд</t>
  </si>
  <si>
    <t>69RS0004</t>
  </si>
  <si>
    <t>59RS0018.1</t>
  </si>
  <si>
    <t>Вышневолоцкий межрайонный суд Тверской области</t>
  </si>
  <si>
    <t>69RS0006</t>
  </si>
  <si>
    <t>59RS0020.1</t>
  </si>
  <si>
    <t>Западнодвинский межрайонный суд Тверской области</t>
  </si>
  <si>
    <t>69RS0008</t>
  </si>
  <si>
    <t>59RS0021.1</t>
  </si>
  <si>
    <t>Зубцовский районный суд</t>
  </si>
  <si>
    <t>69RS0009</t>
  </si>
  <si>
    <t>59RS0022.1</t>
  </si>
  <si>
    <t>Калязинский районный суд</t>
  </si>
  <si>
    <t>69RS0010</t>
  </si>
  <si>
    <t>59RS0024.1</t>
  </si>
  <si>
    <t>Кашинский межрайонный суд Тверской области</t>
  </si>
  <si>
    <t>69RS0011</t>
  </si>
  <si>
    <t>59RS0025.1</t>
  </si>
  <si>
    <t>Кимрский городской суд</t>
  </si>
  <si>
    <t>69RS0013</t>
  </si>
  <si>
    <t>59RS0026.1</t>
  </si>
  <si>
    <t>Конаковский городской суд</t>
  </si>
  <si>
    <t>69RS0014</t>
  </si>
  <si>
    <t>59RS0027.1</t>
  </si>
  <si>
    <t>Лихославльский районный суд</t>
  </si>
  <si>
    <t>69RS0018</t>
  </si>
  <si>
    <t>59RS0027.2.PSP</t>
  </si>
  <si>
    <t>Максатихинский межрайонный суд Тверской области</t>
  </si>
  <si>
    <t>69RS0019</t>
  </si>
  <si>
    <t>59RS0027.3.PSP</t>
  </si>
  <si>
    <t>Нелидовский межрайонный суд</t>
  </si>
  <si>
    <t>69RS0021</t>
  </si>
  <si>
    <t>59RS0028.1</t>
  </si>
  <si>
    <t>Осташковский межрайонный суд Тверской области</t>
  </si>
  <si>
    <t>69RS0023</t>
  </si>
  <si>
    <t>59RS0029.1</t>
  </si>
  <si>
    <t>Рамешковский районный суд</t>
  </si>
  <si>
    <t>69RS0025</t>
  </si>
  <si>
    <t>59RS0029.2.PSP</t>
  </si>
  <si>
    <t>Ржевский городской суд</t>
  </si>
  <si>
    <t>69RS0026</t>
  </si>
  <si>
    <t>59RS0030.1</t>
  </si>
  <si>
    <t>Старицкий районный суд</t>
  </si>
  <si>
    <t>69RS0031</t>
  </si>
  <si>
    <t>59RS0030.2.PSP</t>
  </si>
  <si>
    <t>Торжокский межрайонный суд Тверской области</t>
  </si>
  <si>
    <t>69RS0032</t>
  </si>
  <si>
    <t>59RS0032.1</t>
  </si>
  <si>
    <t>Торопецкий районный суд</t>
  </si>
  <si>
    <t>69RS0033</t>
  </si>
  <si>
    <t>59RS0033.1</t>
  </si>
  <si>
    <t>Удомельский городской суд</t>
  </si>
  <si>
    <t>69RS0034</t>
  </si>
  <si>
    <t>59RS0033.2.PSP</t>
  </si>
  <si>
    <t>Заволжский районный суд г. Твери</t>
  </si>
  <si>
    <t>69RS0036</t>
  </si>
  <si>
    <t>59RS0034.1</t>
  </si>
  <si>
    <t>69RS0037</t>
  </si>
  <si>
    <t>59RS0035.1</t>
  </si>
  <si>
    <t>Московский районный суд г. Твери</t>
  </si>
  <si>
    <t>69RS0038</t>
  </si>
  <si>
    <t>59RS0037.1</t>
  </si>
  <si>
    <t>Пролетарский районный суд г. Твери</t>
  </si>
  <si>
    <t>69RS0039</t>
  </si>
  <si>
    <t>59RS0040.1</t>
  </si>
  <si>
    <t>Центральный районный суд г. Твери</t>
  </si>
  <si>
    <t>69RS0040</t>
  </si>
  <si>
    <t>59RS0042.1</t>
  </si>
  <si>
    <t>Томская область</t>
  </si>
  <si>
    <t>59RS0043.1</t>
  </si>
  <si>
    <t>70</t>
  </si>
  <si>
    <t>Кировский районный суд  г. Томска</t>
  </si>
  <si>
    <t>70RS0001</t>
  </si>
  <si>
    <t>59RS0044.1</t>
  </si>
  <si>
    <t>Ленинский районный суд г. Томска</t>
  </si>
  <si>
    <t>70RS0002</t>
  </si>
  <si>
    <t>81RS0001.1</t>
  </si>
  <si>
    <t>Октябрьский районный суд г. Томска</t>
  </si>
  <si>
    <t>70RS0003</t>
  </si>
  <si>
    <t>81RS0002.1</t>
  </si>
  <si>
    <t>Советский районный суд г. Томска</t>
  </si>
  <si>
    <t>70RS0004</t>
  </si>
  <si>
    <t>81RS0003.1</t>
  </si>
  <si>
    <t>Томский районный суд</t>
  </si>
  <si>
    <t>70RS0005</t>
  </si>
  <si>
    <t>81RS0005.1</t>
  </si>
  <si>
    <t>Асиновский городской суд</t>
  </si>
  <si>
    <t>70RS0006</t>
  </si>
  <si>
    <t>81RS0006.1</t>
  </si>
  <si>
    <t>Кедровский городской суд</t>
  </si>
  <si>
    <t>70RS0007</t>
  </si>
  <si>
    <t>81RS0006.2</t>
  </si>
  <si>
    <t>Колпашевский городской суд</t>
  </si>
  <si>
    <t>70RS0008</t>
  </si>
  <si>
    <t>81RS0006.3.PSP</t>
  </si>
  <si>
    <t>Северский городской суд</t>
  </si>
  <si>
    <t>70RS0009</t>
  </si>
  <si>
    <t>60RS0001.1</t>
  </si>
  <si>
    <t>Стрежевской городской суд</t>
  </si>
  <si>
    <t>70RS0010</t>
  </si>
  <si>
    <t>60RS0002.1</t>
  </si>
  <si>
    <t>70RS0011</t>
  </si>
  <si>
    <t>60RS0002.2</t>
  </si>
  <si>
    <t>Бакчарский районный суд</t>
  </si>
  <si>
    <t>70RS0012</t>
  </si>
  <si>
    <t>60RS0003.1</t>
  </si>
  <si>
    <t>Верхнекетский районный суд</t>
  </si>
  <si>
    <t>70RS0013</t>
  </si>
  <si>
    <t>60RS0004.1</t>
  </si>
  <si>
    <t>Зырянский районный суд</t>
  </si>
  <si>
    <t>70RS0014</t>
  </si>
  <si>
    <t>60RS0004.2.PSP</t>
  </si>
  <si>
    <t>Кожевниковский районный суд</t>
  </si>
  <si>
    <t>70RS0015</t>
  </si>
  <si>
    <t>60RS0005.1</t>
  </si>
  <si>
    <t>Каргасокский районный суд</t>
  </si>
  <si>
    <t>70RS0016</t>
  </si>
  <si>
    <t>60RS0005.2.PSP</t>
  </si>
  <si>
    <t>Кривошеинский районный суд</t>
  </si>
  <si>
    <t>70RS0017</t>
  </si>
  <si>
    <t>60RS0006.1</t>
  </si>
  <si>
    <t>Молчановский районный суд</t>
  </si>
  <si>
    <t>70RS0018</t>
  </si>
  <si>
    <t>60RS0007.1</t>
  </si>
  <si>
    <t>Парабельский районный суд</t>
  </si>
  <si>
    <t>70RS0019</t>
  </si>
  <si>
    <t>60RS0008.1</t>
  </si>
  <si>
    <t>70RS0020</t>
  </si>
  <si>
    <t>60RS0012.1</t>
  </si>
  <si>
    <t>Тегульдетский районный суд</t>
  </si>
  <si>
    <t>70RS0021</t>
  </si>
  <si>
    <t>60RS0012.2</t>
  </si>
  <si>
    <t>Чаинский районный суд</t>
  </si>
  <si>
    <t>70RS0022</t>
  </si>
  <si>
    <t>60RS0014.1</t>
  </si>
  <si>
    <t>Шегарский районный суд</t>
  </si>
  <si>
    <t>70RS0023</t>
  </si>
  <si>
    <t>60RS0015.1</t>
  </si>
  <si>
    <t>Тульская область</t>
  </si>
  <si>
    <t>60RS0015.2</t>
  </si>
  <si>
    <t>71</t>
  </si>
  <si>
    <t>Алексинский межрайонный суд Тульской области</t>
  </si>
  <si>
    <t>71RS0001</t>
  </si>
  <si>
    <t>60RS0017.1</t>
  </si>
  <si>
    <t>Белевский районный суд</t>
  </si>
  <si>
    <t>71RS0003</t>
  </si>
  <si>
    <t>60RS0017.2.PSP</t>
  </si>
  <si>
    <t>Богородицкий межрайонный суд Тульской области</t>
  </si>
  <si>
    <t>71RS0004</t>
  </si>
  <si>
    <t>60RS0019.1</t>
  </si>
  <si>
    <t>Веневский районный суд</t>
  </si>
  <si>
    <t>71RS0005</t>
  </si>
  <si>
    <t>60RS0020.1</t>
  </si>
  <si>
    <t>Донской городской суд</t>
  </si>
  <si>
    <t>71RS0007</t>
  </si>
  <si>
    <t>60RS0022.1</t>
  </si>
  <si>
    <t>Ракитянский районный суд</t>
  </si>
  <si>
    <t>31RS0018</t>
  </si>
  <si>
    <t>26RS0014.1</t>
  </si>
  <si>
    <t>Ровеньский  районный суд</t>
  </si>
  <si>
    <t>31RS0019</t>
  </si>
  <si>
    <t>26RS0015.1</t>
  </si>
  <si>
    <t>Старооскольский городской суд</t>
  </si>
  <si>
    <t>31RS0020</t>
  </si>
  <si>
    <t>26RS0016.1</t>
  </si>
  <si>
    <t>Старооскольский районный суд</t>
  </si>
  <si>
    <t>31RS0021</t>
  </si>
  <si>
    <t>26RS0017.1</t>
  </si>
  <si>
    <t>Свердловский районный суд г. Белгорода</t>
  </si>
  <si>
    <t>31RS0022</t>
  </si>
  <si>
    <t>26RS0018.1</t>
  </si>
  <si>
    <t>Чернянский районный суд</t>
  </si>
  <si>
    <t>31RS0023</t>
  </si>
  <si>
    <t>26RS0019.1</t>
  </si>
  <si>
    <t>Шебекинский районный суд</t>
  </si>
  <si>
    <t>31RS0024</t>
  </si>
  <si>
    <t>26RS0020.1</t>
  </si>
  <si>
    <t>31RS0025</t>
  </si>
  <si>
    <t>26RS0021.1</t>
  </si>
  <si>
    <t>Брянская область</t>
  </si>
  <si>
    <t>26RS0022.1</t>
  </si>
  <si>
    <t>32</t>
  </si>
  <si>
    <t>Бежицкий районный суд г. Брянска</t>
  </si>
  <si>
    <t>32RS0001</t>
  </si>
  <si>
    <t>26RS0023.1</t>
  </si>
  <si>
    <t>Брасовский районный суд</t>
  </si>
  <si>
    <t>32RS0002</t>
  </si>
  <si>
    <t>26RS0024.1</t>
  </si>
  <si>
    <t>Брянский районный суд</t>
  </si>
  <si>
    <t>32RS0003</t>
  </si>
  <si>
    <t>26RS0025.1</t>
  </si>
  <si>
    <t>Володарский районный суд г. Брянска</t>
  </si>
  <si>
    <t>32RS0004</t>
  </si>
  <si>
    <t>26RS0026.1</t>
  </si>
  <si>
    <t>Выгоничский районный суд</t>
  </si>
  <si>
    <t>32RS0005</t>
  </si>
  <si>
    <t>26RS0027.1</t>
  </si>
  <si>
    <t>Дубровский районный суд</t>
  </si>
  <si>
    <t>32RS0007</t>
  </si>
  <si>
    <t>26RS0028.1</t>
  </si>
  <si>
    <t>Дятьковский городской суд</t>
  </si>
  <si>
    <t>32RS0008</t>
  </si>
  <si>
    <t>26RS0029.1</t>
  </si>
  <si>
    <t>Жуковский районный суд</t>
  </si>
  <si>
    <t>32RS0010</t>
  </si>
  <si>
    <t>26RS0030.1</t>
  </si>
  <si>
    <t>Злынковский районный суд</t>
  </si>
  <si>
    <t>32RS0011</t>
  </si>
  <si>
    <t>26RS0031.1</t>
  </si>
  <si>
    <t>Карачевский районный суд</t>
  </si>
  <si>
    <t>32RS0012</t>
  </si>
  <si>
    <t>26RS0032.1</t>
  </si>
  <si>
    <t>Клетнянский районный суд</t>
  </si>
  <si>
    <t>32RS0013</t>
  </si>
  <si>
    <t>26RS0032.2</t>
  </si>
  <si>
    <t>Климовский районный суд</t>
  </si>
  <si>
    <t>32RS0014</t>
  </si>
  <si>
    <t>26RS0033.1</t>
  </si>
  <si>
    <t>Клинцовский городской суд</t>
  </si>
  <si>
    <t>32RS0015</t>
  </si>
  <si>
    <t>26RS0034.1</t>
  </si>
  <si>
    <t>Клинцовский районный суд</t>
  </si>
  <si>
    <t>32RS0016</t>
  </si>
  <si>
    <t>26RS0035.1</t>
  </si>
  <si>
    <t>Комаричский районный суд</t>
  </si>
  <si>
    <t>32RS0017</t>
  </si>
  <si>
    <t>27RS0001.1</t>
  </si>
  <si>
    <t>32RS0018</t>
  </si>
  <si>
    <t>27RS0002.1</t>
  </si>
  <si>
    <t>Мглинский районный суд</t>
  </si>
  <si>
    <t>32RS0019</t>
  </si>
  <si>
    <t>27RS0003.1</t>
  </si>
  <si>
    <t>Навлинский районный суд</t>
  </si>
  <si>
    <t>32RS0020</t>
  </si>
  <si>
    <t>27RS0004.1</t>
  </si>
  <si>
    <t>Новозыбковский городской суд</t>
  </si>
  <si>
    <t>32RS0021</t>
  </si>
  <si>
    <t>27RS0005.1</t>
  </si>
  <si>
    <t>Погарский районный суд</t>
  </si>
  <si>
    <t>32RS0022</t>
  </si>
  <si>
    <t>27RS0006.1</t>
  </si>
  <si>
    <t>Почепский районный суд</t>
  </si>
  <si>
    <t>32RS0023</t>
  </si>
  <si>
    <t>27RS0007.1</t>
  </si>
  <si>
    <t>Севский районный суд</t>
  </si>
  <si>
    <t>32RS0025</t>
  </si>
  <si>
    <t>27RS0008.1</t>
  </si>
  <si>
    <t>Сельцовский городской суд</t>
  </si>
  <si>
    <t>32RS0026</t>
  </si>
  <si>
    <t>27RS0009.1</t>
  </si>
  <si>
    <t>Советский районный суд г. Брянска</t>
  </si>
  <si>
    <t>32RS0027</t>
  </si>
  <si>
    <t>27RS0010.1</t>
  </si>
  <si>
    <t>Стародубский районный суд</t>
  </si>
  <si>
    <t>32RS0028</t>
  </si>
  <si>
    <t>27RS0011.1</t>
  </si>
  <si>
    <t>Суземский районный суд</t>
  </si>
  <si>
    <t>32RS0029</t>
  </si>
  <si>
    <t>27RS0012.1</t>
  </si>
  <si>
    <t>Суражский районный суд</t>
  </si>
  <si>
    <t>32RS0030</t>
  </si>
  <si>
    <t>27RS0013.1</t>
  </si>
  <si>
    <t>Трубчевский районный суд</t>
  </si>
  <si>
    <t>32RS0031</t>
  </si>
  <si>
    <t>27RS0014.1</t>
  </si>
  <si>
    <t>Унечский районный суд</t>
  </si>
  <si>
    <t>32RS0032</t>
  </si>
  <si>
    <t>27RS0015.1</t>
  </si>
  <si>
    <t>Фокинский районный суд г. Брянска</t>
  </si>
  <si>
    <t>32RS0033</t>
  </si>
  <si>
    <t>27RS0016.1</t>
  </si>
  <si>
    <t>Владимирская область</t>
  </si>
  <si>
    <t>27RS0017.1</t>
  </si>
  <si>
    <t>33</t>
  </si>
  <si>
    <t>Ленинский районный суд г. Владимира</t>
  </si>
  <si>
    <t>33RS0001</t>
  </si>
  <si>
    <t>27RS0018.1</t>
  </si>
  <si>
    <t>Аяно-Майский районный суд</t>
  </si>
  <si>
    <t>27RS0018</t>
  </si>
  <si>
    <t>Октябрьский районный суд г. Владимира</t>
  </si>
  <si>
    <t>33RS0002</t>
  </si>
  <si>
    <t>27RS0019.1</t>
  </si>
  <si>
    <t>Охотский районный суд</t>
  </si>
  <si>
    <t>27RS0019</t>
  </si>
  <si>
    <t>Фрунзенский районный суд г. Владимира</t>
  </si>
  <si>
    <t>33RS0003</t>
  </si>
  <si>
    <t>27RS0020.1</t>
  </si>
  <si>
    <t>Александровский городской суд</t>
  </si>
  <si>
    <t>33RS0005</t>
  </si>
  <si>
    <t>27RS0021.1</t>
  </si>
  <si>
    <t>Вязниковский  городской суд</t>
  </si>
  <si>
    <t>33RS0006</t>
  </si>
  <si>
    <t>27RS0022.1</t>
  </si>
  <si>
    <t>Гороховецкий  районный суд</t>
  </si>
  <si>
    <t>33RS0007</t>
  </si>
  <si>
    <t>27RS0023.1</t>
  </si>
  <si>
    <t>Гусь-Хрустальный  городской суд</t>
  </si>
  <si>
    <t>33RS0008</t>
  </si>
  <si>
    <t>27RS0024.1</t>
  </si>
  <si>
    <t>Тугуро-Чумиканский районный суд</t>
  </si>
  <si>
    <t>Камешковский  районный суд</t>
  </si>
  <si>
    <t>33RS0009</t>
  </si>
  <si>
    <t>28RS0001.1</t>
  </si>
  <si>
    <t>Киржачский  районный суд</t>
  </si>
  <si>
    <t>33RS0010</t>
  </si>
  <si>
    <t>28RS0002.1</t>
  </si>
  <si>
    <t>Ковровский  городской суд</t>
  </si>
  <si>
    <t>33RS0011</t>
  </si>
  <si>
    <t>28RS0002.2</t>
  </si>
  <si>
    <t>Кольчугинский городской суд</t>
  </si>
  <si>
    <t>33RS0012</t>
  </si>
  <si>
    <t>28RS0004.1</t>
  </si>
  <si>
    <t>Меленковский районный суд</t>
  </si>
  <si>
    <t>33RS0013</t>
  </si>
  <si>
    <t>28RS0004.2</t>
  </si>
  <si>
    <t>Муромский  городской суд</t>
  </si>
  <si>
    <t>33RS0014</t>
  </si>
  <si>
    <t>28RS0005.1</t>
  </si>
  <si>
    <t>Петушинский  районный суд</t>
  </si>
  <si>
    <t>33RS0015</t>
  </si>
  <si>
    <t>28RS0006.1</t>
  </si>
  <si>
    <t>Селивановский районный суд</t>
  </si>
  <si>
    <t>33RS0016</t>
  </si>
  <si>
    <t>28RS0006.2</t>
  </si>
  <si>
    <t>Собинский городской суд</t>
  </si>
  <si>
    <t>33RS0017</t>
  </si>
  <si>
    <t>28RS0007.1</t>
  </si>
  <si>
    <t>Судогодский районный суд</t>
  </si>
  <si>
    <t>33RS0018</t>
  </si>
  <si>
    <t>28RS0008.1</t>
  </si>
  <si>
    <t>Суздальский  районный суд</t>
  </si>
  <si>
    <t>33RS0019</t>
  </si>
  <si>
    <t>28RS0008.2</t>
  </si>
  <si>
    <t>Юрьев-Польский районный суд</t>
  </si>
  <si>
    <t>33RS0020</t>
  </si>
  <si>
    <t>28RS0009.1</t>
  </si>
  <si>
    <t>Волгоградская область</t>
  </si>
  <si>
    <t>28RS0010.1</t>
  </si>
  <si>
    <t>34</t>
  </si>
  <si>
    <t>Ворошиловский районный суд г. Волгограда</t>
  </si>
  <si>
    <t>34RS0001</t>
  </si>
  <si>
    <t>28RS0011.1</t>
  </si>
  <si>
    <t>Дзержинский районный суд г. Волгограда</t>
  </si>
  <si>
    <t>34RS0002</t>
  </si>
  <si>
    <t>28RS0012.1</t>
  </si>
  <si>
    <t>Кировский районный суд г. Волгограда</t>
  </si>
  <si>
    <t>34RS0003</t>
  </si>
  <si>
    <t>28RS0013.1</t>
  </si>
  <si>
    <t>Красноармейский районный суд г. Волгограда</t>
  </si>
  <si>
    <t>34RS0004</t>
  </si>
  <si>
    <t>28RS0014.1</t>
  </si>
  <si>
    <t>Краснооктябрьский районный суд г. Волгограда</t>
  </si>
  <si>
    <t>34RS0005</t>
  </si>
  <si>
    <t>28RS0015.1</t>
  </si>
  <si>
    <t>Советский районный суд г. Волгограда</t>
  </si>
  <si>
    <t>34RS0006</t>
  </si>
  <si>
    <t>28RS0015.2</t>
  </si>
  <si>
    <t>Тракторозаводский районный суд г. Волгограда</t>
  </si>
  <si>
    <t>34RS0007</t>
  </si>
  <si>
    <t>28RS0016.1</t>
  </si>
  <si>
    <t>Центральный районный суд г. Волгограда</t>
  </si>
  <si>
    <t>34RS0008</t>
  </si>
  <si>
    <t>28RS0017.1</t>
  </si>
  <si>
    <t>34RS0009</t>
  </si>
  <si>
    <t>28RS0017.2</t>
  </si>
  <si>
    <t>Быковский районный суд</t>
  </si>
  <si>
    <t>34RS0010</t>
  </si>
  <si>
    <t>28RS0019.1</t>
  </si>
  <si>
    <t>34RS0011</t>
  </si>
  <si>
    <t>28RS0020.1</t>
  </si>
  <si>
    <t>Городищенский районный суд</t>
  </si>
  <si>
    <t>34RS0012</t>
  </si>
  <si>
    <t>28RS0020.2</t>
  </si>
  <si>
    <t>Даниловский районный суд</t>
  </si>
  <si>
    <t>34RS0013</t>
  </si>
  <si>
    <t>28RS0021.1</t>
  </si>
  <si>
    <t>Дубовский районный суд</t>
  </si>
  <si>
    <t>34RS0014</t>
  </si>
  <si>
    <t>28RS0022.1</t>
  </si>
  <si>
    <t>Еланский районный суд</t>
  </si>
  <si>
    <t>34RS0015</t>
  </si>
  <si>
    <t>28RS0023.1</t>
  </si>
  <si>
    <t>Жирновский районный суд</t>
  </si>
  <si>
    <t>34RS0016</t>
  </si>
  <si>
    <t>28RS0024.1</t>
  </si>
  <si>
    <t>Иловлинский районный суд</t>
  </si>
  <si>
    <t>34RS0017</t>
  </si>
  <si>
    <t>29RS0001.1</t>
  </si>
  <si>
    <t>Калачевский районный суд</t>
  </si>
  <si>
    <t>34RS0018</t>
  </si>
  <si>
    <t>29RS0003.1</t>
  </si>
  <si>
    <t>Камышинский городской суд</t>
  </si>
  <si>
    <t>34RS0019</t>
  </si>
  <si>
    <t>29RS0003.2.PSP</t>
  </si>
  <si>
    <t>Киквидзенский районный суд</t>
  </si>
  <si>
    <t>34RS0020</t>
  </si>
  <si>
    <t>29RS0004.1</t>
  </si>
  <si>
    <t>Клетский районный суд</t>
  </si>
  <si>
    <t>34RS0021</t>
  </si>
  <si>
    <t>29RS0004.2.PSP</t>
  </si>
  <si>
    <t>Котельниковский районный суд</t>
  </si>
  <si>
    <t>34RS0022</t>
  </si>
  <si>
    <t>29RS0005.1</t>
  </si>
  <si>
    <t>Котовский районный суд</t>
  </si>
  <si>
    <t>34RS0023</t>
  </si>
  <si>
    <t>29RS0007.1</t>
  </si>
  <si>
    <t>34RS0024</t>
  </si>
  <si>
    <t>29RS0008.1</t>
  </si>
  <si>
    <t>Кумылженский районный суд</t>
  </si>
  <si>
    <t>34RS0025</t>
  </si>
  <si>
    <t>29RS0008.2</t>
  </si>
  <si>
    <t>Ленинский районный суд</t>
  </si>
  <si>
    <t>34RS0026</t>
  </si>
  <si>
    <t>29RS0010.1</t>
  </si>
  <si>
    <t>34RS0027</t>
  </si>
  <si>
    <t>29RS0011.1</t>
  </si>
  <si>
    <t>Нехаевский районный суд</t>
  </si>
  <si>
    <t>34RS0028</t>
  </si>
  <si>
    <t>29RS0011.2.PSP</t>
  </si>
  <si>
    <t>Николаевский районный суд</t>
  </si>
  <si>
    <t>34RS0029</t>
  </si>
  <si>
    <t>29RS0013.1</t>
  </si>
  <si>
    <t>Новоаннинский районный суд</t>
  </si>
  <si>
    <t>34RS0030</t>
  </si>
  <si>
    <t>29RS0013.2.PSP</t>
  </si>
  <si>
    <t>Новониколаевский районный суд</t>
  </si>
  <si>
    <t>34RS0031</t>
  </si>
  <si>
    <t>29RS0014.1</t>
  </si>
  <si>
    <t>34RS0032</t>
  </si>
  <si>
    <t>29RS0016.1</t>
  </si>
  <si>
    <t>Ольховский районный суд</t>
  </si>
  <si>
    <t>34RS0033</t>
  </si>
  <si>
    <t>29RS0017.1</t>
  </si>
  <si>
    <t>Палласовский районный суд</t>
  </si>
  <si>
    <t>34RS0034</t>
  </si>
  <si>
    <t>29RS0017.2.PSP</t>
  </si>
  <si>
    <t>Руднянский районный суд</t>
  </si>
  <si>
    <t>34RS0035</t>
  </si>
  <si>
    <t>29RS0018.1</t>
  </si>
  <si>
    <t>Светлоярский районный суд</t>
  </si>
  <si>
    <t>34RS0036</t>
  </si>
  <si>
    <t>29RS0019.1</t>
  </si>
  <si>
    <t>Серафимовичский районный суд</t>
  </si>
  <si>
    <t>34RS0037</t>
  </si>
  <si>
    <t>29RS0020.1</t>
  </si>
  <si>
    <t>Среднеахтубинский районный суд</t>
  </si>
  <si>
    <t>34RS0038</t>
  </si>
  <si>
    <t>29RS0021.1</t>
  </si>
  <si>
    <t>Старополтавский районный суд</t>
  </si>
  <si>
    <t>34RS0039</t>
  </si>
  <si>
    <t>29RS0022.1</t>
  </si>
  <si>
    <t>Суровикинский районный суд</t>
  </si>
  <si>
    <t>34RS0040</t>
  </si>
  <si>
    <t>29RS0023.1</t>
  </si>
  <si>
    <t>Урюпинский городской суд</t>
  </si>
  <si>
    <t>34RS0041</t>
  </si>
  <si>
    <t>29RS0024.1</t>
  </si>
  <si>
    <t>Фроловский городской суд</t>
  </si>
  <si>
    <t>34RS0042</t>
  </si>
  <si>
    <t>29RS0025.1</t>
  </si>
  <si>
    <t>Чернышковский районный суд</t>
  </si>
  <si>
    <t>34RS0043</t>
  </si>
  <si>
    <t>29RS0026.1</t>
  </si>
  <si>
    <t>Вологодская область</t>
  </si>
  <si>
    <t>29RS0028.1</t>
  </si>
  <si>
    <t>35</t>
  </si>
  <si>
    <t>Череповецкий городской суд</t>
  </si>
  <si>
    <t>35RS0001</t>
  </si>
  <si>
    <t>30RS0001.1</t>
  </si>
  <si>
    <t>Бабаевский районный суд</t>
  </si>
  <si>
    <t>35RS0002</t>
  </si>
  <si>
    <t>30RS0002.1</t>
  </si>
  <si>
    <t>Белозерский районный суд</t>
  </si>
  <si>
    <t>35RS0004</t>
  </si>
  <si>
    <t>30RS0003.1</t>
  </si>
  <si>
    <t>Вашкинский районный суд</t>
  </si>
  <si>
    <t>35RS0005</t>
  </si>
  <si>
    <t>30RS0004.1</t>
  </si>
  <si>
    <t>Великоустюгский районный суд</t>
  </si>
  <si>
    <t>35RS0006</t>
  </si>
  <si>
    <t>30RS0005.1</t>
  </si>
  <si>
    <t>Верховажский районный суд</t>
  </si>
  <si>
    <t>35RS0007</t>
  </si>
  <si>
    <t>30RS0005.2</t>
  </si>
  <si>
    <t>Вожегодский районный суд</t>
  </si>
  <si>
    <t>35RS0008</t>
  </si>
  <si>
    <t>30RS0006.1</t>
  </si>
  <si>
    <t>Вологодский районный суд</t>
  </si>
  <si>
    <t>35RS0009</t>
  </si>
  <si>
    <t>30RS0007.1</t>
  </si>
  <si>
    <t>Вологодский городской суд</t>
  </si>
  <si>
    <t>35RS0010</t>
  </si>
  <si>
    <t>30RS0008.1</t>
  </si>
  <si>
    <t>Вытегорский районный суд</t>
  </si>
  <si>
    <t>35RS0011</t>
  </si>
  <si>
    <t>30RS0009.1</t>
  </si>
  <si>
    <t>Грязовецкий районный суд</t>
  </si>
  <si>
    <t>35RS0012</t>
  </si>
  <si>
    <t>30RS0010.1</t>
  </si>
  <si>
    <t>Кадуйский районный суд</t>
  </si>
  <si>
    <t>35RS0013</t>
  </si>
  <si>
    <t>30RS0011.1</t>
  </si>
  <si>
    <t>Кирилловский районный суд</t>
  </si>
  <si>
    <t>35RS0014</t>
  </si>
  <si>
    <t>30RS0011.2</t>
  </si>
  <si>
    <t>Борзинский городской суд</t>
  </si>
  <si>
    <t>75RS0008</t>
  </si>
  <si>
    <t>63RS0016.2</t>
  </si>
  <si>
    <t>Газимуро-Заводский районный суд</t>
  </si>
  <si>
    <t>75RS0009</t>
  </si>
  <si>
    <t>63RS0017.1</t>
  </si>
  <si>
    <t>Забайкальский районный суд</t>
  </si>
  <si>
    <t>75RS0010</t>
  </si>
  <si>
    <t>63RS0017.2</t>
  </si>
  <si>
    <t>Каларский районный суд</t>
  </si>
  <si>
    <t>75RS0011</t>
  </si>
  <si>
    <t>63RS0018.1</t>
  </si>
  <si>
    <t>Калганский районный суд</t>
  </si>
  <si>
    <t>75RS0012</t>
  </si>
  <si>
    <t>63RS0019.1</t>
  </si>
  <si>
    <t>Карымский районный суд</t>
  </si>
  <si>
    <t>75RS0013</t>
  </si>
  <si>
    <t>63RS0019.2</t>
  </si>
  <si>
    <t>Красночикойский районный суд</t>
  </si>
  <si>
    <t>75RS0014</t>
  </si>
  <si>
    <t>63RS0020.1</t>
  </si>
  <si>
    <t>Краснокаменский городской суд</t>
  </si>
  <si>
    <t>75RS0015</t>
  </si>
  <si>
    <t>63RS0021.1</t>
  </si>
  <si>
    <t>Могочинский районный суд</t>
  </si>
  <si>
    <t>75RS0016</t>
  </si>
  <si>
    <t>63RS0022.1</t>
  </si>
  <si>
    <t>Ононский районный суд</t>
  </si>
  <si>
    <t>75RS0017</t>
  </si>
  <si>
    <t>63RS0024.1</t>
  </si>
  <si>
    <t>Приаргунский районный суд</t>
  </si>
  <si>
    <t>75RS0018</t>
  </si>
  <si>
    <t>63RS0024.2</t>
  </si>
  <si>
    <t>Сретенский районный суд</t>
  </si>
  <si>
    <t>75RS0019</t>
  </si>
  <si>
    <t>63RS0025.1</t>
  </si>
  <si>
    <t>Тунгокоченский районный суд</t>
  </si>
  <si>
    <t>75RS0020</t>
  </si>
  <si>
    <t>63RS0025.2</t>
  </si>
  <si>
    <t>Улетовский районный суд</t>
  </si>
  <si>
    <t>75RS0021</t>
  </si>
  <si>
    <t>63RS0026.1</t>
  </si>
  <si>
    <t>Хилокский районный суд</t>
  </si>
  <si>
    <t>75RS0022</t>
  </si>
  <si>
    <t>63RS0027.1</t>
  </si>
  <si>
    <t>Черновский районный суд г. Читы</t>
  </si>
  <si>
    <t>75RS0023</t>
  </si>
  <si>
    <t>63RS0028.1</t>
  </si>
  <si>
    <t>Чернышевский районный суд</t>
  </si>
  <si>
    <t>75RS0024</t>
  </si>
  <si>
    <t>63RS0029.1</t>
  </si>
  <si>
    <t>Читинский районный суд</t>
  </si>
  <si>
    <t>75RS0025</t>
  </si>
  <si>
    <t>63RS0029.2</t>
  </si>
  <si>
    <t>Шилкинский районный суд</t>
  </si>
  <si>
    <t>75RS0027</t>
  </si>
  <si>
    <t>63RS0030.1</t>
  </si>
  <si>
    <t>Шелопугинский районный суд</t>
  </si>
  <si>
    <t>75RS0028</t>
  </si>
  <si>
    <t>63RS0031.1</t>
  </si>
  <si>
    <t>Нерчинский районный суд</t>
  </si>
  <si>
    <t>75RS0029</t>
  </si>
  <si>
    <t>63RS0033.1</t>
  </si>
  <si>
    <t>Нерчинско-Заводский районный суд</t>
  </si>
  <si>
    <t>75RS0030</t>
  </si>
  <si>
    <t>63RS0035.1</t>
  </si>
  <si>
    <t>Оловяннинский районный суд</t>
  </si>
  <si>
    <t>75RS0031</t>
  </si>
  <si>
    <t>63RS0037.1</t>
  </si>
  <si>
    <t>Кыринский районный суд</t>
  </si>
  <si>
    <t>75RS0032</t>
  </si>
  <si>
    <t>63RS0038.1</t>
  </si>
  <si>
    <t>Агинский районный суд</t>
  </si>
  <si>
    <t>80RS0001</t>
  </si>
  <si>
    <t>63RS0039.1</t>
  </si>
  <si>
    <t>Могойтуйский районный суд</t>
  </si>
  <si>
    <t>80RS0002</t>
  </si>
  <si>
    <t>63RS0040.1</t>
  </si>
  <si>
    <t>Дульдургинский районный суд</t>
  </si>
  <si>
    <t>80RS0003</t>
  </si>
  <si>
    <t>63RS0041.1</t>
  </si>
  <si>
    <t>Ярославская область</t>
  </si>
  <si>
    <t>63RS0042.1</t>
  </si>
  <si>
    <t>76</t>
  </si>
  <si>
    <t>Любимский районный суд</t>
  </si>
  <si>
    <t>76RS0001</t>
  </si>
  <si>
    <t>63RS0043.1</t>
  </si>
  <si>
    <t>Брейтовский районный суд</t>
  </si>
  <si>
    <t>76RS0002</t>
  </si>
  <si>
    <t>63RS0044.1</t>
  </si>
  <si>
    <t>Гаврилов-Ямский районный суд</t>
  </si>
  <si>
    <t>76RS0003</t>
  </si>
  <si>
    <t>63RS0045.1</t>
  </si>
  <si>
    <t>76RS0004</t>
  </si>
  <si>
    <t>64RS0002.1</t>
  </si>
  <si>
    <t>Некрасовский районный суд</t>
  </si>
  <si>
    <t>76RS0005</t>
  </si>
  <si>
    <t>64RS0003.1</t>
  </si>
  <si>
    <t>Некоузский районный суд</t>
  </si>
  <si>
    <t>76RS0006</t>
  </si>
  <si>
    <t>64RS0003.2</t>
  </si>
  <si>
    <t>Пошехонский районный суд</t>
  </si>
  <si>
    <t>76RS0007</t>
  </si>
  <si>
    <t>64RS0004.1</t>
  </si>
  <si>
    <t>Переславский районный суд</t>
  </si>
  <si>
    <t>76RS0008</t>
  </si>
  <si>
    <t>64RS0004.2</t>
  </si>
  <si>
    <t>76RS0009</t>
  </si>
  <si>
    <t>64RS0004.3</t>
  </si>
  <si>
    <t>Ростовский районный суд</t>
  </si>
  <si>
    <t>76RS0010</t>
  </si>
  <si>
    <t>64RS0007.1</t>
  </si>
  <si>
    <t>Угличский районный суд</t>
  </si>
  <si>
    <t>76RS0011</t>
  </si>
  <si>
    <t>64RS0007.2</t>
  </si>
  <si>
    <t>Рыбинский городской суд</t>
  </si>
  <si>
    <t>76RS0013</t>
  </si>
  <si>
    <t>64RS0007.3</t>
  </si>
  <si>
    <t>Кировский районный суд г. Ярославля</t>
  </si>
  <si>
    <t>76RS0014</t>
  </si>
  <si>
    <t>64RS0008.1</t>
  </si>
  <si>
    <t>Ленинский районный суд г. Ярославля</t>
  </si>
  <si>
    <t>76RS0015</t>
  </si>
  <si>
    <t>64RS0008.2</t>
  </si>
  <si>
    <t>Дзержинский районный суд г. Ярославля</t>
  </si>
  <si>
    <t>76RS0016</t>
  </si>
  <si>
    <t>64RS0008.3</t>
  </si>
  <si>
    <t>Ярославский районный суд</t>
  </si>
  <si>
    <t>76RS0017</t>
  </si>
  <si>
    <t>64RS0010.1</t>
  </si>
  <si>
    <t>Большесельский районный суд</t>
  </si>
  <si>
    <t>76RS0018</t>
  </si>
  <si>
    <t>64RS0010.2</t>
  </si>
  <si>
    <t>Мышкинский районный суд</t>
  </si>
  <si>
    <t>76RS0020</t>
  </si>
  <si>
    <t>64RS0015.1</t>
  </si>
  <si>
    <t>Тутаевский городской суд</t>
  </si>
  <si>
    <t>76RS0021</t>
  </si>
  <si>
    <t>64RS0015.2</t>
  </si>
  <si>
    <t>Заволжский районный суд г. Ярославля</t>
  </si>
  <si>
    <t>76RS0022</t>
  </si>
  <si>
    <t>64RS0015.3</t>
  </si>
  <si>
    <t>Красноперекопский районный суд г. Ярославля</t>
  </si>
  <si>
    <t>76RS0023</t>
  </si>
  <si>
    <t>64RS0017.1</t>
  </si>
  <si>
    <t>Фрунзенский районный суд г. Ярославля</t>
  </si>
  <si>
    <t>76RS0024</t>
  </si>
  <si>
    <t>64RS0017.2</t>
  </si>
  <si>
    <t>г. Москва</t>
  </si>
  <si>
    <t>64RS0017.3</t>
  </si>
  <si>
    <t>77</t>
  </si>
  <si>
    <t>Бабушкинский районный суд</t>
  </si>
  <si>
    <t>77RS0001</t>
  </si>
  <si>
    <t>64RS0018.1</t>
  </si>
  <si>
    <t>Басманный районный суд</t>
  </si>
  <si>
    <t>77RS0002</t>
  </si>
  <si>
    <t>64RS0018.2</t>
  </si>
  <si>
    <t>Бутырский районный суд</t>
  </si>
  <si>
    <t>77RS0003</t>
  </si>
  <si>
    <t>64RS0019.1</t>
  </si>
  <si>
    <t>77RS0004</t>
  </si>
  <si>
    <t>64RS0022.1</t>
  </si>
  <si>
    <t>Головинский  районный суд</t>
  </si>
  <si>
    <t>77RS0005</t>
  </si>
  <si>
    <t>64RS0023.1</t>
  </si>
  <si>
    <t>Дорогомиловский районный суд</t>
  </si>
  <si>
    <t>77RS0006</t>
  </si>
  <si>
    <t>64RS0023.2</t>
  </si>
  <si>
    <t>Замоскворецкий районный суд</t>
  </si>
  <si>
    <t>77RS0007</t>
  </si>
  <si>
    <t>64RS0027.1</t>
  </si>
  <si>
    <t>77RS0008</t>
  </si>
  <si>
    <t>64RS0028.1</t>
  </si>
  <si>
    <t>Зюзинский районный суд</t>
  </si>
  <si>
    <t>77RS0009</t>
  </si>
  <si>
    <t>64RS0028.2</t>
  </si>
  <si>
    <t>Измайловский районный суд</t>
  </si>
  <si>
    <t>77RS0010</t>
  </si>
  <si>
    <t>64RS0028.3</t>
  </si>
  <si>
    <t>Коптевский районный суд</t>
  </si>
  <si>
    <t>77RS0011</t>
  </si>
  <si>
    <t>64RS0028.4</t>
  </si>
  <si>
    <t>Кузьминский районный суд</t>
  </si>
  <si>
    <t>77RS0012</t>
  </si>
  <si>
    <t>64RS0030.1</t>
  </si>
  <si>
    <t>Кунцевский районный суд</t>
  </si>
  <si>
    <t>77RS0013</t>
  </si>
  <si>
    <t>64RS0030.2</t>
  </si>
  <si>
    <t>Лефортовский районный суд</t>
  </si>
  <si>
    <t>77RS0014</t>
  </si>
  <si>
    <t>64RS0034.1</t>
  </si>
  <si>
    <t>Люблинский районный суд</t>
  </si>
  <si>
    <t>77RS0015</t>
  </si>
  <si>
    <t>64RS0034.2</t>
  </si>
  <si>
    <t>Мещанский районный суд</t>
  </si>
  <si>
    <t>77RS0016</t>
  </si>
  <si>
    <t>64RS0035.1</t>
  </si>
  <si>
    <t>Нагатинский районный суд</t>
  </si>
  <si>
    <t>77RS0017</t>
  </si>
  <si>
    <t>64RS0035.2</t>
  </si>
  <si>
    <t>Никулинский районный суд</t>
  </si>
  <si>
    <t>77RS0018</t>
  </si>
  <si>
    <t>64RS0036.1</t>
  </si>
  <si>
    <t>Останкинский районный суд</t>
  </si>
  <si>
    <t>77RS0019</t>
  </si>
  <si>
    <t>64RS0042.1</t>
  </si>
  <si>
    <t>Перовский районный суд</t>
  </si>
  <si>
    <t>77RS0020</t>
  </si>
  <si>
    <t>64RS0042.2</t>
  </si>
  <si>
    <t>Пресненский районный суд</t>
  </si>
  <si>
    <t>77RS0021</t>
  </si>
  <si>
    <t>64RS0042.3</t>
  </si>
  <si>
    <t>Преображенский районный суд</t>
  </si>
  <si>
    <t>77RS0022</t>
  </si>
  <si>
    <t>64RS0043.1</t>
  </si>
  <si>
    <t>Савеловский районный суд</t>
  </si>
  <si>
    <t>77RS0023</t>
  </si>
  <si>
    <t>64RS0044.1</t>
  </si>
  <si>
    <t>Симоновский районный суд</t>
  </si>
  <si>
    <t>77RS0024</t>
  </si>
  <si>
    <t>64RS0045.1</t>
  </si>
  <si>
    <t>77RS0025</t>
  </si>
  <si>
    <t>64RS0046.1</t>
  </si>
  <si>
    <t>Таганский районный суд</t>
  </si>
  <si>
    <t>77RS0026</t>
  </si>
  <si>
    <t>64RS0047.1</t>
  </si>
  <si>
    <t>Тверской районный суд</t>
  </si>
  <si>
    <t>77RS0027</t>
  </si>
  <si>
    <t>64RS0048.1</t>
  </si>
  <si>
    <t>Тимирязевский районный суд</t>
  </si>
  <si>
    <t>77RS0028</t>
  </si>
  <si>
    <t>65RS0001.1</t>
  </si>
  <si>
    <t>Тушинский  районный  суд</t>
  </si>
  <si>
    <t>77RS0029</t>
  </si>
  <si>
    <t>65RS0001.2</t>
  </si>
  <si>
    <t>Хамовнический  районный  суд</t>
  </si>
  <si>
    <t>77RS0030</t>
  </si>
  <si>
    <t>65RS0002.1</t>
  </si>
  <si>
    <t>Хорошевский  районный суд</t>
  </si>
  <si>
    <t>77RS0031</t>
  </si>
  <si>
    <t>65RS0003.1</t>
  </si>
  <si>
    <t>Черемушкинский районный суд</t>
  </si>
  <si>
    <t>77RS0032</t>
  </si>
  <si>
    <t>65RS0004.1</t>
  </si>
  <si>
    <t>Чертановский районный суд</t>
  </si>
  <si>
    <t>77RS0033</t>
  </si>
  <si>
    <t>65RS0005.1</t>
  </si>
  <si>
    <t>Щербинский районный суд</t>
  </si>
  <si>
    <t>77RS0034</t>
  </si>
  <si>
    <t>65RS0005.2</t>
  </si>
  <si>
    <t>77RS0035</t>
  </si>
  <si>
    <t>65RS0006.1</t>
  </si>
  <si>
    <t>г. Санкт-Петербург</t>
  </si>
  <si>
    <t>65RS0007.1</t>
  </si>
  <si>
    <t>78</t>
  </si>
  <si>
    <t>Василеостровский районный суд</t>
  </si>
  <si>
    <t>78RS0001</t>
  </si>
  <si>
    <t>65RS0008.1</t>
  </si>
  <si>
    <t>Выборгский районный суд</t>
  </si>
  <si>
    <t>78RS0002</t>
  </si>
  <si>
    <t>65RS0009.1</t>
  </si>
  <si>
    <t>78RS0003</t>
  </si>
  <si>
    <t>65RS0010.1</t>
  </si>
  <si>
    <t>Зеленогорский районный суд</t>
  </si>
  <si>
    <t>78RS0004</t>
  </si>
  <si>
    <t>65RS0011.1</t>
  </si>
  <si>
    <t>78RS0005</t>
  </si>
  <si>
    <t>65RS0012.1</t>
  </si>
  <si>
    <t>78RS0006</t>
  </si>
  <si>
    <t>65RS0013.1</t>
  </si>
  <si>
    <t>Колпинский районный суд</t>
  </si>
  <si>
    <t>78RS0007</t>
  </si>
  <si>
    <t>65RS0014.1</t>
  </si>
  <si>
    <t>78RS0008</t>
  </si>
  <si>
    <t>65RS0015.1</t>
  </si>
  <si>
    <t>78RS0009</t>
  </si>
  <si>
    <t>65RS0016.1</t>
  </si>
  <si>
    <t>Кронштадтский районный суд</t>
  </si>
  <si>
    <t>78RS0010</t>
  </si>
  <si>
    <t>65RS0017.1</t>
  </si>
  <si>
    <t>78RS0011</t>
  </si>
  <si>
    <t>65RS0018.1</t>
  </si>
  <si>
    <t>78RS0012</t>
  </si>
  <si>
    <t>66RS0001.1</t>
  </si>
  <si>
    <t>Московский районный суд города Санкт-Петербурга</t>
  </si>
  <si>
    <t>78RS0014</t>
  </si>
  <si>
    <t>66RS0001.2</t>
  </si>
  <si>
    <t>Невский районный суд</t>
  </si>
  <si>
    <t>78RS0015</t>
  </si>
  <si>
    <t>66RS0002.1</t>
  </si>
  <si>
    <t>78RS0016</t>
  </si>
  <si>
    <t>66RS0002.2</t>
  </si>
  <si>
    <t>Петроградский районный суд</t>
  </si>
  <si>
    <t>78RS0017</t>
  </si>
  <si>
    <t>66RS0003.1</t>
  </si>
  <si>
    <t>Петродворцовый районный суд</t>
  </si>
  <si>
    <t>78RS0018</t>
  </si>
  <si>
    <t>66RS0003.2</t>
  </si>
  <si>
    <t>78RS0019</t>
  </si>
  <si>
    <t>66RS0004.1</t>
  </si>
  <si>
    <t>Пушкинский районный суд</t>
  </si>
  <si>
    <t>78RS0020</t>
  </si>
  <si>
    <t>66RS0005.1</t>
  </si>
  <si>
    <t>Сестрорецкий районный суд</t>
  </si>
  <si>
    <t>78RS0021</t>
  </si>
  <si>
    <t>66RS0005.2</t>
  </si>
  <si>
    <t>Смольнинский районный суд</t>
  </si>
  <si>
    <t>78RS0022</t>
  </si>
  <si>
    <t>66RS0006.1</t>
  </si>
  <si>
    <t>Фрунзенский районный суд</t>
  </si>
  <si>
    <t>78RS0023</t>
  </si>
  <si>
    <t>66RS0007.1</t>
  </si>
  <si>
    <t>Еврейская автономная область</t>
  </si>
  <si>
    <t>66RS0007.2</t>
  </si>
  <si>
    <t>79</t>
  </si>
  <si>
    <t>Биробиджанский районный суд Еврейской автономной области</t>
  </si>
  <si>
    <t>79RS0002</t>
  </si>
  <si>
    <t>66RS0008.1</t>
  </si>
  <si>
    <t>79RS0003</t>
  </si>
  <si>
    <t>66RS0009.1</t>
  </si>
  <si>
    <t>Облученский районный суд</t>
  </si>
  <si>
    <t>79RS0004</t>
  </si>
  <si>
    <t>66RS0010.1</t>
  </si>
  <si>
    <t>Смидовичский районный суд</t>
  </si>
  <si>
    <t>79RS0006</t>
  </si>
  <si>
    <t>66RS0011.1</t>
  </si>
  <si>
    <t>Ненецкий автономный округ</t>
  </si>
  <si>
    <t>66RS0011.2</t>
  </si>
  <si>
    <t>Нарьянсарский городской суд</t>
  </si>
  <si>
    <t>83RS0001</t>
  </si>
  <si>
    <t>66RS0012.1</t>
  </si>
  <si>
    <t>Ханты-Мансийский автономный округ</t>
  </si>
  <si>
    <t>66RS0013.1</t>
  </si>
  <si>
    <t>86</t>
  </si>
  <si>
    <t>Суд Ханты-Мансийского автономного округа - Югры</t>
  </si>
  <si>
    <t>86OS0000</t>
  </si>
  <si>
    <t>66RS0014.1</t>
  </si>
  <si>
    <t>Ханты-Мансийский районный суд</t>
  </si>
  <si>
    <t>86RS0001</t>
  </si>
  <si>
    <t>66RS0015.1</t>
  </si>
  <si>
    <t>Нижневартовский городской суд</t>
  </si>
  <si>
    <t>86RS0002</t>
  </si>
  <si>
    <t>66RS0016.1</t>
  </si>
  <si>
    <t>Нижневартовский районный суд</t>
  </si>
  <si>
    <t>86RS0003</t>
  </si>
  <si>
    <t>66RS0017.1</t>
  </si>
  <si>
    <t>Сургутский городской суд</t>
  </si>
  <si>
    <t>86RS0004</t>
  </si>
  <si>
    <t>66RS0019.1</t>
  </si>
  <si>
    <t>Сургутский районный суд</t>
  </si>
  <si>
    <t>86RS0005</t>
  </si>
  <si>
    <t>66RS0020.1</t>
  </si>
  <si>
    <t>Нефтеюганский районный суд</t>
  </si>
  <si>
    <t>86RS0007</t>
  </si>
  <si>
    <t>66RS0021.1</t>
  </si>
  <si>
    <t>Когалымский городской суд</t>
  </si>
  <si>
    <t>86RS0008</t>
  </si>
  <si>
    <t>66RS0022.1</t>
  </si>
  <si>
    <t>Лангепасский городской суд</t>
  </si>
  <si>
    <t>86RS0009</t>
  </si>
  <si>
    <t>66RS0023.1</t>
  </si>
  <si>
    <t>Мегионский городской суд</t>
  </si>
  <si>
    <t>86RS0010</t>
  </si>
  <si>
    <t>66RS0024.1</t>
  </si>
  <si>
    <t>Белоярский городской суд</t>
  </si>
  <si>
    <t>86RS0011</t>
  </si>
  <si>
    <t>66RS0025.1</t>
  </si>
  <si>
    <t>Пыть-Яхский городской суд</t>
  </si>
  <si>
    <t>86RS0012</t>
  </si>
  <si>
    <t>66RS0027.1</t>
  </si>
  <si>
    <t>Радужнинский городской суд</t>
  </si>
  <si>
    <t>86RS0013</t>
  </si>
  <si>
    <t>66RS0028.1</t>
  </si>
  <si>
    <t>Урайский городской суд</t>
  </si>
  <si>
    <t>86RS0014</t>
  </si>
  <si>
    <t>66RS0029.1</t>
  </si>
  <si>
    <t>Няганский городской суд</t>
  </si>
  <si>
    <t>86RS0015</t>
  </si>
  <si>
    <t>66RS0029.2.PSP</t>
  </si>
  <si>
    <t>86RS0017</t>
  </si>
  <si>
    <t>66RS0030.1</t>
  </si>
  <si>
    <t>Кондинский районный суд</t>
  </si>
  <si>
    <t>86RS0018</t>
  </si>
  <si>
    <t>66RS0031.1</t>
  </si>
  <si>
    <t>86RS0019</t>
  </si>
  <si>
    <t>66RS0032.1</t>
  </si>
  <si>
    <t>86RS0020</t>
  </si>
  <si>
    <t>66RS0033.1</t>
  </si>
  <si>
    <t>Югорский районный суд</t>
  </si>
  <si>
    <t>86RS0021</t>
  </si>
  <si>
    <t>66RS0034.1</t>
  </si>
  <si>
    <t>Чукотский автономный округ</t>
  </si>
  <si>
    <t>66RS0035.1</t>
  </si>
  <si>
    <t>87</t>
  </si>
  <si>
    <t>Анадырский городской суд</t>
  </si>
  <si>
    <t>87RS0001</t>
  </si>
  <si>
    <t>66RS0035.2.PSP</t>
  </si>
  <si>
    <t>Анадырский районный суд</t>
  </si>
  <si>
    <t>87RS0002</t>
  </si>
  <si>
    <t>66RS0036.1</t>
  </si>
  <si>
    <t>Билибинский районный суд</t>
  </si>
  <si>
    <t>87RS0004</t>
  </si>
  <si>
    <t>66RS0037.1</t>
  </si>
  <si>
    <t>Иультинский районный суд</t>
  </si>
  <si>
    <t>87RS0005</t>
  </si>
  <si>
    <t>66RS0038.1</t>
  </si>
  <si>
    <t>Провиденский районный суд</t>
  </si>
  <si>
    <t>87RS0006</t>
  </si>
  <si>
    <t>66RS0039.1</t>
  </si>
  <si>
    <t>Чаунский районный суд</t>
  </si>
  <si>
    <t>87RS0007</t>
  </si>
  <si>
    <t>66RS0040.1</t>
  </si>
  <si>
    <t>Чукотский районный суд</t>
  </si>
  <si>
    <t>87RS0008</t>
  </si>
  <si>
    <t>66RS0041.1</t>
  </si>
  <si>
    <t>Анадырский гарнизонный военный суд</t>
  </si>
  <si>
    <t>25GV0003</t>
  </si>
  <si>
    <t>66RS0043.1</t>
  </si>
  <si>
    <t>Ямало-Ненецкий автономный округ</t>
  </si>
  <si>
    <t>66RS0044.1</t>
  </si>
  <si>
    <t>89</t>
  </si>
  <si>
    <t>Салехардский городской суд</t>
  </si>
  <si>
    <t>89RS0001</t>
  </si>
  <si>
    <t>66RS0044.2</t>
  </si>
  <si>
    <t>Лабытнангский городской суд</t>
  </si>
  <si>
    <t>89RS0002</t>
  </si>
  <si>
    <t>66RS0045.1</t>
  </si>
  <si>
    <t>Надымский городской суд</t>
  </si>
  <si>
    <t>89RS0003</t>
  </si>
  <si>
    <t>66RS0046.1</t>
  </si>
  <si>
    <t>Новоуренгойский городской суд</t>
  </si>
  <si>
    <t>89RS0004</t>
  </si>
  <si>
    <t>66RS0048.1</t>
  </si>
  <si>
    <t>Ноябрьский городской суд</t>
  </si>
  <si>
    <t>89RS0005</t>
  </si>
  <si>
    <t>66RS0049.1</t>
  </si>
  <si>
    <t>Муравленковский городской суд</t>
  </si>
  <si>
    <t>89RS0006</t>
  </si>
  <si>
    <t>66RS0050.1</t>
  </si>
  <si>
    <t>Пуровский районный суд</t>
  </si>
  <si>
    <t>89RS0007</t>
  </si>
  <si>
    <t>66RS0051.1</t>
  </si>
  <si>
    <t>Ямальский районный суд</t>
  </si>
  <si>
    <t>89RS0008</t>
  </si>
  <si>
    <t>66RS0051.2.PSP</t>
  </si>
  <si>
    <t>Красноселькупский районный суд</t>
  </si>
  <si>
    <t>89RS0009</t>
  </si>
  <si>
    <t>66RS0051.3.PSP</t>
  </si>
  <si>
    <t>Шурышкарский районный суд</t>
  </si>
  <si>
    <t>89RS0011</t>
  </si>
  <si>
    <t>66RS0052.1</t>
  </si>
  <si>
    <t>Тазовский районный суд</t>
  </si>
  <si>
    <t>89RS0012</t>
  </si>
  <si>
    <t>66RS0053.1</t>
  </si>
  <si>
    <t>89RS0013</t>
  </si>
  <si>
    <t>66RS0054.1</t>
  </si>
  <si>
    <t>Республика Крым</t>
  </si>
  <si>
    <t>66RS0056.1</t>
  </si>
  <si>
    <t>91</t>
  </si>
  <si>
    <t>Железнодорожный районный суд г. Симферополя</t>
  </si>
  <si>
    <t>91RS0001</t>
  </si>
  <si>
    <t>66RS0056.2.PSP</t>
  </si>
  <si>
    <t>Киевский районный суд г. Симферополя</t>
  </si>
  <si>
    <t>91RS0002</t>
  </si>
  <si>
    <t>66RS0057.1</t>
  </si>
  <si>
    <t>Центральный районный суд г. Симферополя</t>
  </si>
  <si>
    <t>91RS0003</t>
  </si>
  <si>
    <t>66RS0058.1</t>
  </si>
  <si>
    <t>Алуштинский городской суд</t>
  </si>
  <si>
    <t>91RS0004</t>
  </si>
  <si>
    <t>66RS0059.1</t>
  </si>
  <si>
    <t>Армянский городской суд</t>
  </si>
  <si>
    <t>91RS0005</t>
  </si>
  <si>
    <t>66RS0060.1</t>
  </si>
  <si>
    <t>Бахчисарайский районный суд</t>
  </si>
  <si>
    <t>91RS0006</t>
  </si>
  <si>
    <t>66RS0061.1</t>
  </si>
  <si>
    <t>Белогорский районный суд</t>
  </si>
  <si>
    <t>91RS0007</t>
  </si>
  <si>
    <t>67RS0001.1</t>
  </si>
  <si>
    <t>Джанкойский районный суд</t>
  </si>
  <si>
    <t>91RS0008</t>
  </si>
  <si>
    <t>67RS0002.1</t>
  </si>
  <si>
    <t>Евпаторийский городской суд</t>
  </si>
  <si>
    <t>91RS0009</t>
  </si>
  <si>
    <t>67RS0003.1</t>
  </si>
  <si>
    <t>Красноперекопский районный суд</t>
  </si>
  <si>
    <t>91RS0010</t>
  </si>
  <si>
    <t>67RS0004.1</t>
  </si>
  <si>
    <t>91RS0011</t>
  </si>
  <si>
    <t>67RS0004.2</t>
  </si>
  <si>
    <t>Керченский городской суд</t>
  </si>
  <si>
    <t>91RS0012</t>
  </si>
  <si>
    <t>67RS0004.3</t>
  </si>
  <si>
    <t>91RS0013</t>
  </si>
  <si>
    <t>67RS0005.1</t>
  </si>
  <si>
    <t>91RS0014</t>
  </si>
  <si>
    <t>67RS0005.2</t>
  </si>
  <si>
    <t>Нижнегорский районный суд</t>
  </si>
  <si>
    <t>91RS0015</t>
  </si>
  <si>
    <t>67RS0006.1</t>
  </si>
  <si>
    <t>91RS0016</t>
  </si>
  <si>
    <t>67RS0006.2</t>
  </si>
  <si>
    <t>Раздольненский районный суд</t>
  </si>
  <si>
    <t>91RS0017</t>
  </si>
  <si>
    <t>67RS0007.1</t>
  </si>
  <si>
    <t>Сакский районный суд</t>
  </si>
  <si>
    <t>91RS0018</t>
  </si>
  <si>
    <t>67RS0007.2</t>
  </si>
  <si>
    <t>Симферопольский районный суд</t>
  </si>
  <si>
    <t>91RS0019</t>
  </si>
  <si>
    <t>67RS0008.1</t>
  </si>
  <si>
    <t>91RS0020</t>
  </si>
  <si>
    <t>67RS0009.1</t>
  </si>
  <si>
    <t>Судакский городской суд</t>
  </si>
  <si>
    <t>91RS0021</t>
  </si>
  <si>
    <t>67RS0010.1</t>
  </si>
  <si>
    <t>Феодосийский городской суд</t>
  </si>
  <si>
    <t>91RS0022</t>
  </si>
  <si>
    <t>67RS0011.1</t>
  </si>
  <si>
    <t>Черноморский районный суд</t>
  </si>
  <si>
    <t>91RS0023</t>
  </si>
  <si>
    <t>67RS0012.1</t>
  </si>
  <si>
    <t>Ялтинский городской суд</t>
  </si>
  <si>
    <t>91RS0024</t>
  </si>
  <si>
    <t>67RS0012.2</t>
  </si>
  <si>
    <t>г. Севастополь</t>
  </si>
  <si>
    <t>67RS0013.1</t>
  </si>
  <si>
    <t>92</t>
  </si>
  <si>
    <t>Балаклавский районный суд</t>
  </si>
  <si>
    <t>92RS0001</t>
  </si>
  <si>
    <t>67RS0013.2</t>
  </si>
  <si>
    <t>92RS0002</t>
  </si>
  <si>
    <t>67RS0015.1</t>
  </si>
  <si>
    <t>92RS0003</t>
  </si>
  <si>
    <t>67RS0017.1</t>
  </si>
  <si>
    <t>Нахимовский районный суд</t>
  </si>
  <si>
    <t>92RS0004</t>
  </si>
  <si>
    <t>67RS0017.2</t>
  </si>
  <si>
    <t>67RS0019.1</t>
  </si>
  <si>
    <t>67RS0020.1</t>
  </si>
  <si>
    <t>67RS0020.2</t>
  </si>
  <si>
    <t>67RS0021.1</t>
  </si>
  <si>
    <t>67RS0021.2</t>
  </si>
  <si>
    <t>67RS0022.1</t>
  </si>
  <si>
    <t>67RS0022.2</t>
  </si>
  <si>
    <t>67RS0027.1</t>
  </si>
  <si>
    <t>67RS0027.2</t>
  </si>
  <si>
    <t>67RS0029.1</t>
  </si>
  <si>
    <t>68RS0001.1</t>
  </si>
  <si>
    <t>68RS0001.2</t>
  </si>
  <si>
    <t>68RS0002.1</t>
  </si>
  <si>
    <t>68RS0002.2</t>
  </si>
  <si>
    <t>68RS0003.1</t>
  </si>
  <si>
    <t>68RS0004.1</t>
  </si>
  <si>
    <t>68RS0004.2</t>
  </si>
  <si>
    <t>68RS0005.1</t>
  </si>
  <si>
    <t>68RS0006.1</t>
  </si>
  <si>
    <t>68RS0007.1</t>
  </si>
  <si>
    <t>68RS0008.1</t>
  </si>
  <si>
    <t>68RS0009.1</t>
  </si>
  <si>
    <t>68RS0010.1</t>
  </si>
  <si>
    <t>68RS0011.1</t>
  </si>
  <si>
    <t>68RS0012.1</t>
  </si>
  <si>
    <t>68RS0013.1</t>
  </si>
  <si>
    <t>68RS0014.1</t>
  </si>
  <si>
    <t>68RS0015.1</t>
  </si>
  <si>
    <t>68RS0016.1</t>
  </si>
  <si>
    <t>68RS0017.1</t>
  </si>
  <si>
    <t>68RS0018.1</t>
  </si>
  <si>
    <t>68RS0018.2</t>
  </si>
  <si>
    <t>68RS0019.1</t>
  </si>
  <si>
    <t>68RS0019.2</t>
  </si>
  <si>
    <t>68RS0020.1</t>
  </si>
  <si>
    <t>68RS0021.1</t>
  </si>
  <si>
    <t>68RS0022.1</t>
  </si>
  <si>
    <t>68RS0023.1</t>
  </si>
  <si>
    <t>68RS0024.1</t>
  </si>
  <si>
    <t>68RS0025.1</t>
  </si>
  <si>
    <t>68RS0026.1</t>
  </si>
  <si>
    <t>68RS0027.1</t>
  </si>
  <si>
    <t>68RS0028.1</t>
  </si>
  <si>
    <t>69RS0002.1</t>
  </si>
  <si>
    <t>69RS0002.2.PSP</t>
  </si>
  <si>
    <t>69RS0002.3.PSP</t>
  </si>
  <si>
    <t>69RS0002.4.PSP</t>
  </si>
  <si>
    <t>69RS0002.5.PSP</t>
  </si>
  <si>
    <t>69RS0002.6.PSP</t>
  </si>
  <si>
    <t>69RS0003.1</t>
  </si>
  <si>
    <t>Бельский районный суд</t>
  </si>
  <si>
    <t>69RS0003</t>
  </si>
  <si>
    <t>69RS0004.1</t>
  </si>
  <si>
    <t>69RS0006.1</t>
  </si>
  <si>
    <t>69RS0006.2.PSP</t>
  </si>
  <si>
    <t>69RS0006.3.PSP</t>
  </si>
  <si>
    <t>69RS0008.1</t>
  </si>
  <si>
    <t>69RS0008.2.PSP</t>
  </si>
  <si>
    <t>69RS0008.3.PSP</t>
  </si>
  <si>
    <t>69RS0009.1</t>
  </si>
  <si>
    <t>69RS0010.1</t>
  </si>
  <si>
    <t>69RS0011.1</t>
  </si>
  <si>
    <t>69RS0011.2.PSP</t>
  </si>
  <si>
    <t>69RS0013.1</t>
  </si>
  <si>
    <t>69RS0014.1</t>
  </si>
  <si>
    <t>69RS0014.2</t>
  </si>
  <si>
    <t>69RS0018.1</t>
  </si>
  <si>
    <t>69RS0019.1</t>
  </si>
  <si>
    <t>69RS0019.2.PSP</t>
  </si>
  <si>
    <t>69RS0021.1</t>
  </si>
  <si>
    <t>Нелидовский городской суд</t>
  </si>
  <si>
    <t>69RS0022.1</t>
  </si>
  <si>
    <t>Оленинский районный суд</t>
  </si>
  <si>
    <t>69RS0022</t>
  </si>
  <si>
    <t>69RS0023.1</t>
  </si>
  <si>
    <t>69RS0023.2.PSP</t>
  </si>
  <si>
    <t>69RS0023.3.PSP</t>
  </si>
  <si>
    <t>69RS0025.1</t>
  </si>
  <si>
    <t>69RS0026.1</t>
  </si>
  <si>
    <t>69RS0031.1</t>
  </si>
  <si>
    <t>69RS0032.1</t>
  </si>
  <si>
    <t>69RS0032.2.PSP</t>
  </si>
  <si>
    <t>69RS0033.1</t>
  </si>
  <si>
    <t>69RS0034.1</t>
  </si>
  <si>
    <t>69RS0036.1</t>
  </si>
  <si>
    <t>69RS0037.1</t>
  </si>
  <si>
    <t>69RS0038.1</t>
  </si>
  <si>
    <t>69RS0039.1</t>
  </si>
  <si>
    <t>69RS0040.1</t>
  </si>
  <si>
    <t>70RS0001.1</t>
  </si>
  <si>
    <t>70RS0002.1</t>
  </si>
  <si>
    <t>70RS0003.1</t>
  </si>
  <si>
    <t>70RS0004.1</t>
  </si>
  <si>
    <t>70RS0004.2</t>
  </si>
  <si>
    <t>70RS0005.1</t>
  </si>
  <si>
    <t>70RS0005.2</t>
  </si>
  <si>
    <t>70RS0005.3</t>
  </si>
  <si>
    <t>70RS0006.1</t>
  </si>
  <si>
    <t>70RS0006.2</t>
  </si>
  <si>
    <t>70RS0007.1</t>
  </si>
  <si>
    <t>70RS0008.1</t>
  </si>
  <si>
    <t>70RS0009.1</t>
  </si>
  <si>
    <t>70RS0010.1</t>
  </si>
  <si>
    <t>70RS0011.1</t>
  </si>
  <si>
    <t>70RS0012.1</t>
  </si>
  <si>
    <t>70RS0012.2</t>
  </si>
  <si>
    <t>70RS0013.1</t>
  </si>
  <si>
    <t>70RS0014.1</t>
  </si>
  <si>
    <t>70RS0015.1</t>
  </si>
  <si>
    <t>70RS0016.1</t>
  </si>
  <si>
    <t>70RS0017.1</t>
  </si>
  <si>
    <t>70RS0018.1</t>
  </si>
  <si>
    <t>70RS0019.1</t>
  </si>
  <si>
    <t>70RS0020.1</t>
  </si>
  <si>
    <t>70RS0021.1</t>
  </si>
  <si>
    <t>70RS0022.1</t>
  </si>
  <si>
    <t>70RS0023.1</t>
  </si>
  <si>
    <t>71RS0001.1</t>
  </si>
  <si>
    <t>Алексинский городской суд</t>
  </si>
  <si>
    <t>71RS0003.1</t>
  </si>
  <si>
    <t>71RS0004.1</t>
  </si>
  <si>
    <t>Богородицкий районный суд</t>
  </si>
  <si>
    <t>71RS0004.2</t>
  </si>
  <si>
    <t>71RS0004.3</t>
  </si>
  <si>
    <t>71RS0005.1</t>
  </si>
  <si>
    <t>71RS0007.1</t>
  </si>
  <si>
    <t>71RS0009.1</t>
  </si>
  <si>
    <t>Ефремовский районный суд</t>
  </si>
  <si>
    <t>71RS0009.2</t>
  </si>
  <si>
    <t>71RS0010.1</t>
  </si>
  <si>
    <t>71RS0012.1</t>
  </si>
  <si>
    <t>71RS0013.1</t>
  </si>
  <si>
    <t>71RS0015.1</t>
  </si>
  <si>
    <t>71RS0016.1</t>
  </si>
  <si>
    <t>Новомосковский городской суд</t>
  </si>
  <si>
    <t>71RS0017.1</t>
  </si>
  <si>
    <t>Одоевский районный суд</t>
  </si>
  <si>
    <t>71RS0017.2</t>
  </si>
  <si>
    <t>71RS0017.3</t>
  </si>
  <si>
    <t>71RS0018.1</t>
  </si>
  <si>
    <t>Плавский районный суд</t>
  </si>
  <si>
    <t>71RS0019.1</t>
  </si>
  <si>
    <t>Суворовский районный суд</t>
  </si>
  <si>
    <t>71RS0021.1</t>
  </si>
  <si>
    <t>Узловский городской суд</t>
  </si>
  <si>
    <t>71RS0023.1</t>
  </si>
  <si>
    <t>Щекинский районный суд</t>
  </si>
  <si>
    <t>71RS0023.2</t>
  </si>
  <si>
    <t>71RS0023.3</t>
  </si>
  <si>
    <t>71RS0024.1</t>
  </si>
  <si>
    <t>71RS0025.1</t>
  </si>
  <si>
    <t>71RS0026.1</t>
  </si>
  <si>
    <t>71RS0027.1</t>
  </si>
  <si>
    <t>71RS0027.2</t>
  </si>
  <si>
    <t>71RS0028.1</t>
  </si>
  <si>
    <t>71RS0029.1</t>
  </si>
  <si>
    <t>72RS0001.1</t>
  </si>
  <si>
    <t>72RS0002.1</t>
  </si>
  <si>
    <t>72RS0004.1</t>
  </si>
  <si>
    <t>72RS0005.1</t>
  </si>
  <si>
    <t>72RS0006.1</t>
  </si>
  <si>
    <t>72RS0007.1</t>
  </si>
  <si>
    <t>72RS0007.2</t>
  </si>
  <si>
    <t>72RS0008.1</t>
  </si>
  <si>
    <t>72RS0008.2</t>
  </si>
  <si>
    <t>72RS0009.1</t>
  </si>
  <si>
    <t>72RS0010.1</t>
  </si>
  <si>
    <t>72RS0010.2</t>
  </si>
  <si>
    <t>72RS0011.1</t>
  </si>
  <si>
    <t>72RS0012.1</t>
  </si>
  <si>
    <t>72RS0013.1</t>
  </si>
  <si>
    <t>72RS0013.2</t>
  </si>
  <si>
    <t>72RS0014.1</t>
  </si>
  <si>
    <t>72RS0015.1</t>
  </si>
  <si>
    <t>72RS0016.1</t>
  </si>
  <si>
    <t>72RS0016.2</t>
  </si>
  <si>
    <t>72RS0017.1</t>
  </si>
  <si>
    <t>72RS0018.1</t>
  </si>
  <si>
    <t>72RS0019.1</t>
  </si>
  <si>
    <t>72RS0020.1</t>
  </si>
  <si>
    <t>72RS0021.1</t>
  </si>
  <si>
    <t>72RS0022.1</t>
  </si>
  <si>
    <t>72RS0025.1</t>
  </si>
  <si>
    <t>72RS0026.1</t>
  </si>
  <si>
    <t>72RS0028.1</t>
  </si>
  <si>
    <t>73RS0001.1</t>
  </si>
  <si>
    <t>73RS0002.1</t>
  </si>
  <si>
    <t>73RS0002.2</t>
  </si>
  <si>
    <t>73RS0003.1</t>
  </si>
  <si>
    <t>73RS0004.1</t>
  </si>
  <si>
    <t>73RS0006.1</t>
  </si>
  <si>
    <t>73RS0008.1</t>
  </si>
  <si>
    <t>73RS0008.2</t>
  </si>
  <si>
    <t>73RS0009.1</t>
  </si>
  <si>
    <t>73RS0009.2</t>
  </si>
  <si>
    <t>73RS0011.1</t>
  </si>
  <si>
    <t>73RS0011.2</t>
  </si>
  <si>
    <t>73RS0012.1</t>
  </si>
  <si>
    <t>73RS0012.2</t>
  </si>
  <si>
    <t>73RS0013.1</t>
  </si>
  <si>
    <t>73RS0014.1</t>
  </si>
  <si>
    <t>73RS0014.2</t>
  </si>
  <si>
    <t>73RS0015.1</t>
  </si>
  <si>
    <t>73RS0015.2</t>
  </si>
  <si>
    <t>73RS0018.1</t>
  </si>
  <si>
    <t>73RS0018.2</t>
  </si>
  <si>
    <t>73RS0021.1</t>
  </si>
  <si>
    <t>73RS0021.2</t>
  </si>
  <si>
    <t>73RS0024.1</t>
  </si>
  <si>
    <t>73RS0024.2</t>
  </si>
  <si>
    <t>73RS0024.3</t>
  </si>
  <si>
    <t>73RS0025.1</t>
  </si>
  <si>
    <t>73RS0025.2</t>
  </si>
  <si>
    <t>74RS0001.1</t>
  </si>
  <si>
    <t>74RS0002.1</t>
  </si>
  <si>
    <t>74RS0003.1</t>
  </si>
  <si>
    <t>74RS0004.1</t>
  </si>
  <si>
    <t>74RS0005.1</t>
  </si>
  <si>
    <t>74RS0006.1</t>
  </si>
  <si>
    <t>74RS0007.1</t>
  </si>
  <si>
    <t>74RS0008.1</t>
  </si>
  <si>
    <t>74RS0009.1</t>
  </si>
  <si>
    <t>74RS0010.1</t>
  </si>
  <si>
    <t>74RS0011.1</t>
  </si>
  <si>
    <t>74RS0012.1</t>
  </si>
  <si>
    <t>74RS0013.1</t>
  </si>
  <si>
    <t>74RS0014.1</t>
  </si>
  <si>
    <t>74RS0015.1</t>
  </si>
  <si>
    <t>74RS0016.1</t>
  </si>
  <si>
    <t>74RS0017.1</t>
  </si>
  <si>
    <t>74RS0018.1</t>
  </si>
  <si>
    <t>Карабашский городской суд</t>
  </si>
  <si>
    <t>74RS0018</t>
  </si>
  <si>
    <t>74RS0019.1</t>
  </si>
  <si>
    <t>74RS0020.1</t>
  </si>
  <si>
    <t>74RS0021.1</t>
  </si>
  <si>
    <t>74RS0022.1</t>
  </si>
  <si>
    <t>74RS0022.2</t>
  </si>
  <si>
    <t>74RS0023.1</t>
  </si>
  <si>
    <t>Кизильский  районный суд</t>
  </si>
  <si>
    <t>74RS0023</t>
  </si>
  <si>
    <t>74RS0024.1</t>
  </si>
  <si>
    <t>74RS0025.1</t>
  </si>
  <si>
    <t>74RS0026.1</t>
  </si>
  <si>
    <t>74RS0027.1</t>
  </si>
  <si>
    <t>74RS0028.1</t>
  </si>
  <si>
    <t>74RS0029.1</t>
  </si>
  <si>
    <t>74RS0030.1</t>
  </si>
  <si>
    <t>74RS0031.1</t>
  </si>
  <si>
    <t>74RS0032.1</t>
  </si>
  <si>
    <t>74RS0033.1</t>
  </si>
  <si>
    <t>74RS0034.1</t>
  </si>
  <si>
    <t>Нязепетровский районный суд</t>
  </si>
  <si>
    <t>74RS0034</t>
  </si>
  <si>
    <t>74RS0035.1</t>
  </si>
  <si>
    <t>74RS0036.1</t>
  </si>
  <si>
    <t>74RS0037.1</t>
  </si>
  <si>
    <t>74RS0038.1</t>
  </si>
  <si>
    <t>74RS0039.1</t>
  </si>
  <si>
    <t>74RS0040.1</t>
  </si>
  <si>
    <t>74RS0041.1</t>
  </si>
  <si>
    <t>74RS0042.1</t>
  </si>
  <si>
    <t>74RS0043.1</t>
  </si>
  <si>
    <t>74RS0044.1</t>
  </si>
  <si>
    <t>74RS0045.1</t>
  </si>
  <si>
    <t>74RS0046.1</t>
  </si>
  <si>
    <t>74RS0047.1</t>
  </si>
  <si>
    <t>74RS0048.1</t>
  </si>
  <si>
    <t>74RS0049.1</t>
  </si>
  <si>
    <t>75RS0001.1</t>
  </si>
  <si>
    <t>75RS0001.2</t>
  </si>
  <si>
    <t>75RS0002.1</t>
  </si>
  <si>
    <t>75RS0003.1</t>
  </si>
  <si>
    <t>75RS0004.1</t>
  </si>
  <si>
    <t>75RS0005.1</t>
  </si>
  <si>
    <t>75RS0006.1</t>
  </si>
  <si>
    <t>75RS0007.1</t>
  </si>
  <si>
    <t>75RS0008.1</t>
  </si>
  <si>
    <t>75RS0009.1</t>
  </si>
  <si>
    <t>75RS0010.1</t>
  </si>
  <si>
    <t>75RS0011.1</t>
  </si>
  <si>
    <t>75RS0012.1</t>
  </si>
  <si>
    <t>75RS0013.1</t>
  </si>
  <si>
    <t>75RS0014.1</t>
  </si>
  <si>
    <t>75RS0015.1</t>
  </si>
  <si>
    <t>75RS0016.1</t>
  </si>
  <si>
    <t>75RS0017.1</t>
  </si>
  <si>
    <t>75RS0018.1</t>
  </si>
  <si>
    <t>75RS0019.1</t>
  </si>
  <si>
    <t>75RS0020.1</t>
  </si>
  <si>
    <t>75RS0021.1</t>
  </si>
  <si>
    <t>75RS0022.1</t>
  </si>
  <si>
    <t>75RS0023.1</t>
  </si>
  <si>
    <t>75RS0024.1</t>
  </si>
  <si>
    <t>75RS0025.1</t>
  </si>
  <si>
    <t>75RS0027.1</t>
  </si>
  <si>
    <t>75RS0028.1</t>
  </si>
  <si>
    <t>75RS0029.1</t>
  </si>
  <si>
    <t>75RS0030.1</t>
  </si>
  <si>
    <t>75RS0031.1</t>
  </si>
  <si>
    <t>75RS0032.1</t>
  </si>
  <si>
    <t>80RS0001.1</t>
  </si>
  <si>
    <t>80RS0002.1</t>
  </si>
  <si>
    <t>80RS0003.1</t>
  </si>
  <si>
    <t>76RS0001.1</t>
  </si>
  <si>
    <t>76RS0002.1</t>
  </si>
  <si>
    <t>76RS0003.1</t>
  </si>
  <si>
    <t>76RS0004.1</t>
  </si>
  <si>
    <t>76RS0004.2</t>
  </si>
  <si>
    <t>76RS0005.1</t>
  </si>
  <si>
    <t>76RS0006.1</t>
  </si>
  <si>
    <t>76RS0007.1</t>
  </si>
  <si>
    <t>76RS0008.1</t>
  </si>
  <si>
    <t>76RS0008.2</t>
  </si>
  <si>
    <t>76RS0009.1</t>
  </si>
  <si>
    <t>76RS0010.1</t>
  </si>
  <si>
    <t>76RS0010.2.PSP</t>
  </si>
  <si>
    <t>76RS0011.1</t>
  </si>
  <si>
    <t>76RS0013.1</t>
  </si>
  <si>
    <t>76RS0013.2</t>
  </si>
  <si>
    <t>76RS0013.3</t>
  </si>
  <si>
    <t>76RS0014.1</t>
  </si>
  <si>
    <t>76RS0014.2</t>
  </si>
  <si>
    <t>76RS0015.1</t>
  </si>
  <si>
    <t>76RS0016.1</t>
  </si>
  <si>
    <t>76RS0017.1</t>
  </si>
  <si>
    <t>76RS0018.1</t>
  </si>
  <si>
    <t>76RS0020.1</t>
  </si>
  <si>
    <t>76RS0021.1</t>
  </si>
  <si>
    <t>76RS0022.1</t>
  </si>
  <si>
    <t>76RS0023.1</t>
  </si>
  <si>
    <t>76RS0024.1</t>
  </si>
  <si>
    <t>77RS0001.1</t>
  </si>
  <si>
    <t>77RS0002.1</t>
  </si>
  <si>
    <t>77RS0003.1</t>
  </si>
  <si>
    <t>77RS0004.1</t>
  </si>
  <si>
    <t>77RS0005.1</t>
  </si>
  <si>
    <t>77RS0006.1</t>
  </si>
  <si>
    <t>77RS0007.1</t>
  </si>
  <si>
    <t>77RS0008.1</t>
  </si>
  <si>
    <t>77RS0009.1</t>
  </si>
  <si>
    <t>77RS0010.1</t>
  </si>
  <si>
    <t>77RS0011.1</t>
  </si>
  <si>
    <t>77RS0012.1</t>
  </si>
  <si>
    <t>77RS0013.1</t>
  </si>
  <si>
    <t>77RS0014.1</t>
  </si>
  <si>
    <t>77RS0015.1</t>
  </si>
  <si>
    <t>77RS0016.1</t>
  </si>
  <si>
    <t>77RS0017.1</t>
  </si>
  <si>
    <t>77RS0018.1</t>
  </si>
  <si>
    <t>77RS0019.1</t>
  </si>
  <si>
    <t>77RS0020.1</t>
  </si>
  <si>
    <t>77RS0021.1</t>
  </si>
  <si>
    <t>77RS0022.1</t>
  </si>
  <si>
    <t>77RS0023.1</t>
  </si>
  <si>
    <t>77RS0024.1</t>
  </si>
  <si>
    <t>77RS0025.1</t>
  </si>
  <si>
    <t>77RS0026.1</t>
  </si>
  <si>
    <t>77RS0027.1</t>
  </si>
  <si>
    <t>77RS0028.1</t>
  </si>
  <si>
    <t>77RS0029.1</t>
  </si>
  <si>
    <t>77RS0030.1</t>
  </si>
  <si>
    <t>77RS0031.1</t>
  </si>
  <si>
    <t>77RS0032.1</t>
  </si>
  <si>
    <t>77RS0033.1</t>
  </si>
  <si>
    <t>77RS0034.1</t>
  </si>
  <si>
    <t>77RS0035.1</t>
  </si>
  <si>
    <t>78RS0001.1</t>
  </si>
  <si>
    <t>78RS0002.1</t>
  </si>
  <si>
    <t>78RS0003.1</t>
  </si>
  <si>
    <t>78RS0004.1</t>
  </si>
  <si>
    <t>78RS0005.1</t>
  </si>
  <si>
    <t>78RS0006.1</t>
  </si>
  <si>
    <t>78RS0007.1</t>
  </si>
  <si>
    <t>78RS0008.1</t>
  </si>
  <si>
    <t>78RS0009.1</t>
  </si>
  <si>
    <t>78RS0010.1</t>
  </si>
  <si>
    <t>78RS0011.1</t>
  </si>
  <si>
    <t>78RS0012.1</t>
  </si>
  <si>
    <t>78RS0014.1</t>
  </si>
  <si>
    <t>78RS0015.1</t>
  </si>
  <si>
    <t>78RS0016.1</t>
  </si>
  <si>
    <t>78RS0017.1</t>
  </si>
  <si>
    <t>78RS0018.1</t>
  </si>
  <si>
    <t>78RS0019.1</t>
  </si>
  <si>
    <t>78RS0020.1</t>
  </si>
  <si>
    <t>78RS0021.1</t>
  </si>
  <si>
    <t>78RS0022.1</t>
  </si>
  <si>
    <t>78RS0022.2</t>
  </si>
  <si>
    <t>78RS0023.1</t>
  </si>
  <si>
    <t>79RS0002.1</t>
  </si>
  <si>
    <t>79RS0003.1</t>
  </si>
  <si>
    <t>79RS0003.2</t>
  </si>
  <si>
    <t>79RS0004.1</t>
  </si>
  <si>
    <t>79RS0006.1</t>
  </si>
  <si>
    <t>83RS0001.1</t>
  </si>
  <si>
    <t>83</t>
  </si>
  <si>
    <t>Нарьян-Марский городской суд</t>
  </si>
  <si>
    <t>83RS0001.2</t>
  </si>
  <si>
    <t>86RS0001.1</t>
  </si>
  <si>
    <t>86RS0002.1</t>
  </si>
  <si>
    <t>86RS0003.1</t>
  </si>
  <si>
    <t>86RS0003.2.PSP</t>
  </si>
  <si>
    <t>86RS0004.1</t>
  </si>
  <si>
    <t>86RS0005.1</t>
  </si>
  <si>
    <t>86RS0007.1</t>
  </si>
  <si>
    <t>86RS0007.2</t>
  </si>
  <si>
    <t>86RS0008.1</t>
  </si>
  <si>
    <t>86RS0009.1</t>
  </si>
  <si>
    <t>86RS0010.1</t>
  </si>
  <si>
    <t>86RS0011.1</t>
  </si>
  <si>
    <t>86RS0012.1</t>
  </si>
  <si>
    <t>86RS0013.1</t>
  </si>
  <si>
    <t>86RS0014.1</t>
  </si>
  <si>
    <t>86RS0015.1</t>
  </si>
  <si>
    <t>86RS0017.1</t>
  </si>
  <si>
    <t>86RS0018.1</t>
  </si>
  <si>
    <t>86RS0019.1.PSP</t>
  </si>
  <si>
    <t>86RS0019.2</t>
  </si>
  <si>
    <t>86RS0020.1</t>
  </si>
  <si>
    <t>86RS0020.2.PSP</t>
  </si>
  <si>
    <t>86RS0021.1</t>
  </si>
  <si>
    <t>87RS0001.1</t>
  </si>
  <si>
    <t>87RS0002.1</t>
  </si>
  <si>
    <t>87RS0002.2.PSP</t>
  </si>
  <si>
    <t>87RS0004.1</t>
  </si>
  <si>
    <t>87RS0005.1</t>
  </si>
  <si>
    <t>87RS0006.1</t>
  </si>
  <si>
    <t>87RS0007.1</t>
  </si>
  <si>
    <t>87RS0008.1</t>
  </si>
  <si>
    <t>89RS0001.1</t>
  </si>
  <si>
    <t>89RS0002.1</t>
  </si>
  <si>
    <t>89RS0002.2.PSP</t>
  </si>
  <si>
    <t>89RS0003.1</t>
  </si>
  <si>
    <t>89RS0003.2</t>
  </si>
  <si>
    <t>89RS0003.3</t>
  </si>
  <si>
    <t>89RS0004.1</t>
  </si>
  <si>
    <t>89RS0005.1</t>
  </si>
  <si>
    <t>89RS0005.2</t>
  </si>
  <si>
    <t>89RS0006.1</t>
  </si>
  <si>
    <t>89RS0007.1</t>
  </si>
  <si>
    <t>89RS0008.1</t>
  </si>
  <si>
    <t>89RS0009.1</t>
  </si>
  <si>
    <t>89RS0011.1</t>
  </si>
  <si>
    <t>89RS0012.1</t>
  </si>
  <si>
    <t>89RS0013.1</t>
  </si>
  <si>
    <t>91RS0001.1</t>
  </si>
  <si>
    <t>91RS0002.1</t>
  </si>
  <si>
    <t>91RS0003.1</t>
  </si>
  <si>
    <t>91RS0004.1</t>
  </si>
  <si>
    <t>91RS0005.1</t>
  </si>
  <si>
    <t>91RS0006.1</t>
  </si>
  <si>
    <t>91RS0007.1</t>
  </si>
  <si>
    <t>91RS0008.1</t>
  </si>
  <si>
    <t>91RS0009.1</t>
  </si>
  <si>
    <t>91RS0010.1</t>
  </si>
  <si>
    <t>91RS0011.1</t>
  </si>
  <si>
    <t>91RS0012.1</t>
  </si>
  <si>
    <t>91RS0013.1</t>
  </si>
  <si>
    <t>91RS0014.1</t>
  </si>
  <si>
    <t>91RS0015.1</t>
  </si>
  <si>
    <t>91RS0016.1</t>
  </si>
  <si>
    <t>91RS0017.1</t>
  </si>
  <si>
    <t>91RS0018.1</t>
  </si>
  <si>
    <t>91RS0019.1</t>
  </si>
  <si>
    <t>91RS0020.1</t>
  </si>
  <si>
    <t>91RS0021.1</t>
  </si>
  <si>
    <t>91RS0022.1</t>
  </si>
  <si>
    <t>91RS0023.1</t>
  </si>
  <si>
    <t>91RS0024.1</t>
  </si>
  <si>
    <t>92RS0001.1</t>
  </si>
  <si>
    <t>92RS0001.2</t>
  </si>
  <si>
    <t>92RS0002.1</t>
  </si>
  <si>
    <t>92RS0003.1</t>
  </si>
  <si>
    <t>92RS0004.1</t>
  </si>
  <si>
    <t>КСА -            2135</t>
  </si>
  <si>
    <t>зданий -   2665</t>
  </si>
  <si>
    <t>ПСП    -   167</t>
  </si>
  <si>
    <t>Всего в отчете:</t>
  </si>
  <si>
    <t>647173</t>
  </si>
  <si>
    <t>Ф.F4r разд.4 стл.1 стр.1=0</t>
  </si>
  <si>
    <t>(r,s,g,v,q,b) В разделе 4 подтвердить на листе ФЛК "Информационный" обращение в доход государства легализованных денежных средств, являющихся вещдоками по уголовному делу (внести реквизиты приговора) в случае осуждения по ст. 174, 174.1 УК РФ (в соот. с комм. к инструкции по вед. суд. статистики)</t>
  </si>
  <si>
    <t>Ф.F4r разд.4 стл.1 стр.2=0</t>
  </si>
  <si>
    <t>Ф.F4r разд.4 стл.2 стр.1=0</t>
  </si>
  <si>
    <t>Ф.F4r разд.4 стл.2 стр.2=0</t>
  </si>
  <si>
    <t>Ф.F4r разд.4 стл.3 стр.1=0</t>
  </si>
  <si>
    <t>Ф.F4r разд.4 стл.3 стр.2=0</t>
  </si>
  <si>
    <t>Ф.F4r разд.4 стл.4 стр.1=0</t>
  </si>
  <si>
    <t>Ф.F4r разд.4 стл.4 стр.2=0</t>
  </si>
  <si>
    <t>Ф.F4r разд.4 стл.5 стр.1=0</t>
  </si>
  <si>
    <t>Ф.F4r разд.4 стл.5 стр.2=0</t>
  </si>
  <si>
    <t>Ф.F4r разд.4 стл.6 стр.1=0</t>
  </si>
  <si>
    <t>Ф.F4r разд.4 стл.6 стр.2=0</t>
  </si>
  <si>
    <t>Ф.F4r разд.4 стл.7 стр.1=0</t>
  </si>
  <si>
    <t>Ф.F4r разд.4 стл.7 стр.2=0</t>
  </si>
  <si>
    <t>647174</t>
  </si>
  <si>
    <t>Ф.F4r разд.1 стл.7 стр.1=0</t>
  </si>
  <si>
    <t>Ф.F4r разд.1 стл.7 стр.10=0</t>
  </si>
  <si>
    <t>Ф.F4r разд.1 стл.7 стр.11=0</t>
  </si>
  <si>
    <t>Ф.F4r разд.1 стл.7 стр.12=0</t>
  </si>
  <si>
    <t>Ф.F4r разд.1 стл.7 стр.13=0</t>
  </si>
  <si>
    <t>Ф.F4r разд.1 стл.7 стр.14=0</t>
  </si>
  <si>
    <t>Ф.F4r разд.1 стл.7 стр.15=0</t>
  </si>
  <si>
    <t>Ф.F4r разд.1 стл.7 стр.16=0</t>
  </si>
  <si>
    <t>Ф.F4r разд.1 стл.7 стр.17=0</t>
  </si>
  <si>
    <t>Ф.F4r разд.1 стл.7 стр.18=0</t>
  </si>
  <si>
    <t>Ф.F4r разд.1 стл.7 стр.19=0</t>
  </si>
  <si>
    <t>Ф.F4r разд.1 стл.7 стр.2=0</t>
  </si>
  <si>
    <t>Ф.F4r разд.1 стл.7 стр.20=0</t>
  </si>
  <si>
    <t>Ф.F4r разд.1 стл.7 стр.21=0</t>
  </si>
  <si>
    <t>Ф.F4r разд.1 стл.7 стр.22=0</t>
  </si>
  <si>
    <t>Ф.F4r разд.1 стл.7 стр.23=0</t>
  </si>
  <si>
    <t>Ф.F4r разд.1 стл.7 стр.3=0</t>
  </si>
  <si>
    <t>Ф.F4r разд.1 стл.7 стр.4=0</t>
  </si>
  <si>
    <t>Ф.F4r разд.1 стл.7 стр.5=0</t>
  </si>
  <si>
    <t>Ф.F4r разд.1 стл.7 стр.6=0</t>
  </si>
  <si>
    <t>Ф.F4r разд.1 стл.7 стр.7=0</t>
  </si>
  <si>
    <t>Ф.F4r разд.1 стл.7 стр.8=0</t>
  </si>
  <si>
    <t>Ф.F4r разд.1 стл.7 стр.9=0</t>
  </si>
  <si>
    <t>647176</t>
  </si>
  <si>
    <t>Ф.F4r разд.3 стл.4 стр.1&lt;=10000000</t>
  </si>
  <si>
    <t>Ф.F4r разд.3 стл.4 стр.2&lt;=10000000</t>
  </si>
  <si>
    <t>647178</t>
  </si>
  <si>
    <t>Ф.F4r разд.1 стл.1 стр.9=0</t>
  </si>
  <si>
    <t>(r,w,s,g,v,q,b) В разделе 1 данные по графе 1 строки 9 необходимо подтвердить, внеся реквизиты судебного акта на лист ФЛК "Информационный"</t>
  </si>
  <si>
    <t>647181</t>
  </si>
  <si>
    <t>Ф.F4r разд.3 стл.2 стр.1&lt;=10000000</t>
  </si>
  <si>
    <t>Ф.F4r разд.3 стл.2 стр.2&lt;=10000000</t>
  </si>
  <si>
    <t>647184</t>
  </si>
  <si>
    <t>Ф.F4r разд.4 стл.3 стр.1&lt;=1000000</t>
  </si>
  <si>
    <t>(r,s,g,v,q,b) В разделе 4 если сумма легализованных средств в отчете превышает 1 млн.руб., то на лист ФЛК "Информационный" внести подтверждение о выверке сумм</t>
  </si>
  <si>
    <t>Ф.F4r разд.4 стл.3 стр.2&lt;=1000000</t>
  </si>
  <si>
    <t>647186</t>
  </si>
  <si>
    <t>Ф.F4r разд.1 стл.1 стр.1&lt;=10000000</t>
  </si>
  <si>
    <t>Ф.F4r разд.1 стл.10 стр.1&lt;=10000000</t>
  </si>
  <si>
    <t>Ф.F4r разд.1 стл.11 стр.1&lt;=10000000</t>
  </si>
  <si>
    <t>Ф.F4r разд.1 стл.12 стр.1&lt;=10000000</t>
  </si>
  <si>
    <t>Ф.F4r разд.1 стл.13 стр.1&lt;=10000000</t>
  </si>
  <si>
    <t>Ф.F4r разд.1 стл.14 стр.1&lt;=10000000</t>
  </si>
  <si>
    <t>Ф.F4r разд.1 стл.15 стр.1&lt;=10000000</t>
  </si>
  <si>
    <t>Ф.F4r разд.1 стл.2 стр.1&lt;=10000000</t>
  </si>
  <si>
    <t>Ф.F4r разд.1 стл.3 стр.1&lt;=10000000</t>
  </si>
  <si>
    <t>Ф.F4r разд.1 стл.4 стр.1&lt;=10000000</t>
  </si>
  <si>
    <t>Ф.F4r разд.1 стл.5 стр.1&lt;=10000000</t>
  </si>
  <si>
    <t>Ф.F4r разд.1 стл.6 стр.1&lt;=10000000</t>
  </si>
  <si>
    <t>Ф.F4r разд.1 стл.7 стр.1&lt;=10000000</t>
  </si>
  <si>
    <t>Ф.F4r разд.1 стл.8 стр.1&lt;=10000000</t>
  </si>
  <si>
    <t>Ф.F4r разд.1 стл.9 стр.1&lt;=10000000</t>
  </si>
  <si>
    <t>647193</t>
  </si>
  <si>
    <t>Ф.F4r разд.1 стл.1 стр.10=Ф.F4r разд.1 стл.1 стр.17+Ф.F4r разд.1 стл.1 сумма стр.22-23</t>
  </si>
  <si>
    <t>Ф.F4r разд.1 стл.10 стр.10=Ф.F4r разд.1 стл.10 стр.17+Ф.F4r разд.1 стл.10 сумма стр.22-23</t>
  </si>
  <si>
    <t>Ф.F4r разд.1 стл.11 стр.10=Ф.F4r разд.1 стл.11 стр.17+Ф.F4r разд.1 стл.11 сумма стр.22-23</t>
  </si>
  <si>
    <t>Ф.F4r разд.1 стл.12 стр.10=Ф.F4r разд.1 стл.12 стр.17+Ф.F4r разд.1 стл.12 сумма стр.22-23</t>
  </si>
  <si>
    <t>Ф.F4r разд.1 стл.13 стр.10=Ф.F4r разд.1 стл.13 стр.17+Ф.F4r разд.1 стл.13 сумма стр.22-23</t>
  </si>
  <si>
    <t>Ф.F4r разд.1 стл.14 стр.10=Ф.F4r разд.1 стл.14 стр.17+Ф.F4r разд.1 стл.14 сумма стр.22-23</t>
  </si>
  <si>
    <t>Ф.F4r разд.1 стл.15 стр.10=Ф.F4r разд.1 стл.15 стр.17+Ф.F4r разд.1 стл.15 сумма стр.22-23</t>
  </si>
  <si>
    <t>Ф.F4r разд.1 стл.2 стр.10=Ф.F4r разд.1 стл.2 стр.17+Ф.F4r разд.1 стл.2 сумма стр.22-23</t>
  </si>
  <si>
    <t>Ф.F4r разд.1 стл.3 стр.10=Ф.F4r разд.1 стл.3 стр.17+Ф.F4r разд.1 стл.3 сумма стр.22-23</t>
  </si>
  <si>
    <t>Ф.F4r разд.1 стл.4 стр.10=Ф.F4r разд.1 стл.4 стр.17+Ф.F4r разд.1 стл.4 сумма стр.22-23</t>
  </si>
  <si>
    <t>Ф.F4r разд.1 стл.5 стр.10=Ф.F4r разд.1 стл.5 стр.17+Ф.F4r разд.1 стл.5 сумма стр.22-23</t>
  </si>
  <si>
    <t>Ф.F4r разд.1 стл.6 стр.10=Ф.F4r разд.1 стл.6 стр.17+Ф.F4r разд.1 стл.6 сумма стр.22-23</t>
  </si>
  <si>
    <t>Ф.F4r разд.1 стл.7 стр.10=Ф.F4r разд.1 стл.7 стр.17+Ф.F4r разд.1 стл.7 сумма стр.22-23</t>
  </si>
  <si>
    <t>Ф.F4r разд.1 стл.8 стр.10=Ф.F4r разд.1 стл.8 стр.17+Ф.F4r разд.1 стл.8 сумма стр.22-23</t>
  </si>
  <si>
    <t>Ф.F4r разд.1 стл.9 стр.10=Ф.F4r разд.1 стл.9 стр.17+Ф.F4r разд.1 стл.9 сумма стр.22-23</t>
  </si>
  <si>
    <t>647194</t>
  </si>
  <si>
    <t>Ф.F4r разд.2 стл.2 стр.1&lt;=10000000</t>
  </si>
  <si>
    <t>Ф.F4r разд.2 стл.2 стр.10&lt;=10000000</t>
  </si>
  <si>
    <t>Ф.F4r разд.2 стл.2 стр.11&lt;=10000000</t>
  </si>
  <si>
    <t>Ф.F4r разд.2 стл.2 стр.12&lt;=10000000</t>
  </si>
  <si>
    <t>Ф.F4r разд.2 стл.2 стр.2&lt;=10000000</t>
  </si>
  <si>
    <t>Ф.F4r разд.2 стл.2 стр.3&lt;=10000000</t>
  </si>
  <si>
    <t>Ф.F4r разд.2 стл.2 стр.4&lt;=10000000</t>
  </si>
  <si>
    <t>Ф.F4r разд.2 стл.2 стр.5&lt;=10000000</t>
  </si>
  <si>
    <t>Ф.F4r разд.2 стл.2 стр.6&lt;=10000000</t>
  </si>
  <si>
    <t>Ф.F4r разд.2 стл.2 стр.7&lt;=10000000</t>
  </si>
  <si>
    <t>Ф.F4r разд.2 стл.2 стр.8&lt;=10000000</t>
  </si>
  <si>
    <t>Ф.F4r разд.2 стл.2 стр.9&lt;=10000000</t>
  </si>
  <si>
    <t>Ф.F4r разд.2 стл.3 стр.1&lt;=10000000</t>
  </si>
  <si>
    <t>Ф.F4r разд.2 стл.3 стр.10&lt;=10000000</t>
  </si>
  <si>
    <t>Ф.F4r разд.2 стл.3 стр.11&lt;=10000000</t>
  </si>
  <si>
    <t>Ф.F4r разд.2 стл.3 стр.12&lt;=10000000</t>
  </si>
  <si>
    <t>Ф.F4r разд.2 стл.3 стр.2&lt;=10000000</t>
  </si>
  <si>
    <t>Ф.F4r разд.2 стл.3 стр.3&lt;=10000000</t>
  </si>
  <si>
    <t>Ф.F4r разд.2 стл.3 стр.4&lt;=10000000</t>
  </si>
  <si>
    <t>Ф.F4r разд.2 стл.3 стр.5&lt;=10000000</t>
  </si>
  <si>
    <t>Ф.F4r разд.2 стл.3 стр.6&lt;=10000000</t>
  </si>
  <si>
    <t>Ф.F4r разд.2 стл.3 стр.7&lt;=10000000</t>
  </si>
  <si>
    <t>Ф.F4r разд.2 стл.3 стр.8&lt;=10000000</t>
  </si>
  <si>
    <t>Ф.F4r разд.2 стл.3 стр.9&lt;=10000000</t>
  </si>
  <si>
    <t>Ф.F4r разд.2 стл.4 стр.1&lt;=10000000</t>
  </si>
  <si>
    <t>Ф.F4r разд.2 стл.4 стр.10&lt;=10000000</t>
  </si>
  <si>
    <t>Ф.F4r разд.2 стл.4 стр.11&lt;=10000000</t>
  </si>
  <si>
    <t>Ф.F4r разд.2 стл.4 стр.12&lt;=10000000</t>
  </si>
  <si>
    <t>Ф.F4r разд.2 стл.4 стр.2&lt;=10000000</t>
  </si>
  <si>
    <t>Ф.F4r разд.2 стл.4 стр.3&lt;=10000000</t>
  </si>
  <si>
    <t>Ф.F4r разд.2 стл.4 стр.4&lt;=10000000</t>
  </si>
  <si>
    <t>Ф.F4r разд.2 стл.4 стр.5&lt;=10000000</t>
  </si>
  <si>
    <t>Ф.F4r разд.2 стл.4 стр.6&lt;=10000000</t>
  </si>
  <si>
    <t>Ф.F4r разд.2 стл.4 стр.7&lt;=10000000</t>
  </si>
  <si>
    <t>Ф.F4r разд.2 стл.4 стр.8&lt;=10000000</t>
  </si>
  <si>
    <t>Ф.F4r разд.2 стл.4 стр.9&lt;=10000000</t>
  </si>
  <si>
    <t>Ф.F4r разд.2 стл.5 стр.1&lt;=10000000</t>
  </si>
  <si>
    <t>Ф.F4r разд.2 стл.5 стр.10&lt;=10000000</t>
  </si>
  <si>
    <t>Ф.F4r разд.2 стл.5 стр.11&lt;=10000000</t>
  </si>
  <si>
    <t>Ф.F4r разд.2 стл.5 стр.12&lt;=10000000</t>
  </si>
  <si>
    <t>Ф.F4r разд.2 стл.5 стр.2&lt;=10000000</t>
  </si>
  <si>
    <t>Ф.F4r разд.2 стл.5 стр.3&lt;=10000000</t>
  </si>
  <si>
    <t>Ф.F4r разд.2 стл.5 стр.4&lt;=10000000</t>
  </si>
  <si>
    <t>Ф.F4r разд.2 стл.5 стр.5&lt;=10000000</t>
  </si>
  <si>
    <t>Ф.F4r разд.2 стл.5 стр.6&lt;=10000000</t>
  </si>
  <si>
    <t>Ф.F4r разд.2 стл.5 стр.7&lt;=10000000</t>
  </si>
  <si>
    <t>Ф.F4r разд.2 стл.5 стр.8&lt;=10000000</t>
  </si>
  <si>
    <t>Ф.F4r разд.2 стл.5 стр.9&lt;=10000000</t>
  </si>
  <si>
    <t>Ф.F4r разд.2 стл.6 стр.1&lt;=10000000</t>
  </si>
  <si>
    <t>Ф.F4r разд.2 стл.6 стр.10&lt;=10000000</t>
  </si>
  <si>
    <t>Ф.F4r разд.2 стл.6 стр.11&lt;=10000000</t>
  </si>
  <si>
    <t>Ф.F4r разд.2 стл.6 стр.12&lt;=10000000</t>
  </si>
  <si>
    <t>Ф.F4r разд.2 стл.6 стр.2&lt;=10000000</t>
  </si>
  <si>
    <t>Ф.F4r разд.2 стл.6 стр.3&lt;=10000000</t>
  </si>
  <si>
    <t>Ф.F4r разд.2 стл.6 стр.4&lt;=10000000</t>
  </si>
  <si>
    <t>Ф.F4r разд.2 стл.6 стр.5&lt;=10000000</t>
  </si>
  <si>
    <t>Ф.F4r разд.2 стл.6 стр.6&lt;=10000000</t>
  </si>
  <si>
    <t>Ф.F4r разд.2 стл.6 стр.7&lt;=10000000</t>
  </si>
  <si>
    <t>Ф.F4r разд.2 стл.6 стр.8&lt;=10000000</t>
  </si>
  <si>
    <t>Ф.F4r разд.2 стл.6 стр.9&lt;=10000000</t>
  </si>
  <si>
    <t>Ф.F4r разд.2 стл.7 стр.1&lt;=10000000</t>
  </si>
  <si>
    <t>Ф.F4r разд.2 стл.7 стр.10&lt;=10000000</t>
  </si>
  <si>
    <t>Ф.F4r разд.2 стл.7 стр.11&lt;=10000000</t>
  </si>
  <si>
    <t>Ф.F4r разд.2 стл.7 стр.12&lt;=10000000</t>
  </si>
  <si>
    <t>Ф.F4r разд.2 стл.7 стр.2&lt;=10000000</t>
  </si>
  <si>
    <t>Ф.F4r разд.2 стл.7 стр.3&lt;=10000000</t>
  </si>
  <si>
    <t>Ф.F4r разд.2 стл.7 стр.4&lt;=10000000</t>
  </si>
  <si>
    <t>Ф.F4r разд.2 стл.7 стр.5&lt;=10000000</t>
  </si>
  <si>
    <t>Ф.F4r разд.2 стл.7 стр.6&lt;=10000000</t>
  </si>
  <si>
    <t>Ф.F4r разд.2 стл.7 стр.7&lt;=10000000</t>
  </si>
  <si>
    <t>Ф.F4r разд.2 стл.7 стр.8&lt;=10000000</t>
  </si>
  <si>
    <t>Ф.F4r разд.2 стл.7 стр.9&lt;=10000000</t>
  </si>
  <si>
    <t>647197</t>
  </si>
  <si>
    <t>Ф.F4r разд.5 сумма стл.1-6 сумма стр.1-5&gt;0</t>
  </si>
  <si>
    <t>647202</t>
  </si>
  <si>
    <t>Ф.F4r разд.1 сумма стл.15-16 стр.1=0</t>
  </si>
  <si>
    <t>Ф.F4r разд.1 сумма стл.15-16 стр.10=0</t>
  </si>
  <si>
    <t>Ф.F4r разд.1 сумма стл.15-16 стр.11=0</t>
  </si>
  <si>
    <t>Ф.F4r разд.1 сумма стл.15-16 стр.12=0</t>
  </si>
  <si>
    <t>Ф.F4r разд.1 сумма стл.15-16 стр.13=0</t>
  </si>
  <si>
    <t>Ф.F4r разд.1 сумма стл.15-16 стр.14=0</t>
  </si>
  <si>
    <t>Ф.F4r разд.1 сумма стл.15-16 стр.15=0</t>
  </si>
  <si>
    <t>Ф.F4r разд.1 сумма стл.15-16 стр.16=0</t>
  </si>
  <si>
    <t>Ф.F4r разд.1 сумма стл.15-16 стр.17=0</t>
  </si>
  <si>
    <t>Ф.F4r разд.1 сумма стл.15-16 стр.18=0</t>
  </si>
  <si>
    <t>Ф.F4r разд.1 сумма стл.15-16 стр.19=0</t>
  </si>
  <si>
    <t>Ф.F4r разд.1 сумма стл.15-16 стр.2=0</t>
  </si>
  <si>
    <t>Ф.F4r разд.1 сумма стл.15-16 стр.20=0</t>
  </si>
  <si>
    <t>Ф.F4r разд.1 сумма стл.15-16 стр.21=0</t>
  </si>
  <si>
    <t>Ф.F4r разд.1 сумма стл.15-16 стр.22=0</t>
  </si>
  <si>
    <t>Ф.F4r разд.1 сумма стл.15-16 стр.23=0</t>
  </si>
  <si>
    <t>Ф.F4r разд.1 сумма стл.15-16 стр.3=0</t>
  </si>
  <si>
    <t>Ф.F4r разд.1 сумма стл.15-16 стр.4=0</t>
  </si>
  <si>
    <t>Ф.F4r разд.1 сумма стл.15-16 стр.5=0</t>
  </si>
  <si>
    <t>Ф.F4r разд.1 сумма стл.15-16 стр.6=0</t>
  </si>
  <si>
    <t>52RS0042</t>
  </si>
  <si>
    <t>44RS0011.2</t>
  </si>
  <si>
    <t>Пильнинский районный суд</t>
  </si>
  <si>
    <t>52RS0043</t>
  </si>
  <si>
    <t>44RS0013.1</t>
  </si>
  <si>
    <t>Починковский районный суд</t>
  </si>
  <si>
    <t>52RS0044</t>
  </si>
  <si>
    <t>44RS0014.1</t>
  </si>
  <si>
    <t>Саровский городской суд</t>
  </si>
  <si>
    <t>52RS0045</t>
  </si>
  <si>
    <t>44RS0014.2</t>
  </si>
  <si>
    <t>Сеченовский районный суд</t>
  </si>
  <si>
    <t>52RS0046</t>
  </si>
  <si>
    <t>44RS0015.1</t>
  </si>
  <si>
    <t>Семеновский районный суд</t>
  </si>
  <si>
    <t>52RS0047</t>
  </si>
  <si>
    <t>44RS0015.2</t>
  </si>
  <si>
    <t>Сергачский районный суд</t>
  </si>
  <si>
    <t>52RS0048</t>
  </si>
  <si>
    <t>44RS0019.1</t>
  </si>
  <si>
    <t>52RS0049</t>
  </si>
  <si>
    <t>44RS0019.2</t>
  </si>
  <si>
    <t>Сосновский районный суд</t>
  </si>
  <si>
    <t>52RS0050</t>
  </si>
  <si>
    <t>44RS0023.1</t>
  </si>
  <si>
    <t>Тонкинский районный суд</t>
  </si>
  <si>
    <t>52RS0051</t>
  </si>
  <si>
    <t>44RS0023.2</t>
  </si>
  <si>
    <t>Тоншаевский районный суд</t>
  </si>
  <si>
    <t>52RS0052</t>
  </si>
  <si>
    <t>44RS0024.1</t>
  </si>
  <si>
    <t>Уренский районный суд</t>
  </si>
  <si>
    <t>52RS0053</t>
  </si>
  <si>
    <t>44RS0024.2</t>
  </si>
  <si>
    <t>Чкаловский районный суд</t>
  </si>
  <si>
    <t>52RS0054</t>
  </si>
  <si>
    <t>44RS0026.1</t>
  </si>
  <si>
    <t>Шатковский районный суд</t>
  </si>
  <si>
    <t>52RS0055</t>
  </si>
  <si>
    <t>44RS0027.1</t>
  </si>
  <si>
    <t>52RS0056</t>
  </si>
  <si>
    <t>44RS0027.2</t>
  </si>
  <si>
    <t>Шарангский районный суд</t>
  </si>
  <si>
    <t>52RS0057</t>
  </si>
  <si>
    <t>44RS0027.3</t>
  </si>
  <si>
    <t>Шахунский районный суд</t>
  </si>
  <si>
    <t>52RS0058</t>
  </si>
  <si>
    <t>44RS0028.1</t>
  </si>
  <si>
    <t>Новгородская область</t>
  </si>
  <si>
    <t>45RS0001.1</t>
  </si>
  <si>
    <t>53</t>
  </si>
  <si>
    <t>Боровичский районный суд</t>
  </si>
  <si>
    <t>53RS0002</t>
  </si>
  <si>
    <t>45RS0002.1</t>
  </si>
  <si>
    <t>Валдайский районный суд</t>
  </si>
  <si>
    <t>53RS0003</t>
  </si>
  <si>
    <t>45RS0003.1</t>
  </si>
  <si>
    <t>Окуловский районный суд</t>
  </si>
  <si>
    <t>53RS0011</t>
  </si>
  <si>
    <t>45RS0004.1</t>
  </si>
  <si>
    <t>Пестовский районный суд</t>
  </si>
  <si>
    <t>53RS0012</t>
  </si>
  <si>
    <t>45RS0005.1</t>
  </si>
  <si>
    <t>Солецкий районный суд</t>
  </si>
  <si>
    <t>53RS0015</t>
  </si>
  <si>
    <t>45RS0006.1</t>
  </si>
  <si>
    <t>Старорусский районный суд</t>
  </si>
  <si>
    <t>53RS0016</t>
  </si>
  <si>
    <t>45RS0007.1</t>
  </si>
  <si>
    <t>Чудовский районный суд</t>
  </si>
  <si>
    <t>53RS0019</t>
  </si>
  <si>
    <t>45RS0008.1</t>
  </si>
  <si>
    <t>Новгородский районный суд</t>
  </si>
  <si>
    <t>53RS0022</t>
  </si>
  <si>
    <t>45RS0009.1</t>
  </si>
  <si>
    <t>Новосибирская область</t>
  </si>
  <si>
    <t>45RS0010.1</t>
  </si>
  <si>
    <t>54</t>
  </si>
  <si>
    <t>Дзержинский районный суд г. Новосибирска</t>
  </si>
  <si>
    <t>54RS0001</t>
  </si>
  <si>
    <t>45RS0011.1</t>
  </si>
  <si>
    <t>Железнодорожный районный суд г. Новосибирска</t>
  </si>
  <si>
    <t>54RS0002</t>
  </si>
  <si>
    <t>45RS0012.1</t>
  </si>
  <si>
    <t>Заельцовский районный суд г. Новосибирска</t>
  </si>
  <si>
    <t>54RS0003</t>
  </si>
  <si>
    <t>45RS0013.1</t>
  </si>
  <si>
    <t>Калининский районный суд г. Новосибирска</t>
  </si>
  <si>
    <t>54RS0004</t>
  </si>
  <si>
    <t>45RS0013.2</t>
  </si>
  <si>
    <t>Кировский районный суд г. Новосибирска</t>
  </si>
  <si>
    <t>54RS0005</t>
  </si>
  <si>
    <t>45RS0014.1</t>
  </si>
  <si>
    <t>Ленинский районный суд г. Новосибирска</t>
  </si>
  <si>
    <t>54RS0006</t>
  </si>
  <si>
    <t>45RS0015.1</t>
  </si>
  <si>
    <t>Октябрьский районный суд г. Новосибирска</t>
  </si>
  <si>
    <t>54RS0007</t>
  </si>
  <si>
    <t>45RS0015.2</t>
  </si>
  <si>
    <t>Первомайский районный суд г. Новосибирска</t>
  </si>
  <si>
    <t>54RS0008</t>
  </si>
  <si>
    <t>45RS0016.1</t>
  </si>
  <si>
    <t>Советский районный суд г. Новосибирска</t>
  </si>
  <si>
    <t>54RS0009</t>
  </si>
  <si>
    <t>45RS0017.1</t>
  </si>
  <si>
    <t>Центральный районный суд г. Новосибирска</t>
  </si>
  <si>
    <t>54RS0010</t>
  </si>
  <si>
    <t>45RS0018.1</t>
  </si>
  <si>
    <t>Барабинский районный суд</t>
  </si>
  <si>
    <t>54RS0012</t>
  </si>
  <si>
    <t>45RS0021.1</t>
  </si>
  <si>
    <t>Бердский городской суд</t>
  </si>
  <si>
    <t>54RS0013</t>
  </si>
  <si>
    <t>45RS0021.2</t>
  </si>
  <si>
    <t>Болотнинский районный суд</t>
  </si>
  <si>
    <t>54RS0014</t>
  </si>
  <si>
    <t>45RS0021.3</t>
  </si>
  <si>
    <t>Венгеровский районный суд</t>
  </si>
  <si>
    <t>54RS0015</t>
  </si>
  <si>
    <t>45RS0022.1</t>
  </si>
  <si>
    <t>Доволенский районный суд</t>
  </si>
  <si>
    <t>54RS0016</t>
  </si>
  <si>
    <t>45RS0023.1</t>
  </si>
  <si>
    <t>Искитимский районный суд</t>
  </si>
  <si>
    <t>54RS0018</t>
  </si>
  <si>
    <t>45RS0024.1</t>
  </si>
  <si>
    <t>Карасукский районный суд</t>
  </si>
  <si>
    <t>54RS0019</t>
  </si>
  <si>
    <t>45RS0025.1</t>
  </si>
  <si>
    <t>Колыванский районный суд</t>
  </si>
  <si>
    <t>54RS0021</t>
  </si>
  <si>
    <t>45RS0026.1</t>
  </si>
  <si>
    <t>Коченевский районный суд</t>
  </si>
  <si>
    <t>54RS0023</t>
  </si>
  <si>
    <t>45RS0026.2</t>
  </si>
  <si>
    <t>Краснозерский районный суд</t>
  </si>
  <si>
    <t>54RS0024</t>
  </si>
  <si>
    <t>46RS0001.1</t>
  </si>
  <si>
    <t>Куйбышевский районный суд</t>
  </si>
  <si>
    <t>54RS0025</t>
  </si>
  <si>
    <t>46RS0002.1</t>
  </si>
  <si>
    <t>Купинский районный суд</t>
  </si>
  <si>
    <t>54RS0026</t>
  </si>
  <si>
    <t>46RS0003.1</t>
  </si>
  <si>
    <t>Мошковский районный суд</t>
  </si>
  <si>
    <t>54RS0029</t>
  </si>
  <si>
    <t>46RS0004.1</t>
  </si>
  <si>
    <t>Новосибирский районный суд</t>
  </si>
  <si>
    <t>54RS0030</t>
  </si>
  <si>
    <t>46RS0005.1</t>
  </si>
  <si>
    <t>Обской городской суд</t>
  </si>
  <si>
    <t>54RS0031</t>
  </si>
  <si>
    <t>46RS0006.1</t>
  </si>
  <si>
    <t>Ордынский районный суд</t>
  </si>
  <si>
    <t>54RS0032</t>
  </si>
  <si>
    <t>46RS0007.1</t>
  </si>
  <si>
    <t>Сузунский районный суд</t>
  </si>
  <si>
    <t>54RS0034</t>
  </si>
  <si>
    <t>46RS0008.1</t>
  </si>
  <si>
    <t>Татарский районный суд</t>
  </si>
  <si>
    <t>54RS0035</t>
  </si>
  <si>
    <t>46RS0009.1</t>
  </si>
  <si>
    <t>Тогучинский районный суд</t>
  </si>
  <si>
    <t>54RS0036</t>
  </si>
  <si>
    <t>46RS0010.1</t>
  </si>
  <si>
    <t>Чановский районный суд</t>
  </si>
  <si>
    <t>54RS0039</t>
  </si>
  <si>
    <t>46RS0011.1</t>
  </si>
  <si>
    <t>Черепановский районный суд</t>
  </si>
  <si>
    <t>54RS0041</t>
  </si>
  <si>
    <t>46RS0012.1</t>
  </si>
  <si>
    <t>Чулымский районный суд</t>
  </si>
  <si>
    <t>54RS0042</t>
  </si>
  <si>
    <t>46RS0013.1</t>
  </si>
  <si>
    <t>Омская область</t>
  </si>
  <si>
    <t>46RS0014.1</t>
  </si>
  <si>
    <t>55</t>
  </si>
  <si>
    <t>Кировский районный суд г. Омска</t>
  </si>
  <si>
    <t>55RS0001</t>
  </si>
  <si>
    <t>46RS0015.1</t>
  </si>
  <si>
    <t>Куйбышевский районный суд г. Омска</t>
  </si>
  <si>
    <t>55RS0002</t>
  </si>
  <si>
    <t>46RS0016.1</t>
  </si>
  <si>
    <t>Ленинский районный суд г. Омска</t>
  </si>
  <si>
    <t>55RS0003</t>
  </si>
  <si>
    <t>46RS0016.2</t>
  </si>
  <si>
    <t>Октябрьский районный суд г. Омска</t>
  </si>
  <si>
    <t>55RS0004</t>
  </si>
  <si>
    <t>46RS0017.1</t>
  </si>
  <si>
    <t>Первомайский районный суд г. Омска</t>
  </si>
  <si>
    <t>55RS0005</t>
  </si>
  <si>
    <t>46RS0018.1</t>
  </si>
  <si>
    <t>Советский районный суд г. Омска</t>
  </si>
  <si>
    <t>55RS0006</t>
  </si>
  <si>
    <t>46RS0019.1</t>
  </si>
  <si>
    <t>Центральный районный суд г. Омска</t>
  </si>
  <si>
    <t>55RS0007</t>
  </si>
  <si>
    <t>46RS0020.1</t>
  </si>
  <si>
    <t>Азовский районный суд</t>
  </si>
  <si>
    <t>55RS0008</t>
  </si>
  <si>
    <t>46RS0021.1</t>
  </si>
  <si>
    <t>Большереченский районный суд</t>
  </si>
  <si>
    <t>55RS0009</t>
  </si>
  <si>
    <t>46RS0022.1</t>
  </si>
  <si>
    <t>Большеуковский районный суд</t>
  </si>
  <si>
    <t>55RS0010</t>
  </si>
  <si>
    <t>46RS0023.1</t>
  </si>
  <si>
    <t>Горьковский районный суд</t>
  </si>
  <si>
    <t>55RS0011</t>
  </si>
  <si>
    <t>46RS0023.2</t>
  </si>
  <si>
    <t>Знаменский районный суд</t>
  </si>
  <si>
    <t>55RS0012</t>
  </si>
  <si>
    <t>46RS0024.1</t>
  </si>
  <si>
    <t>Исилькульский городской суд</t>
  </si>
  <si>
    <t>55RS0013</t>
  </si>
  <si>
    <t>46RS0025.1</t>
  </si>
  <si>
    <t>Калачинский городской суд</t>
  </si>
  <si>
    <t>55RS0014</t>
  </si>
  <si>
    <t>46RS0026.1</t>
  </si>
  <si>
    <t>Колосовский районный суд</t>
  </si>
  <si>
    <t>55RS0015</t>
  </si>
  <si>
    <t>46RS0027.1</t>
  </si>
  <si>
    <t>Кормиловский районный суд</t>
  </si>
  <si>
    <t>55RS0016</t>
  </si>
  <si>
    <t>46RS0028.1</t>
  </si>
  <si>
    <t>Крутинский районный суд</t>
  </si>
  <si>
    <t>55RS0017</t>
  </si>
  <si>
    <t>46RS0029.1</t>
  </si>
  <si>
    <t>Марьяновский районный суд</t>
  </si>
  <si>
    <t>55RS0018</t>
  </si>
  <si>
    <t>46RS0030.1</t>
  </si>
  <si>
    <t>Любинский районный суд</t>
  </si>
  <si>
    <t>55RS0019</t>
  </si>
  <si>
    <t>46RS0030.2</t>
  </si>
  <si>
    <t>Москаленский районный суд</t>
  </si>
  <si>
    <t>55RS0020</t>
  </si>
  <si>
    <t>46RS0031.1</t>
  </si>
  <si>
    <t>Муромцевский районный суд</t>
  </si>
  <si>
    <t>55RS0021</t>
  </si>
  <si>
    <t>47RS0001.1</t>
  </si>
  <si>
    <t>Называевский городской суд</t>
  </si>
  <si>
    <t>55RS0022</t>
  </si>
  <si>
    <t>47RS0002.1</t>
  </si>
  <si>
    <t>Нижнеомский районный суд</t>
  </si>
  <si>
    <t>55RS0023</t>
  </si>
  <si>
    <t>47RS0003.1</t>
  </si>
  <si>
    <t>Нововаршавский районный суд</t>
  </si>
  <si>
    <t>55RS0024</t>
  </si>
  <si>
    <t>47RS0004.1</t>
  </si>
  <si>
    <t>Одесский районный суд</t>
  </si>
  <si>
    <t>55RS0025</t>
  </si>
  <si>
    <t>47RS0004.2</t>
  </si>
  <si>
    <t>Омский районный суд</t>
  </si>
  <si>
    <t>55RS0026</t>
  </si>
  <si>
    <t>47RS0005.1</t>
  </si>
  <si>
    <t>Оконешниковский районный суд</t>
  </si>
  <si>
    <t>55RS0027</t>
  </si>
  <si>
    <t>47RS0006.1</t>
  </si>
  <si>
    <t>Павлоградский районный суд</t>
  </si>
  <si>
    <t>55RS0028</t>
  </si>
  <si>
    <t>47RS0007.1</t>
  </si>
  <si>
    <t>Полтавский районный суд</t>
  </si>
  <si>
    <t>55RS0029</t>
  </si>
  <si>
    <t>47RS0008.1</t>
  </si>
  <si>
    <t>Русско-Полянский районный суд</t>
  </si>
  <si>
    <t>55RS0030</t>
  </si>
  <si>
    <t>47RS0009.1</t>
  </si>
  <si>
    <t>Саргатский районный суд</t>
  </si>
  <si>
    <t>55RS0031</t>
  </si>
  <si>
    <t>47RS0010.1</t>
  </si>
  <si>
    <t>Седельниковский районный суд</t>
  </si>
  <si>
    <t>55RS0032</t>
  </si>
  <si>
    <t>47RS0011.1</t>
  </si>
  <si>
    <t>Таврический районный суд</t>
  </si>
  <si>
    <t>55RS0033</t>
  </si>
  <si>
    <t>47RS0012.1</t>
  </si>
  <si>
    <t>Тарский городской суд</t>
  </si>
  <si>
    <t>55RS0034</t>
  </si>
  <si>
    <t>47RS0013.1</t>
  </si>
  <si>
    <t>Тевризский районный суд</t>
  </si>
  <si>
    <t>55RS0035</t>
  </si>
  <si>
    <t>47RS0014.1</t>
  </si>
  <si>
    <t>Тюкалинский городской суд</t>
  </si>
  <si>
    <t>55RS0036</t>
  </si>
  <si>
    <t>47RS0015.1</t>
  </si>
  <si>
    <t>Усть-Ишимский районный суд</t>
  </si>
  <si>
    <t>55RS0037</t>
  </si>
  <si>
    <t>47RS0016.1</t>
  </si>
  <si>
    <t>Черлакский районный суд</t>
  </si>
  <si>
    <t>55RS0038</t>
  </si>
  <si>
    <t>47RS0017.1</t>
  </si>
  <si>
    <t>Шербакульский районный суд</t>
  </si>
  <si>
    <t>55RS0039</t>
  </si>
  <si>
    <t>47RS0017.2</t>
  </si>
  <si>
    <t>Оренбургская область</t>
  </si>
  <si>
    <t>47RS0018.1</t>
  </si>
  <si>
    <t>56</t>
  </si>
  <si>
    <t>Адамовский районный суд</t>
  </si>
  <si>
    <t>56RS0001</t>
  </si>
  <si>
    <t>47RS0018.2</t>
  </si>
  <si>
    <t>Акбулакский районный суд</t>
  </si>
  <si>
    <t>56RS0003</t>
  </si>
  <si>
    <t>48RS0001.1</t>
  </si>
  <si>
    <t>56RS0004</t>
  </si>
  <si>
    <t>48RS0002.1</t>
  </si>
  <si>
    <t>Абдулинский районный суд</t>
  </si>
  <si>
    <t>56RS0005</t>
  </si>
  <si>
    <t>48RS0003.1</t>
  </si>
  <si>
    <t>Беляевский районный суд</t>
  </si>
  <si>
    <t>56RS0006</t>
  </si>
  <si>
    <t>48RS0004.1</t>
  </si>
  <si>
    <t>Бугурусланский районный суд</t>
  </si>
  <si>
    <t>56RS0007</t>
  </si>
  <si>
    <t>48RS0005.1</t>
  </si>
  <si>
    <t>Бузулукский районный суд</t>
  </si>
  <si>
    <t>56RS0008</t>
  </si>
  <si>
    <t>48RS0005.2</t>
  </si>
  <si>
    <t>Дзержинский районный суд г. Оренбурга</t>
  </si>
  <si>
    <t>56RS0009</t>
  </si>
  <si>
    <t>48RS0008.1</t>
  </si>
  <si>
    <t>Гайский городской суд</t>
  </si>
  <si>
    <t>56RS0010</t>
  </si>
  <si>
    <t>48RS0009.1</t>
  </si>
  <si>
    <t>Илекский районный суд</t>
  </si>
  <si>
    <t>56RS0012</t>
  </si>
  <si>
    <t>48RS0010.1</t>
  </si>
  <si>
    <t>Домбаровский районный суд</t>
  </si>
  <si>
    <t>56RS0013</t>
  </si>
  <si>
    <t>48RS0012.1</t>
  </si>
  <si>
    <t>Кувандыкский районный суд</t>
  </si>
  <si>
    <t>56RS0015</t>
  </si>
  <si>
    <t>48RS0012.2</t>
  </si>
  <si>
    <t>56RS0016</t>
  </si>
  <si>
    <t>48RS0015.1</t>
  </si>
  <si>
    <t>Кваркенский районный суд</t>
  </si>
  <si>
    <t>56RS0017</t>
  </si>
  <si>
    <t>48RS0016.1</t>
  </si>
  <si>
    <t>Ленинский районный суд г. Оренбурга</t>
  </si>
  <si>
    <t>56RS0018</t>
  </si>
  <si>
    <t>48RS0016.2</t>
  </si>
  <si>
    <t>Ленинский районный суд г. Орска</t>
  </si>
  <si>
    <t>56RS0019</t>
  </si>
  <si>
    <t>48RS0017.1</t>
  </si>
  <si>
    <t>Медногорский городской суд</t>
  </si>
  <si>
    <t>56RS0021</t>
  </si>
  <si>
    <t>48RS0017.2</t>
  </si>
  <si>
    <t>Новоорский районный суд</t>
  </si>
  <si>
    <t>56RS0022</t>
  </si>
  <si>
    <t>48RS0017.3</t>
  </si>
  <si>
    <t>Новотроицкий городской суд</t>
  </si>
  <si>
    <t>56RS0023</t>
  </si>
  <si>
    <t>48RS0018.1</t>
  </si>
  <si>
    <t>Ф.F4r разд.1 сумма стл.15-16 стр.7=0</t>
  </si>
  <si>
    <t>Ф.F4r разд.1 сумма стл.15-16 стр.8=0</t>
  </si>
  <si>
    <t>Ф.F4r разд.1 сумма стл.15-16 стр.9=0</t>
  </si>
  <si>
    <t>647209</t>
  </si>
  <si>
    <t>Ф.F4r разд.4 стл.5 сумма стр.1-2&lt;=1000000</t>
  </si>
  <si>
    <t xml:space="preserve">(r,s,g,v,q,b) В разделе 4 если сумма легализованных средств в отчете превышает 1 млн. руб., то на лист ФЛК "Информационный" внести подтверждение о выверке сумм </t>
  </si>
  <si>
    <t>647164</t>
  </si>
  <si>
    <t>Ф.F4r разд.1 стл.16 стр.10&lt;=Ф.F4r разд.1 стл.16 сумма стр.11-16</t>
  </si>
  <si>
    <t>Ф.F4r разд.1 стл.17 стр.10&lt;=Ф.F4r разд.1 стл.17 сумма стр.11-16</t>
  </si>
  <si>
    <t>647165</t>
  </si>
  <si>
    <t>Ф.F4r разд.1 стл.16 стр.1&lt;=Ф.F4r разд.1 стл.16 сумма стр.8-10</t>
  </si>
  <si>
    <t>Ф.F4r разд.1 стл.17 стр.1&lt;=Ф.F4r разд.1 стл.17 сумма стр.8-10</t>
  </si>
  <si>
    <t>647166</t>
  </si>
  <si>
    <t>Ф.F4r разд.1 стл.16 стр.1&lt;=Ф.F4r разд.1 стл.16 сумма стр.2-7</t>
  </si>
  <si>
    <t>Ф.F4r разд.1 стл.17 стр.1&lt;=Ф.F4r разд.1 стл.17 сумма стр.2-7</t>
  </si>
  <si>
    <t>647167</t>
  </si>
  <si>
    <t>Ф.F4r разд.5 стл.5 стр.2=0</t>
  </si>
  <si>
    <t>(r,s,g,v,q,b) В разделе 5 стр. 2-4 гр. 5 не заполняются</t>
  </si>
  <si>
    <t>Ф.F4r разд.5 стл.5 стр.3=0</t>
  </si>
  <si>
    <t>Ф.F4r разд.5 стл.5 стр.4=0</t>
  </si>
  <si>
    <t>647168</t>
  </si>
  <si>
    <t>Ф.F4r разд.2 стл.10 стр.10=0</t>
  </si>
  <si>
    <t>Ф.F4r разд.2 стл.10 стр.11=0</t>
  </si>
  <si>
    <t>Ф.F4r разд.2 стл.11 стр.10=0</t>
  </si>
  <si>
    <t>Ф.F4r разд.2 стл.11 стр.11=0</t>
  </si>
  <si>
    <t>Ф.F4r разд.2 стл.12 стр.10=0</t>
  </si>
  <si>
    <t>Ф.F4r разд.2 стл.12 стр.11=0</t>
  </si>
  <si>
    <t>Ф.F4r разд.2 стл.13 стр.10=0</t>
  </si>
  <si>
    <t>Ф.F4r разд.2 стл.13 стр.11=0</t>
  </si>
  <si>
    <t>Ф.F4r разд.2 стл.4 стр.10=0</t>
  </si>
  <si>
    <t>Ф.F4r разд.2 стл.4 стр.11=0</t>
  </si>
  <si>
    <t>Ф.F4r разд.2 стл.5 стр.10=0</t>
  </si>
  <si>
    <t>Ф.F4r разд.2 стл.5 стр.11=0</t>
  </si>
  <si>
    <t>Ф.F4r разд.2 стл.6 стр.10=0</t>
  </si>
  <si>
    <t>Ф.F4r разд.2 стл.6 стр.11=0</t>
  </si>
  <si>
    <t>Ф.F4r разд.2 стл.7 стр.10=0</t>
  </si>
  <si>
    <t>Ф.F4r разд.2 стл.7 стр.11=0</t>
  </si>
  <si>
    <t>Ф.F4r разд.2 стл.8 стр.10=0</t>
  </si>
  <si>
    <t>Ф.F4r разд.2 стл.8 стр.11=0</t>
  </si>
  <si>
    <t>Ф.F4r разд.2 стл.9 стр.10=0</t>
  </si>
  <si>
    <t>Ф.F4r разд.2 стл.9 стр.11=0</t>
  </si>
  <si>
    <t>647169</t>
  </si>
  <si>
    <t>Ф.F4r разд.1 стл.1 стр.1=Ф.F4r разд.1 стл.1 сумма стр.8-10</t>
  </si>
  <si>
    <t>Ф.F4r разд.1 стл.10 стр.1=Ф.F4r разд.1 стл.10 сумма стр.8-10</t>
  </si>
  <si>
    <t>Ф.F4r разд.1 стл.11 стр.1=Ф.F4r разд.1 стл.11 сумма стр.8-10</t>
  </si>
  <si>
    <t>Ф.F4r разд.1 стл.12 стр.1=Ф.F4r разд.1 стл.12 сумма стр.8-10</t>
  </si>
  <si>
    <t>Ф.F4r разд.1 стл.13 стр.1=Ф.F4r разд.1 стл.13 сумма стр.8-10</t>
  </si>
  <si>
    <t>Ф.F4r разд.1 стл.14 стр.1=Ф.F4r разд.1 стл.14 сумма стр.8-10</t>
  </si>
  <si>
    <t>Ф.F4r разд.1 стл.15 стр.1=Ф.F4r разд.1 стл.15 сумма стр.8-10</t>
  </si>
  <si>
    <t>Ф.F4r разд.1 стл.2 стр.1=Ф.F4r разд.1 стл.2 сумма стр.8-10</t>
  </si>
  <si>
    <t>Ф.F4r разд.1 стл.3 стр.1=Ф.F4r разд.1 стл.3 сумма стр.8-10</t>
  </si>
  <si>
    <t>Ф.F4r разд.1 стл.4 стр.1=Ф.F4r разд.1 стл.4 сумма стр.8-10</t>
  </si>
  <si>
    <t>Ф.F4r разд.1 стл.5 стр.1=Ф.F4r разд.1 стл.5 сумма стр.8-10</t>
  </si>
  <si>
    <t>Ф.F4r разд.1 стл.6 стр.1=Ф.F4r разд.1 стл.6 сумма стр.8-10</t>
  </si>
  <si>
    <t>Ф.F4r разд.1 стл.7 стр.1=Ф.F4r разд.1 стл.7 сумма стр.8-10</t>
  </si>
  <si>
    <t>Ф.F4r разд.1 стл.8 стр.1=Ф.F4r разд.1 стл.8 сумма стр.8-10</t>
  </si>
  <si>
    <t>Ф.F4r разд.1 стл.9 стр.1=Ф.F4r разд.1 стл.9 сумма стр.8-10</t>
  </si>
  <si>
    <t>647170</t>
  </si>
  <si>
    <t>Ф.F4r разд.6 стл.1 стр.1=Ф.F4r разд.6 сумма стл.2-5 стр.1</t>
  </si>
  <si>
    <t>(r,w,s,g,v,a,av,q,b) В разделе 6 графа1 должна быть равна сумме граф 2-5 по каждой строке</t>
  </si>
  <si>
    <t>Ф.F4r разд.6 стл.1 стр.2=Ф.F4r разд.6 сумма стл.2-5 стр.2</t>
  </si>
  <si>
    <t>Ф.F4r разд.6 стл.1 стр.3=Ф.F4r разд.6 сумма стл.2-5 стр.3</t>
  </si>
  <si>
    <t>Ф.F4r разд.6 стл.1 стр.4=Ф.F4r разд.6 сумма стл.2-5 стр.4</t>
  </si>
  <si>
    <t>Ф.F4r разд.6 стл.1 стр.5=Ф.F4r разд.6 сумма стл.2-5 стр.5</t>
  </si>
  <si>
    <t>Ф.F4r разд.6 стл.1 стр.6=Ф.F4r разд.6 сумма стл.2-5 стр.6</t>
  </si>
  <si>
    <t>647171</t>
  </si>
  <si>
    <t>Ф.F4r разд.1 стл.1 стр.1=Ф.F4r разд.1 стл.1 сумма стр.2-7</t>
  </si>
  <si>
    <t>Ф.F4r разд.1 стл.10 стр.1=Ф.F4r разд.1 стл.10 сумма стр.2-7</t>
  </si>
  <si>
    <t>Ф.F4r разд.1 стл.11 стр.1=Ф.F4r разд.1 стл.11 сумма стр.2-7</t>
  </si>
  <si>
    <t>Ф.F4r разд.1 стл.12 стр.1=Ф.F4r разд.1 стл.12 сумма стр.2-7</t>
  </si>
  <si>
    <t>Ф.F4r разд.1 стл.13 стр.1=Ф.F4r разд.1 стл.13 сумма стр.2-7</t>
  </si>
  <si>
    <t>Ф.F4r разд.1 стл.14 стр.1=Ф.F4r разд.1 стл.14 сумма стр.2-7</t>
  </si>
  <si>
    <t>Ф.F4r разд.1 стл.15 стр.1=Ф.F4r разд.1 стл.15 сумма стр.2-7</t>
  </si>
  <si>
    <t>Ф.F4r разд.1 стл.2 стр.1=Ф.F4r разд.1 стл.2 сумма стр.2-7</t>
  </si>
  <si>
    <t>Ф.F4r разд.1 стл.3 стр.1=Ф.F4r разд.1 стл.3 сумма стр.2-7</t>
  </si>
  <si>
    <t>Ф.F4r разд.1 стл.4 стр.1=Ф.F4r разд.1 стл.4 сумма стр.2-7</t>
  </si>
  <si>
    <t>Ф.F4r разд.1 стл.5 стр.1=Ф.F4r разд.1 стл.5 сумма стр.2-7</t>
  </si>
  <si>
    <t>Ф.F4r разд.1 стл.6 стр.1=Ф.F4r разд.1 стл.6 сумма стр.2-7</t>
  </si>
  <si>
    <t>Ф.F4r разд.1 стл.7 стр.1=Ф.F4r разд.1 стл.7 сумма стр.2-7</t>
  </si>
  <si>
    <t>Ф.F4r разд.1 стл.8 стр.1=Ф.F4r разд.1 стл.8 сумма стр.2-7</t>
  </si>
  <si>
    <t>Ф.F4r разд.1 стл.9 стр.1=Ф.F4r разд.1 стл.9 сумма стр.2-7</t>
  </si>
  <si>
    <t>647172</t>
  </si>
  <si>
    <t>Ф.F4r разд.5 стл.1 стр.5=Ф.F4r разд.5 стл.1 сумма стр.1-4</t>
  </si>
  <si>
    <t>Ф.F4r разд.5 стл.2 стр.5=Ф.F4r разд.5 стл.2 сумма стр.1-4</t>
  </si>
  <si>
    <t>Ф.F4r разд.5 стл.3 стр.5=Ф.F4r разд.5 стл.3 сумма стр.1-4</t>
  </si>
  <si>
    <t>Ф.F4r разд.5 стл.4 стр.5=Ф.F4r разд.5 стл.4 сумма стр.1-4</t>
  </si>
  <si>
    <t>Ф.F4r разд.5 стл.5 стр.5=Ф.F4r разд.5 стл.5 сумма стр.1-4</t>
  </si>
  <si>
    <t>Ф.F4r разд.5 стл.6 стр.5=Ф.F4r разд.5 стл.6 сумма стр.1-4</t>
  </si>
  <si>
    <t>647175</t>
  </si>
  <si>
    <t>Ф.F4r разд.5 стл.6 стр.2=0</t>
  </si>
  <si>
    <t>Ф.F4r разд.5 стл.6 стр.3=0</t>
  </si>
  <si>
    <t>Ф.F4r разд.5 стл.6 стр.4=0</t>
  </si>
  <si>
    <t>647177</t>
  </si>
  <si>
    <t>Ф.F4r разд.2 стл.2 стр.10=0</t>
  </si>
  <si>
    <t>Ф.F4r разд.2 стл.2 стр.11=0</t>
  </si>
  <si>
    <t>647179</t>
  </si>
  <si>
    <t>Ф.F4r разд.2 стл.9 стр.1&lt;=Ф.F4r разд.2 стл.5 стр.1</t>
  </si>
  <si>
    <t>Ф.F4r разд.2 стл.9 стр.10&lt;=Ф.F4r разд.2 стл.5 стр.10</t>
  </si>
  <si>
    <t>Ф.F4r разд.2 стл.9 стр.11&lt;=Ф.F4r разд.2 стл.5 стр.11</t>
  </si>
  <si>
    <t>Ф.F4r разд.2 стл.9 стр.12&lt;=Ф.F4r разд.2 стл.5 стр.12</t>
  </si>
  <si>
    <t>Ф.F4r разд.2 стл.9 стр.2&lt;=Ф.F4r разд.2 стл.5 стр.2</t>
  </si>
  <si>
    <t>Ф.F4r разд.2 стл.9 стр.3&lt;=Ф.F4r разд.2 стл.5 стр.3</t>
  </si>
  <si>
    <t>Ф.F4r разд.2 стл.9 стр.4&lt;=Ф.F4r разд.2 стл.5 стр.4</t>
  </si>
  <si>
    <t>Ф.F4r разд.2 стл.9 стр.5&lt;=Ф.F4r разд.2 стл.5 стр.5</t>
  </si>
  <si>
    <t>Ф.F4r разд.2 стл.9 стр.6&lt;=Ф.F4r разд.2 стл.5 стр.6</t>
  </si>
  <si>
    <t>Ф.F4r разд.2 стл.9 стр.7&lt;=Ф.F4r разд.2 стл.5 стр.7</t>
  </si>
  <si>
    <t>Ф.F4r разд.2 стл.9 стр.8&lt;=Ф.F4r разд.2 стл.5 стр.8</t>
  </si>
  <si>
    <t>Ф.F4r разд.2 стл.9 стр.9&lt;=Ф.F4r разд.2 стл.5 стр.9</t>
  </si>
  <si>
    <t>647180</t>
  </si>
  <si>
    <t>(Ф.F4r разд.3 стл.3 стр.1=0 AND Ф.F4r разд.3 стл.4 стр.1=0) OR (Ф.F4r разд.3 стл.3 стр.1&gt;0 AND Ф.F4r разд.3 стл.4 стр.1&gt;0)</t>
  </si>
  <si>
    <t>(Ф.F4r разд.3 стл.3 стр.2=0 AND Ф.F4r разд.3 стл.4 стр.2=0) OR (Ф.F4r разд.3 стл.3 стр.2&gt;0 AND Ф.F4r разд.3 стл.4 стр.2&gt;0)</t>
  </si>
  <si>
    <t>647182</t>
  </si>
  <si>
    <t>Ф.F4r разд.6 стл.1 стр.6&lt;=Ф.F4r разд.6 стл.1 стр.5</t>
  </si>
  <si>
    <t>(r,w,s,g,v,a,av,q,b) В разделе 6 строка 6 должна быть меньше или равна строке 5 для каждой графы</t>
  </si>
  <si>
    <t>Ф.F4r разд.6 стл.2 стр.6&lt;=Ф.F4r разд.6 стл.2 стр.5</t>
  </si>
  <si>
    <t>Ф.F4r разд.6 стл.3 стр.6&lt;=Ф.F4r разд.6 стл.3 стр.5</t>
  </si>
  <si>
    <t>Ф.F4r разд.6 стл.4 стр.6&lt;=Ф.F4r разд.6 стл.4 стр.5</t>
  </si>
  <si>
    <t>Ф.F4r разд.6 стл.5 стр.6&lt;=Ф.F4r разд.6 стл.5 стр.5</t>
  </si>
  <si>
    <t>647183</t>
  </si>
  <si>
    <t>(Ф.F4r разд.4 стл.4 стр.1=0 AND Ф.F4r разд.4 стл.5 стр.1=0) OR (Ф.F4r разд.4 стл.4 стр.1&gt;0 AND Ф.F4r разд.4 стл.5 стр.1&gt;0)</t>
  </si>
  <si>
    <t>(r,s,g,v,q,b) В разделе 4 если есть данные в графе 4, то они должны присутствовать и в графе 5</t>
  </si>
  <si>
    <t>(Ф.F4r разд.4 стл.4 стр.2=0 AND Ф.F4r разд.4 стл.5 стр.2=0) OR (Ф.F4r разд.4 стл.4 стр.2&gt;0 AND Ф.F4r разд.4 стл.5 стр.2&gt;0)</t>
  </si>
  <si>
    <t>647185</t>
  </si>
  <si>
    <t>Ф.F4r разд.2 стл.13 стр.1&lt;=Ф.F4r разд.2 стл.7 стр.1</t>
  </si>
  <si>
    <t>Ф.F4r разд.2 стл.13 стр.10&lt;=Ф.F4r разд.2 стл.7 стр.10</t>
  </si>
  <si>
    <t>Ф.F4r разд.2 стл.13 стр.11&lt;=Ф.F4r разд.2 стл.7 стр.11</t>
  </si>
  <si>
    <t>Ф.F4r разд.2 стл.13 стр.12&lt;=Ф.F4r разд.2 стл.7 стр.12</t>
  </si>
  <si>
    <t>Ф.F4r разд.2 стл.13 стр.2&lt;=Ф.F4r разд.2 стл.7 стр.2</t>
  </si>
  <si>
    <t>Ф.F4r разд.2 стл.13 стр.3&lt;=Ф.F4r разд.2 стл.7 стр.3</t>
  </si>
  <si>
    <t>Ф.F4r разд.2 стл.13 стр.4&lt;=Ф.F4r разд.2 стл.7 стр.4</t>
  </si>
  <si>
    <t>Ф.F4r разд.2 стл.13 стр.5&lt;=Ф.F4r разд.2 стл.7 стр.5</t>
  </si>
  <si>
    <t>Ф.F4r разд.2 стл.13 стр.6&lt;=Ф.F4r разд.2 стл.7 стр.6</t>
  </si>
  <si>
    <t>Ф.F4r разд.2 стл.13 стр.7&lt;=Ф.F4r разд.2 стл.7 стр.7</t>
  </si>
  <si>
    <t>Ф.F4r разд.2 стл.13 стр.8&lt;=Ф.F4r разд.2 стл.7 стр.8</t>
  </si>
  <si>
    <t>Ф.F4r разд.2 стл.13 стр.9&lt;=Ф.F4r разд.2 стл.7 стр.9</t>
  </si>
  <si>
    <t>647187</t>
  </si>
  <si>
    <t>Ф.F4r разд.1 стл.1 стр.10=Ф.F4r разд.1 стл.1 сумма стр.11-16</t>
  </si>
  <si>
    <t>Ф.F4r разд.1 стл.10 стр.10=Ф.F4r разд.1 стл.10 сумма стр.11-16</t>
  </si>
  <si>
    <t>Ф.F4r разд.1 стл.11 стр.10=Ф.F4r разд.1 стл.11 сумма стр.11-16</t>
  </si>
  <si>
    <t>Ф.F4r разд.1 стл.12 стр.10=Ф.F4r разд.1 стл.12 сумма стр.11-16</t>
  </si>
  <si>
    <t>Ф.F4r разд.1 стл.13 стр.10=Ф.F4r разд.1 стл.13 сумма стр.11-16</t>
  </si>
  <si>
    <t>Ф.F4r разд.1 стл.14 стр.10=Ф.F4r разд.1 стл.14 сумма стр.11-16</t>
  </si>
  <si>
    <t>Ф.F4r разд.1 стл.15 стр.10=Ф.F4r разд.1 стл.15 сумма стр.11-16</t>
  </si>
  <si>
    <t>Ф.F4r разд.1 стл.2 стр.10=Ф.F4r разд.1 стл.2 сумма стр.11-16</t>
  </si>
  <si>
    <t>Ф.F4r разд.1 стл.3 стр.10=Ф.F4r разд.1 стл.3 сумма стр.11-16</t>
  </si>
  <si>
    <t>Ф.F4r разд.1 стл.4 стр.10=Ф.F4r разд.1 стл.4 сумма стр.11-16</t>
  </si>
  <si>
    <t>Ф.F4r разд.1 стл.5 стр.10=Ф.F4r разд.1 стл.5 сумма стр.11-16</t>
  </si>
  <si>
    <t>Ф.F4r разд.1 стл.6 стр.10=Ф.F4r разд.1 стл.6 сумма стр.11-16</t>
  </si>
  <si>
    <t>Ф.F4r разд.1 стл.7 стр.10=Ф.F4r разд.1 стл.7 сумма стр.11-16</t>
  </si>
  <si>
    <t>Ф.F4r разд.1 стл.8 стр.10=Ф.F4r разд.1 стл.8 сумма стр.11-16</t>
  </si>
  <si>
    <t>Ф.F4r разд.1 стл.9 стр.10=Ф.F4r разд.1 стл.9 сумма стр.11-16</t>
  </si>
  <si>
    <t>647188</t>
  </si>
  <si>
    <t>Ф.F4r разд.6 стл.1 стр.5=Ф.F4r разд.6 стл.1 сумма стр.1-4</t>
  </si>
  <si>
    <t>(r,w,s,g,v,a,av,q,b) В разделе 6 строка 5 (всего) должна быть равна сумме строк 1-5 для каждой графы.</t>
  </si>
  <si>
    <t>Ф.F4r разд.6 стл.2 стр.5=Ф.F4r разд.6 стл.2 сумма стр.1-4</t>
  </si>
  <si>
    <t>Ф.F4r разд.6 стл.3 стр.5=Ф.F4r разд.6 стл.3 сумма стр.1-4</t>
  </si>
  <si>
    <t>Ф.F4r разд.6 стл.4 стр.5=Ф.F4r разд.6 стл.4 сумма стр.1-4</t>
  </si>
  <si>
    <t>Ф.F4r разд.6 стл.5 стр.5=Ф.F4r разд.6 стл.5 сумма стр.1-4</t>
  </si>
  <si>
    <t>647189</t>
  </si>
  <si>
    <t>(Ф.F4r разд.2 стл.8 стр.1=0 AND Ф.F4r разд.2 стл.9 стр.1=0) OR (Ф.F4r разд.2 стл.8 стр.1&gt;0 AND Ф.F4r разд.2 стл.9 стр.1&gt;0)</t>
  </si>
  <si>
    <t>(Ф.F4r разд.2 стл.8 стр.10=0 AND Ф.F4r разд.2 стл.9 стр.10=0) OR (Ф.F4r разд.2 стл.8 стр.10&gt;0 AND Ф.F4r разд.2 стл.9 стр.10&gt;0)</t>
  </si>
  <si>
    <t>(Ф.F4r разд.2 стл.8 стр.11=0 AND Ф.F4r разд.2 стл.9 стр.11=0) OR (Ф.F4r разд.2 стл.8 стр.11&gt;0 AND Ф.F4r разд.2 стл.9 стр.11&gt;0)</t>
  </si>
  <si>
    <t>(Ф.F4r разд.2 стл.8 стр.12=0 AND Ф.F4r разд.2 стл.9 стр.12=0) OR (Ф.F4r разд.2 стл.8 стр.12&gt;0 AND Ф.F4r разд.2 стл.9 стр.12&gt;0)</t>
  </si>
  <si>
    <t>(Ф.F4r разд.2 стл.8 стр.2=0 AND Ф.F4r разд.2 стл.9 стр.2=0) OR (Ф.F4r разд.2 стл.8 стр.2&gt;0 AND Ф.F4r разд.2 стл.9 стр.2&gt;0)</t>
  </si>
  <si>
    <t>(Ф.F4r разд.2 стл.8 стр.3=0 AND Ф.F4r разд.2 стл.9 стр.3=0) OR (Ф.F4r разд.2 стл.8 стр.3&gt;0 AND Ф.F4r разд.2 стл.9 стр.3&gt;0)</t>
  </si>
  <si>
    <t>(Ф.F4r разд.2 стл.8 стр.4=0 AND Ф.F4r разд.2 стл.9 стр.4=0) OR (Ф.F4r разд.2 стл.8 стр.4&gt;0 AND Ф.F4r разд.2 стл.9 стр.4&gt;0)</t>
  </si>
  <si>
    <t>(Ф.F4r разд.2 стл.8 стр.5=0 AND Ф.F4r разд.2 стл.9 стр.5=0) OR (Ф.F4r разд.2 стл.8 стр.5&gt;0 AND Ф.F4r разд.2 стл.9 стр.5&gt;0)</t>
  </si>
  <si>
    <t>(Ф.F4r разд.2 стл.8 стр.6=0 AND Ф.F4r разд.2 стл.9 стр.6=0) OR (Ф.F4r разд.2 стл.8 стр.6&gt;0 AND Ф.F4r разд.2 стл.9 стр.6&gt;0)</t>
  </si>
  <si>
    <t>(Ф.F4r разд.2 стл.8 стр.7=0 AND Ф.F4r разд.2 стл.9 стр.7=0) OR (Ф.F4r разд.2 стл.8 стр.7&gt;0 AND Ф.F4r разд.2 стл.9 стр.7&gt;0)</t>
  </si>
  <si>
    <t>(Ф.F4r разд.2 стл.8 стр.8=0 AND Ф.F4r разд.2 стл.9 стр.8=0) OR (Ф.F4r разд.2 стл.8 стр.8&gt;0 AND Ф.F4r разд.2 стл.9 стр.8&gt;0)</t>
  </si>
  <si>
    <t>(Ф.F4r разд.2 стл.8 стр.9=0 AND Ф.F4r разд.2 стл.9 стр.9=0) OR (Ф.F4r разд.2 стл.8 стр.9&gt;0 AND Ф.F4r разд.2 стл.9 стр.9&gt;0)</t>
  </si>
  <si>
    <t>647190</t>
  </si>
  <si>
    <t>Ф.F4r разд.2 сумма стл.1-13 сумма стр.1-12&gt;0</t>
  </si>
  <si>
    <t>647191</t>
  </si>
  <si>
    <t>(Ф.F4r разд.2 стл.10 стр.1=0 AND Ф.F4r разд.2 стл.11 стр.1=0) OR (Ф.F4r разд.2 стл.10 стр.1&gt;0 AND Ф.F4r разд.2 стл.11 стр.1&gt;0)</t>
  </si>
  <si>
    <t>(Ф.F4r разд.2 стл.10 стр.10=0 AND Ф.F4r разд.2 стл.11 стр.10=0) OR (Ф.F4r разд.2 стл.10 стр.10&gt;0 AND Ф.F4r разд.2 стл.11 стр.10&gt;0)</t>
  </si>
  <si>
    <t>(Ф.F4r разд.2 стл.10 стр.11=0 AND Ф.F4r разд.2 стл.11 стр.11=0) OR (Ф.F4r разд.2 стл.10 стр.11&gt;0 AND Ф.F4r разд.2 стл.11 стр.11&gt;0)</t>
  </si>
  <si>
    <t>(Ф.F4r разд.2 стл.10 стр.12=0 AND Ф.F4r разд.2 стл.11 стр.12=0) OR (Ф.F4r разд.2 стл.10 стр.12&gt;0 AND Ф.F4r разд.2 стл.11 стр.12&gt;0)</t>
  </si>
  <si>
    <t>(Ф.F4r разд.2 стл.10 стр.2=0 AND Ф.F4r разд.2 стл.11 стр.2=0) OR (Ф.F4r разд.2 стл.10 стр.2&gt;0 AND Ф.F4r разд.2 стл.11 стр.2&gt;0)</t>
  </si>
  <si>
    <t>(Ф.F4r разд.2 стл.10 стр.3=0 AND Ф.F4r разд.2 стл.11 стр.3=0) OR (Ф.F4r разд.2 стл.10 стр.3&gt;0 AND Ф.F4r разд.2 стл.11 стр.3&gt;0)</t>
  </si>
  <si>
    <t>(Ф.F4r разд.2 стл.10 стр.4=0 AND Ф.F4r разд.2 стл.11 стр.4=0) OR (Ф.F4r разд.2 стл.10 стр.4&gt;0 AND Ф.F4r разд.2 стл.11 стр.4&gt;0)</t>
  </si>
  <si>
    <t>(Ф.F4r разд.2 стл.10 стр.5=0 AND Ф.F4r разд.2 стл.11 стр.5=0) OR (Ф.F4r разд.2 стл.10 стр.5&gt;0 AND Ф.F4r разд.2 стл.11 стр.5&gt;0)</t>
  </si>
  <si>
    <t>(Ф.F4r разд.2 стл.10 стр.6=0 AND Ф.F4r разд.2 стл.11 стр.6=0) OR (Ф.F4r разд.2 стл.10 стр.6&gt;0 AND Ф.F4r разд.2 стл.11 стр.6&gt;0)</t>
  </si>
  <si>
    <t>(Ф.F4r разд.2 стл.10 стр.7=0 AND Ф.F4r разд.2 стл.11 стр.7=0) OR (Ф.F4r разд.2 стл.10 стр.7&gt;0 AND Ф.F4r разд.2 стл.11 стр.7&gt;0)</t>
  </si>
  <si>
    <t>(Ф.F4r разд.2 стл.10 стр.8=0 AND Ф.F4r разд.2 стл.11 стр.8=0) OR (Ф.F4r разд.2 стл.10 стр.8&gt;0 AND Ф.F4r разд.2 стл.11 стр.8&gt;0)</t>
  </si>
  <si>
    <t>(Ф.F4r разд.2 стл.10 стр.9=0 AND Ф.F4r разд.2 стл.11 стр.9=0) OR (Ф.F4r разд.2 стл.10 стр.9&gt;0 AND Ф.F4r разд.2 стл.11 стр.9&gt;0)</t>
  </si>
  <si>
    <t>647192</t>
  </si>
  <si>
    <t>(Ф.F4r разд.2 стл.12 стр.1=0 AND Ф.F4r разд.2 стл.13 стр.1=0) OR (Ф.F4r разд.2 стл.12 стр.1&gt;0 AND Ф.F4r разд.2 стл.13 стр.1&gt;0)</t>
  </si>
  <si>
    <t>(Ф.F4r разд.2 стл.12 стр.10=0 AND Ф.F4r разд.2 стл.13 стр.10=0) OR (Ф.F4r разд.2 стл.12 стр.10&gt;0 AND Ф.F4r разд.2 стл.13 стр.10&gt;0)</t>
  </si>
  <si>
    <t>(Ф.F4r разд.2 стл.12 стр.11=0 AND Ф.F4r разд.2 стл.13 стр.11=0) OR (Ф.F4r разд.2 стл.12 стр.11&gt;0 AND Ф.F4r разд.2 стл.13 стр.11&gt;0)</t>
  </si>
  <si>
    <t>(Ф.F4r разд.2 стл.12 стр.12=0 AND Ф.F4r разд.2 стл.13 стр.12=0) OR (Ф.F4r разд.2 стл.12 стр.12&gt;0 AND Ф.F4r разд.2 стл.13 стр.12&gt;0)</t>
  </si>
  <si>
    <t>(Ф.F4r разд.2 стл.12 стр.2=0 AND Ф.F4r разд.2 стл.13 стр.2=0) OR (Ф.F4r разд.2 стл.12 стр.2&gt;0 AND Ф.F4r разд.2 стл.13 стр.2&gt;0)</t>
  </si>
  <si>
    <t>(Ф.F4r разд.2 стл.12 стр.3=0 AND Ф.F4r разд.2 стл.13 стр.3=0) OR (Ф.F4r разд.2 стл.12 стр.3&gt;0 AND Ф.F4r разд.2 стл.13 стр.3&gt;0)</t>
  </si>
  <si>
    <t>(Ф.F4r разд.2 стл.12 стр.4=0 AND Ф.F4r разд.2 стл.13 стр.4=0) OR (Ф.F4r разд.2 стл.12 стр.4&gt;0 AND Ф.F4r разд.2 стл.13 стр.4&gt;0)</t>
  </si>
  <si>
    <t>(Ф.F4r разд.2 стл.12 стр.5=0 AND Ф.F4r разд.2 стл.13 стр.5=0) OR (Ф.F4r разд.2 стл.12 стр.5&gt;0 AND Ф.F4r разд.2 стл.13 стр.5&gt;0)</t>
  </si>
  <si>
    <t>(Ф.F4r разд.2 стл.12 стр.6=0 AND Ф.F4r разд.2 стл.13 стр.6=0) OR (Ф.F4r разд.2 стл.12 стр.6&gt;0 AND Ф.F4r разд.2 стл.13 стр.6&gt;0)</t>
  </si>
  <si>
    <t>(Ф.F4r разд.2 стл.12 стр.7=0 AND Ф.F4r разд.2 стл.13 стр.7=0) OR (Ф.F4r разд.2 стл.12 стр.7&gt;0 AND Ф.F4r разд.2 стл.13 стр.7&gt;0)</t>
  </si>
  <si>
    <t>(Ф.F4r разд.2 стл.12 стр.8=0 AND Ф.F4r разд.2 стл.13 стр.8=0) OR (Ф.F4r разд.2 стл.12 стр.8&gt;0 AND Ф.F4r разд.2 стл.13 стр.8&gt;0)</t>
  </si>
  <si>
    <t>(Ф.F4r разд.2 стл.12 стр.9=0 AND Ф.F4r разд.2 стл.13 стр.9=0) OR (Ф.F4r разд.2 стл.12 стр.9&gt;0 AND Ф.F4r разд.2 стл.13 стр.9&gt;0)</t>
  </si>
  <si>
    <t>647195</t>
  </si>
  <si>
    <t>Ф.F4r разд.2 стл.11 стр.1&lt;=Ф.F4r разд.2 стл.6 стр.1</t>
  </si>
  <si>
    <t>Ф.F4r разд.2 стл.11 стр.10&lt;=Ф.F4r разд.2 стл.6 стр.10</t>
  </si>
  <si>
    <t>Ф.F4r разд.2 стл.11 стр.11&lt;=Ф.F4r разд.2 стл.6 стр.11</t>
  </si>
  <si>
    <t>Ф.F4r разд.2 стл.11 стр.12&lt;=Ф.F4r разд.2 стл.6 стр.12</t>
  </si>
  <si>
    <t>Ф.F4r разд.2 стл.11 стр.2&lt;=Ф.F4r разд.2 стл.6 стр.2</t>
  </si>
  <si>
    <t>Ф.F4r разд.2 стл.11 стр.3&lt;=Ф.F4r разд.2 стл.6 стр.3</t>
  </si>
  <si>
    <t>Ф.F4r разд.2 стл.11 стр.4&lt;=Ф.F4r разд.2 стл.6 стр.4</t>
  </si>
  <si>
    <t>Ф.F4r разд.2 стл.11 стр.5&lt;=Ф.F4r разд.2 стл.6 стр.5</t>
  </si>
  <si>
    <t>Ф.F4r разд.2 стл.11 стр.6&lt;=Ф.F4r разд.2 стл.6 стр.6</t>
  </si>
  <si>
    <t>Ф.F4r разд.2 стл.11 стр.7&lt;=Ф.F4r разд.2 стл.6 стр.7</t>
  </si>
  <si>
    <t>Ф.F4r разд.2 стл.11 стр.8&lt;=Ф.F4r разд.2 стл.6 стр.8</t>
  </si>
  <si>
    <t>Ф.F4r разд.2 стл.11 стр.9&lt;=Ф.F4r разд.2 стл.6 стр.9</t>
  </si>
  <si>
    <t>647196</t>
  </si>
  <si>
    <t>(Ф.F4r разд.3 стл.1 стр.1=0 AND Ф.F4r разд.3 стл.2 стр.1=0) OR (Ф.F4r разд.3 стл.1 стр.1&gt;0 AND Ф.F4r разд.3 стл.2 стр.1&gt;0)</t>
  </si>
  <si>
    <t>(Ф.F4r разд.3 стл.1 стр.2=0 AND Ф.F4r разд.3 стл.2 стр.2=0) OR (Ф.F4r разд.3 стл.1 стр.2&gt;0 AND Ф.F4r разд.3 стл.2 стр.2&gt;0)</t>
  </si>
  <si>
    <t>647198</t>
  </si>
  <si>
    <t>Ф.F4r разд.1 стл.8 стр.1=Ф.F4r разд.1 сумма стл.9-14 стр.1</t>
  </si>
  <si>
    <t>Ф.F4r разд.1 стл.8 стр.10=Ф.F4r разд.1 сумма стл.9-14 стр.10</t>
  </si>
  <si>
    <t>Ф.F4r разд.1 стл.8 стр.11=Ф.F4r разд.1 сумма стл.9-14 стр.11</t>
  </si>
  <si>
    <t>Ф.F4r разд.1 стл.8 стр.12=Ф.F4r разд.1 сумма стл.9-14 стр.12</t>
  </si>
  <si>
    <t>Ф.F4r разд.1 стл.8 стр.13=Ф.F4r разд.1 сумма стл.9-14 стр.13</t>
  </si>
  <si>
    <t>Ф.F4r разд.1 стл.8 стр.14=Ф.F4r разд.1 сумма стл.9-14 стр.14</t>
  </si>
  <si>
    <t>Ф.F4r разд.1 стл.8 стр.15=Ф.F4r разд.1 сумма стл.9-14 стр.15</t>
  </si>
  <si>
    <t>Ф.F4r разд.1 стл.8 стр.16=Ф.F4r разд.1 сумма стл.9-14 стр.16</t>
  </si>
  <si>
    <t>Ф.F4r разд.1 стл.8 стр.17=Ф.F4r разд.1 сумма стл.9-14 стр.17</t>
  </si>
  <si>
    <t>Ф.F4r разд.1 стл.8 стр.18=Ф.F4r разд.1 сумма стл.9-14 стр.18</t>
  </si>
  <si>
    <t>Ф.F4r разд.1 стл.8 стр.19=Ф.F4r разд.1 сумма стл.9-14 стр.19</t>
  </si>
  <si>
    <t>Ф.F4r разд.1 стл.8 стр.2=Ф.F4r разд.1 сумма стл.9-14 стр.2</t>
  </si>
  <si>
    <t>Ф.F4r разд.1 стл.8 стр.20=Ф.F4r разд.1 сумма стл.9-14 стр.20</t>
  </si>
  <si>
    <t>Ф.F4r разд.1 стл.8 стр.21=Ф.F4r разд.1 сумма стл.9-14 стр.21</t>
  </si>
  <si>
    <t>Ф.F4r разд.1 стл.8 стр.22=Ф.F4r разд.1 сумма стл.9-14 стр.22</t>
  </si>
  <si>
    <t>Ф.F4r разд.1 стл.8 стр.23=Ф.F4r разд.1 сумма стл.9-14 стр.23</t>
  </si>
  <si>
    <t>Ф.F4r разд.1 стл.8 стр.3=Ф.F4r разд.1 сумма стл.9-14 стр.3</t>
  </si>
  <si>
    <t>Ф.F4r разд.1 стл.8 стр.4=Ф.F4r разд.1 сумма стл.9-14 стр.4</t>
  </si>
  <si>
    <t>Ф.F4r разд.1 стл.8 стр.5=Ф.F4r разд.1 сумма стл.9-14 стр.5</t>
  </si>
  <si>
    <t>Ф.F4r разд.1 стл.8 стр.6=Ф.F4r разд.1 сумма стл.9-14 стр.6</t>
  </si>
  <si>
    <t>Ф.F4r разд.1 стл.8 стр.7=Ф.F4r разд.1 сумма стл.9-14 стр.7</t>
  </si>
  <si>
    <t>Ф.F4r разд.1 стл.8 стр.8=Ф.F4r разд.1 сумма стл.9-14 стр.8</t>
  </si>
  <si>
    <t>Ф.F4r разд.1 стл.8 стр.9=Ф.F4r разд.1 сумма стл.9-14 стр.9</t>
  </si>
  <si>
    <t>647199</t>
  </si>
  <si>
    <t>Ф.F4r разд.1 стл.1 стр.1=Ф.F4r разд.1 сумма стл.2-7 стр.1</t>
  </si>
  <si>
    <t>Ф.F4r разд.1 стл.1 стр.10=Ф.F4r разд.1 сумма стл.2-7 стр.10</t>
  </si>
  <si>
    <t>Ф.F4r разд.1 стл.1 стр.11=Ф.F4r разд.1 сумма стл.2-7 стр.11</t>
  </si>
  <si>
    <t>Ф.F4r разд.1 стл.1 стр.12=Ф.F4r разд.1 сумма стл.2-7 стр.12</t>
  </si>
  <si>
    <t>Ф.F4r разд.1 стл.1 стр.13=Ф.F4r разд.1 сумма стл.2-7 стр.13</t>
  </si>
  <si>
    <t>Ф.F4r разд.1 стл.1 стр.14=Ф.F4r разд.1 сумма стл.2-7 стр.14</t>
  </si>
  <si>
    <t>Ф.F4r разд.1 стл.1 стр.15=Ф.F4r разд.1 сумма стл.2-7 стр.15</t>
  </si>
  <si>
    <t>Ф.F4r разд.1 стл.1 стр.16=Ф.F4r разд.1 сумма стл.2-7 стр.16</t>
  </si>
  <si>
    <t>Ф.F4r разд.1 стл.1 стр.17=Ф.F4r разд.1 сумма стл.2-7 стр.17</t>
  </si>
  <si>
    <t>Ф.F4r разд.1 стл.1 стр.18=Ф.F4r разд.1 сумма стл.2-7 стр.18</t>
  </si>
  <si>
    <t>Ф.F4r разд.1 стл.1 стр.19=Ф.F4r разд.1 сумма стл.2-7 стр.19</t>
  </si>
  <si>
    <t>Ф.F4r разд.1 стл.1 стр.2=Ф.F4r разд.1 сумма стл.2-7 стр.2</t>
  </si>
  <si>
    <t>Ф.F4r разд.1 стл.1 стр.20=Ф.F4r разд.1 сумма стл.2-7 стр.20</t>
  </si>
  <si>
    <t>Ф.F4r разд.1 стл.1 стр.21=Ф.F4r разд.1 сумма стл.2-7 стр.21</t>
  </si>
  <si>
    <t>Ф.F4r разд.1 стл.1 стр.22=Ф.F4r разд.1 сумма стл.2-7 стр.22</t>
  </si>
  <si>
    <t>Ф.F4r разд.1 стл.1 стр.23=Ф.F4r разд.1 сумма стл.2-7 стр.23</t>
  </si>
  <si>
    <t>Ф.F4r разд.1 стл.1 стр.3=Ф.F4r разд.1 сумма стл.2-7 стр.3</t>
  </si>
  <si>
    <t>Ф.F4r разд.1 стл.1 стр.4=Ф.F4r разд.1 сумма стл.2-7 стр.4</t>
  </si>
  <si>
    <t>Ф.F4r разд.1 стл.1 стр.5=Ф.F4r разд.1 сумма стл.2-7 стр.5</t>
  </si>
  <si>
    <t>Ф.F4r разд.1 стл.1 стр.6=Ф.F4r разд.1 сумма стл.2-7 стр.6</t>
  </si>
  <si>
    <t>Ф.F4r разд.1 стл.1 стр.7=Ф.F4r разд.1 сумма стл.2-7 стр.7</t>
  </si>
  <si>
    <t>Ф.F4r разд.1 стл.1 стр.8=Ф.F4r разд.1 сумма стл.2-7 стр.8</t>
  </si>
  <si>
    <t>Ф.F4r разд.1 стл.1 стр.9=Ф.F4r разд.1 сумма стл.2-7 стр.9</t>
  </si>
  <si>
    <t>647200</t>
  </si>
  <si>
    <t>Ф.F4r разд.7 стл.1 стр.1&gt;0</t>
  </si>
  <si>
    <t>Ф.F4r разд.7 стл.1 стр.2&gt;0</t>
  </si>
  <si>
    <t>647201</t>
  </si>
  <si>
    <t>Ф.F4r разд.1 стл.1 стр.17=Ф.F4r разд.1 стл.1 сумма стр.18-21</t>
  </si>
  <si>
    <t>Ф.F4r разд.1 стл.10 стр.17=Ф.F4r разд.1 стл.10 сумма стр.18-21</t>
  </si>
  <si>
    <t>Ф.F4r разд.1 стл.11 стр.17=Ф.F4r разд.1 стл.11 сумма стр.18-21</t>
  </si>
  <si>
    <t>Ф.F4r разд.1 стл.12 стр.17=Ф.F4r разд.1 стл.12 сумма стр.18-21</t>
  </si>
  <si>
    <t>Ф.F4r разд.1 стл.13 стр.17=Ф.F4r разд.1 стл.13 сумма стр.18-21</t>
  </si>
  <si>
    <t>Ф.F4r разд.1 стл.14 стр.17=Ф.F4r разд.1 стл.14 сумма стр.18-21</t>
  </si>
  <si>
    <t>Ф.F4r разд.1 стл.15 стр.17=Ф.F4r разд.1 стл.15 сумма стр.18-21</t>
  </si>
  <si>
    <t>Ф.F4r разд.1 стл.16 стр.17=Ф.F4r разд.1 стл.16 сумма стр.18-21</t>
  </si>
  <si>
    <t>Ф.F4r разд.1 стл.17 стр.17=Ф.F4r разд.1 стл.17 сумма стр.18-21</t>
  </si>
  <si>
    <t>Ф.F4r разд.1 стл.2 стр.17=Ф.F4r разд.1 стл.2 сумма стр.18-21</t>
  </si>
  <si>
    <t>Ф.F4r разд.1 стл.3 стр.17=Ф.F4r разд.1 стл.3 сумма стр.18-21</t>
  </si>
  <si>
    <t>Ф.F4r разд.1 стл.4 стр.17=Ф.F4r разд.1 стл.4 сумма стр.18-21</t>
  </si>
  <si>
    <t>Ф.F4r разд.1 стл.5 стр.17=Ф.F4r разд.1 стл.5 сумма стр.18-21</t>
  </si>
  <si>
    <t>Ф.F4r разд.1 стл.6 стр.17=Ф.F4r разд.1 стл.6 сумма стр.18-21</t>
  </si>
  <si>
    <t>Ф.F4r разд.1 стл.7 стр.17=Ф.F4r разд.1 стл.7 сумма стр.18-21</t>
  </si>
  <si>
    <t>Ф.F4r разд.1 стл.8 стр.17=Ф.F4r разд.1 стл.8 сумма стр.18-21</t>
  </si>
  <si>
    <t>Ф.F4r разд.1 стл.9 стр.17=Ф.F4r разд.1 стл.9 сумма стр.18-21</t>
  </si>
  <si>
    <t>647203</t>
  </si>
  <si>
    <t>Ф.F4r разд.1 стл.15 стр.1&lt;=Ф.F4r разд.1 стл.1 стр.1+Ф.F4r разд.1 стл.8 стр.1</t>
  </si>
  <si>
    <t>Ф.F4r разд.1 стл.15 стр.10&lt;=Ф.F4r разд.1 стл.1 стр.10+Ф.F4r разд.1 стл.8 стр.10</t>
  </si>
  <si>
    <t>Ф.F4r разд.1 стл.15 стр.11&lt;=Ф.F4r разд.1 стл.1 стр.11+Ф.F4r разд.1 стл.8 стр.11</t>
  </si>
  <si>
    <t>Ф.F4r разд.1 стл.15 стр.12&lt;=Ф.F4r разд.1 стл.1 стр.12+Ф.F4r разд.1 стл.8 стр.12</t>
  </si>
  <si>
    <t>Ф.F4r разд.1 стл.15 стр.13&lt;=Ф.F4r разд.1 стл.1 стр.13+Ф.F4r разд.1 стл.8 стр.13</t>
  </si>
  <si>
    <t>Ф.F4r разд.1 стл.15 стр.14&lt;=Ф.F4r разд.1 стл.1 стр.14+Ф.F4r разд.1 стл.8 стр.14</t>
  </si>
  <si>
    <t>Ф.F4r разд.1 стл.15 стр.15&lt;=Ф.F4r разд.1 стл.1 стр.15+Ф.F4r разд.1 стл.8 стр.15</t>
  </si>
  <si>
    <t>Ф.F4r разд.1 стл.15 стр.16&lt;=Ф.F4r разд.1 стл.1 стр.16+Ф.F4r разд.1 стл.8 стр.16</t>
  </si>
  <si>
    <t>Ф.F4r разд.1 стл.15 стр.17&lt;=Ф.F4r разд.1 стл.1 стр.17+Ф.F4r разд.1 стл.8 стр.17</t>
  </si>
  <si>
    <t>Ф.F4r разд.1 стл.15 стр.18&lt;=Ф.F4r разд.1 стл.1 стр.18+Ф.F4r разд.1 стл.8 стр.18</t>
  </si>
  <si>
    <t>Ф.F4r разд.1 стл.15 стр.19&lt;=Ф.F4r разд.1 стл.1 стр.19+Ф.F4r разд.1 стл.8 стр.19</t>
  </si>
  <si>
    <t>Ф.F4r разд.1 стл.15 стр.2&lt;=Ф.F4r разд.1 стл.1 стр.2+Ф.F4r разд.1 стл.8 стр.2</t>
  </si>
  <si>
    <t>Ф.F4r разд.1 стл.15 стр.20&lt;=Ф.F4r разд.1 стл.1 стр.20+Ф.F4r разд.1 стл.8 стр.20</t>
  </si>
  <si>
    <t>Ф.F4r разд.1 стл.15 стр.21&lt;=Ф.F4r разд.1 стл.1 стр.21+Ф.F4r разд.1 стл.8 стр.21</t>
  </si>
  <si>
    <t>Ф.F4r разд.1 стл.15 стр.22&lt;=Ф.F4r разд.1 стл.1 стр.22+Ф.F4r разд.1 стл.8 стр.22</t>
  </si>
  <si>
    <t>Ф.F4r разд.1 стл.15 стр.23&lt;=Ф.F4r разд.1 стл.1 стр.23+Ф.F4r разд.1 стл.8 стр.23</t>
  </si>
  <si>
    <t>Ф.F4r разд.1 стл.15 стр.3&lt;=Ф.F4r разд.1 стл.1 стр.3+Ф.F4r разд.1 стл.8 стр.3</t>
  </si>
  <si>
    <t>Ф.F4r разд.1 стл.15 стр.4&lt;=Ф.F4r разд.1 стл.1 стр.4+Ф.F4r разд.1 стл.8 стр.4</t>
  </si>
  <si>
    <t>Ф.F4r разд.1 стл.15 стр.5&lt;=Ф.F4r разд.1 стл.1 стр.5+Ф.F4r разд.1 стл.8 стр.5</t>
  </si>
  <si>
    <t>Ф.F4r разд.1 стл.15 стр.6&lt;=Ф.F4r разд.1 стл.1 стр.6+Ф.F4r разд.1 стл.8 стр.6</t>
  </si>
  <si>
    <t>Ф.F4r разд.1 стл.15 стр.7&lt;=Ф.F4r разд.1 стл.1 стр.7+Ф.F4r разд.1 стл.8 стр.7</t>
  </si>
  <si>
    <t>Ф.F4r разд.1 стл.15 стр.8&lt;=Ф.F4r разд.1 стл.1 стр.8+Ф.F4r разд.1 стл.8 стр.8</t>
  </si>
  <si>
    <t>Ф.F4r разд.1 стл.15 стр.9&lt;=Ф.F4r разд.1 стл.1 стр.9+Ф.F4r разд.1 стл.8 стр.9</t>
  </si>
  <si>
    <t>647204</t>
  </si>
  <si>
    <t>(Ф.F4r разд.2 стл.12 стр.1&gt;0 AND Ф.F4r разд.2 стл.13 стр.1&gt;0) OR (Ф.F4r разд.2 стл.12 стр.1=0 AND Ф.F4r разд.2 стл.13 стр.1=0)</t>
  </si>
  <si>
    <t>(Ф.F4r разд.2 стл.12 стр.2&gt;0 AND Ф.F4r разд.2 стл.13 стр.2&gt;0) OR (Ф.F4r разд.2 стл.12 стр.2=0 AND Ф.F4r разд.2 стл.13 стр.2=0)</t>
  </si>
  <si>
    <t>(Ф.F4r разд.2 стл.12 стр.3&gt;0 AND Ф.F4r разд.2 стл.13 стр.3&gt;0) OR (Ф.F4r разд.2 стл.12 стр.3=0 AND Ф.F4r разд.2 стл.13 стр.3=0)</t>
  </si>
  <si>
    <t>(Ф.F4r разд.2 стл.12 стр.4&gt;0 AND Ф.F4r разд.2 стл.13 стр.4&gt;0) OR (Ф.F4r разд.2 стл.12 стр.4=0 AND Ф.F4r разд.2 стл.13 стр.4=0)</t>
  </si>
  <si>
    <t>(Ф.F4r разд.2 стл.12 стр.5&gt;0 AND Ф.F4r разд.2 стл.13 стр.5&gt;0) OR (Ф.F4r разд.2 стл.12 стр.5=0 AND Ф.F4r разд.2 стл.13 стр.5=0)</t>
  </si>
  <si>
    <t>(Ф.F4r разд.2 стл.12 стр.6&gt;0 AND Ф.F4r разд.2 стл.13 стр.6&gt;0) OR (Ф.F4r разд.2 стл.12 стр.6=0 AND Ф.F4r разд.2 стл.13 стр.6=0)</t>
  </si>
  <si>
    <t>(Ф.F4r разд.2 стл.12 стр.7&gt;0 AND Ф.F4r разд.2 стл.13 стр.7&gt;0) OR (Ф.F4r разд.2 стл.12 стр.7=0 AND Ф.F4r разд.2 стл.13 стр.7=0)</t>
  </si>
  <si>
    <t>647205</t>
  </si>
  <si>
    <t>(Ф.F4r разд.2 стл.10 стр.1&gt;0 AND Ф.F4r разд.2 стл.11 стр.1&gt;0) OR (Ф.F4r разд.2 стл.10 стр.1=0 AND Ф.F4r разд.2 стл.11 стр.1=0)</t>
  </si>
  <si>
    <t>(Ф.F4r разд.2 стл.10 стр.2&gt;0 AND Ф.F4r разд.2 стл.11 стр.2&gt;0) OR (Ф.F4r разд.2 стл.10 стр.2=0 AND Ф.F4r разд.2 стл.11 стр.2=0)</t>
  </si>
  <si>
    <t>(Ф.F4r разд.2 стл.10 стр.3&gt;0 AND Ф.F4r разд.2 стл.11 стр.3&gt;0) OR (Ф.F4r разд.2 стл.10 стр.3=0 AND Ф.F4r разд.2 стл.11 стр.3=0)</t>
  </si>
  <si>
    <t>(Ф.F4r разд.2 стл.10 стр.4&gt;0 AND Ф.F4r разд.2 стл.11 стр.4&gt;0) OR (Ф.F4r разд.2 стл.10 стр.4=0 AND Ф.F4r разд.2 стл.11 стр.4=0)</t>
  </si>
  <si>
    <t>(Ф.F4r разд.2 стл.10 стр.5&gt;0 AND Ф.F4r разд.2 стл.11 стр.5&gt;0) OR (Ф.F4r разд.2 стл.10 стр.5=0 AND Ф.F4r разд.2 стл.11 стр.5=0)</t>
  </si>
  <si>
    <t>(Ф.F4r разд.2 стл.10 стр.6&gt;0 AND Ф.F4r разд.2 стл.11 стр.6&gt;0) OR (Ф.F4r разд.2 стл.10 стр.6=0 AND Ф.F4r разд.2 стл.11 стр.6=0)</t>
  </si>
  <si>
    <t>(Ф.F4r разд.2 стл.10 стр.7&gt;0 AND Ф.F4r разд.2 стл.11 стр.7&gt;0) OR (Ф.F4r разд.2 стл.10 стр.7=0 AND Ф.F4r разд.2 стл.11 стр.7=0)</t>
  </si>
  <si>
    <t>647206</t>
  </si>
  <si>
    <t>(Ф.F4r разд.2 стл.8 стр.1&gt;0 AND Ф.F4r разд.2 стл.9 стр.1&gt;0) OR (Ф.F4r разд.2 стл.8 стр.1=0 AND Ф.F4r разд.2 стл.9 стр.1=0)</t>
  </si>
  <si>
    <t>(Ф.F4r разд.2 стл.8 стр.2&gt;0 AND Ф.F4r разд.2 стл.9 стр.2&gt;0) OR (Ф.F4r разд.2 стл.8 стр.2=0 AND Ф.F4r разд.2 стл.9 стр.2=0)</t>
  </si>
  <si>
    <t>(Ф.F4r разд.2 стл.8 стр.3&gt;0 AND Ф.F4r разд.2 стл.9 стр.3&gt;0) OR (Ф.F4r разд.2 стл.8 стр.3=0 AND Ф.F4r разд.2 стл.9 стр.3=0)</t>
  </si>
  <si>
    <t>(Ф.F4r разд.2 стл.8 стр.4&gt;0 AND Ф.F4r разд.2 стл.9 стр.4&gt;0) OR (Ф.F4r разд.2 стл.8 стр.4=0 AND Ф.F4r разд.2 стл.9 стр.4=0)</t>
  </si>
  <si>
    <t>(Ф.F4r разд.2 стл.8 стр.5&gt;0 AND Ф.F4r разд.2 стл.9 стр.5&gt;0) OR (Ф.F4r разд.2 стл.8 стр.5=0 AND Ф.F4r разд.2 стл.9 стр.5=0)</t>
  </si>
  <si>
    <t>(Ф.F4r разд.2 стл.8 стр.6&gt;0 AND Ф.F4r разд.2 стл.9 стр.6&gt;0) OR (Ф.F4r разд.2 стл.8 стр.6=0 AND Ф.F4r разд.2 стл.9 стр.6=0)</t>
  </si>
  <si>
    <t>(Ф.F4r разд.2 стл.8 стр.7&gt;0 AND Ф.F4r разд.2 стл.9 стр.7&gt;0) OR (Ф.F4r разд.2 стл.8 стр.7=0 AND Ф.F4r разд.2 стл.9 стр.7=0)</t>
  </si>
  <si>
    <t>647207</t>
  </si>
  <si>
    <t>(Ф.F4r разд.2 стл.1 стр.1&gt;0 AND Ф.F4r разд.2 стл.2 стр.1&gt;0) OR (Ф.F4r разд.2 стл.1 стр.1=0 AND Ф.F4r разд.2 стл.2 стр.1=0)</t>
  </si>
  <si>
    <t>(Ф.F4r разд.2 стл.1 стр.2&gt;0 AND Ф.F4r разд.2 стл.2 стр.2&gt;0) OR (Ф.F4r разд.2 стл.1 стр.2=0 AND Ф.F4r разд.2 стл.2 стр.2=0)</t>
  </si>
  <si>
    <t>(Ф.F4r разд.2 стл.1 стр.3&gt;0 AND Ф.F4r разд.2 стл.2 стр.3&gt;0) OR (Ф.F4r разд.2 стл.1 стр.3=0 AND Ф.F4r разд.2 стл.2 стр.3=0)</t>
  </si>
  <si>
    <t>(Ф.F4r разд.2 стл.1 стр.4&gt;0 AND Ф.F4r разд.2 стл.2 стр.4&gt;0) OR (Ф.F4r разд.2 стл.1 стр.4=0 AND Ф.F4r разд.2 стл.2 стр.4=0)</t>
  </si>
  <si>
    <t>(Ф.F4r разд.2 стл.1 стр.5&gt;0 AND Ф.F4r разд.2 стл.2 стр.5&gt;0) OR (Ф.F4r разд.2 стл.1 стр.5=0 AND Ф.F4r разд.2 стл.2 стр.5=0)</t>
  </si>
  <si>
    <t>(Ф.F4r разд.2 стл.1 стр.6&gt;0 AND Ф.F4r разд.2 стл.2 стр.6&gt;0) OR (Ф.F4r разд.2 стл.1 стр.6=0 AND Ф.F4r разд.2 стл.2 стр.6=0)</t>
  </si>
  <si>
    <t>(Ф.F4r разд.2 стл.1 стр.7&gt;0 AND Ф.F4r разд.2 стл.2 стр.7&gt;0) OR (Ф.F4r разд.2 стл.1 стр.7=0 AND Ф.F4r разд.2 стл.2 стр.7=0)</t>
  </si>
  <si>
    <t>647208</t>
  </si>
  <si>
    <t>(Ф.F4r разд.2 стл.1 стр.5&gt;0 AND Ф.F4r разд.2 стл.2 стр.5/Ф.F4r разд.2 стл.1 стр.5&lt;=100000) OR (Ф.F4r разд.2 стл.1 стр.5=0 AND Ф.F4r разд.2 стл.2 стр.5=0)</t>
  </si>
  <si>
    <t>647210</t>
  </si>
  <si>
    <t>Ф.F4r разд.2 стл.1 стр.11&lt;=200000</t>
  </si>
  <si>
    <t>(r) В разделе 2 графы 1 по строке 11 обычно количество дел не превышает 200 000, не путать с суммами, при превышении -подтвердить.</t>
  </si>
  <si>
    <t>652561</t>
  </si>
  <si>
    <t>Ф.F4r разд.4 стл.4 стр.1&lt;=Ф.F4r разд.4 стл.1 стр.1</t>
  </si>
  <si>
    <t>2024 (r,w,s,g,v,a,av,k,kv,q,b) В разделе 4 графа 4 д.б. меньше или равна графы 1 по всем строкам</t>
  </si>
  <si>
    <t>Ф.F4r разд.4 стл.4 стр.2&lt;=Ф.F4r разд.4 стл.1 стр.2</t>
  </si>
  <si>
    <t>652562</t>
  </si>
  <si>
    <t>Ф.F4r разд.4 стл.6 стр.1&lt;=Ф.F4r разд.4 стл.1 стр.1</t>
  </si>
  <si>
    <t>2024 (r,w,s,g,v,a,av,k,kv,q,b) В разделе 4 графа 6 Д.б. меньше или равна графы 1 по всем строкам</t>
  </si>
  <si>
    <t>Ф.F4r разд.4 стл.6 стр.2&lt;=Ф.F4r разд.4 стл.1 стр.2</t>
  </si>
  <si>
    <t>652563</t>
  </si>
  <si>
    <t>Ф.F4r разд.4 стл.2 стр.1&lt;=Ф.F4r разд.4 стл.1 стр.1</t>
  </si>
  <si>
    <t>Ф.F4r разд.4 стл.2 стр.2&lt;=Ф.F4r разд.4 стл.1 стр.2</t>
  </si>
  <si>
    <t>659153</t>
  </si>
  <si>
    <t>(Ф.F4r разд.4 стл.2 стр.1=0 AND Ф.F4r разд.4 стл.3 стр.1=0) OR (Ф.F4r разд.4 стл.2 стр.1&gt;0 AND Ф.F4r разд.4 стл.3 стр.1&gt;0)</t>
  </si>
  <si>
    <t>(r,s,g,v,q,b) В разделе 4 если есть данные в графе 1, то они должны присутствовать и в графе 2</t>
  </si>
  <si>
    <t>(Ф.F4r разд.4 стл.2 стр.2=0 AND Ф.F4r разд.4 стл.3 стр.2=0) OR (Ф.F4r разд.4 стл.2 стр.2&gt;0 AND Ф.F4r разд.4 стл.3 стр.2&gt;0)</t>
  </si>
  <si>
    <t>659154</t>
  </si>
  <si>
    <t>(Ф.F4r разд.4 стл.6 стр.1=0 AND Ф.F4r разд.4 стл.7 стр.1=0) OR (Ф.F4r разд.4 стл.6 стр.1&gt;0 AND Ф.F4r разд.4 стл.7 стр.1&gt;0)</t>
  </si>
  <si>
    <t>(Ф.F4r разд.4 стл.6 стр.2=0 AND Ф.F4r разд.4 стл.7 стр.2=0) OR (Ф.F4r разд.4 стл.6 стр.2&gt;0 AND Ф.F4r разд.4 стл.7 стр.2&gt;0)</t>
  </si>
  <si>
    <t>Ефремовский межрайонный суд</t>
  </si>
  <si>
    <t>71RS0009</t>
  </si>
  <si>
    <t>60RS0022.2.PSP</t>
  </si>
  <si>
    <t>Заокский районный суд</t>
  </si>
  <si>
    <t>71RS0010</t>
  </si>
  <si>
    <t>60RS0023.1</t>
  </si>
  <si>
    <t>Кимовский городской суд</t>
  </si>
  <si>
    <t>71RS0012</t>
  </si>
  <si>
    <t>60RS0023.2</t>
  </si>
  <si>
    <t>Киреевский районный суд</t>
  </si>
  <si>
    <t>71RS0013</t>
  </si>
  <si>
    <t>60RS0024.1</t>
  </si>
  <si>
    <t>71RS0015</t>
  </si>
  <si>
    <t>60RS0025.1</t>
  </si>
  <si>
    <t>Новомосковский районный суд</t>
  </si>
  <si>
    <t>71RS0016</t>
  </si>
  <si>
    <t>60RS0025.2.PSP</t>
  </si>
  <si>
    <t>Одоевский межрайонный суд Тульской области</t>
  </si>
  <si>
    <t>71RS0017</t>
  </si>
  <si>
    <t>61RS0001.1</t>
  </si>
  <si>
    <t>Плавский межрайонный суд Тульской области</t>
  </si>
  <si>
    <t>71RS0018</t>
  </si>
  <si>
    <t>61RS0002.1</t>
  </si>
  <si>
    <t>Суворовский межрайонный суд Тульской области</t>
  </si>
  <si>
    <t>71RS0019</t>
  </si>
  <si>
    <t>61RS0003.1</t>
  </si>
  <si>
    <t>Узловский районный суд</t>
  </si>
  <si>
    <t>71RS0021</t>
  </si>
  <si>
    <t>61RS0004.1</t>
  </si>
  <si>
    <t>Щекинский межрайонный суд</t>
  </si>
  <si>
    <t>71RS0023</t>
  </si>
  <si>
    <t>61RS0006.1</t>
  </si>
  <si>
    <t>Ясногорский районный суд</t>
  </si>
  <si>
    <t>71RS0024</t>
  </si>
  <si>
    <t>61RS0007.1</t>
  </si>
  <si>
    <t>Зареченский районный суд г.Тулы</t>
  </si>
  <si>
    <t>71RS0025</t>
  </si>
  <si>
    <t>61RS0008.1</t>
  </si>
  <si>
    <t>Привокзальный районный суд г.Тулы</t>
  </si>
  <si>
    <t>71RS0026</t>
  </si>
  <si>
    <t>61RS0009.1</t>
  </si>
  <si>
    <t>Пролетарский районный суд г.Тулы</t>
  </si>
  <si>
    <t>71RS0027</t>
  </si>
  <si>
    <t>61RS0009.2</t>
  </si>
  <si>
    <t>Советский районный суд г. Тулы</t>
  </si>
  <si>
    <t>71RS0028</t>
  </si>
  <si>
    <t>61RS0010.1</t>
  </si>
  <si>
    <t>Центральный районный суд г.Тулы</t>
  </si>
  <si>
    <t>71RS0029</t>
  </si>
  <si>
    <t>61RS0011.1</t>
  </si>
  <si>
    <t>Тюменская область</t>
  </si>
  <si>
    <t>61RS0011.2</t>
  </si>
  <si>
    <t>72</t>
  </si>
  <si>
    <t>Абатский районный суд</t>
  </si>
  <si>
    <t>72RS0001</t>
  </si>
  <si>
    <t>61RS0012.1</t>
  </si>
  <si>
    <t>Армизонский районный суд</t>
  </si>
  <si>
    <t>72RS0002</t>
  </si>
  <si>
    <t>61RS0012.2.PSP</t>
  </si>
  <si>
    <t>Бердюжский районный суд</t>
  </si>
  <si>
    <t>72RS0004</t>
  </si>
  <si>
    <t>61RS0013.1</t>
  </si>
  <si>
    <t>Вагайский районный суд</t>
  </si>
  <si>
    <t>72RS0005</t>
  </si>
  <si>
    <t>61RS0014.1</t>
  </si>
  <si>
    <t>Викуловский районный суд</t>
  </si>
  <si>
    <t>72RS0006</t>
  </si>
  <si>
    <t>61RS0017.1</t>
  </si>
  <si>
    <t>Голышмановский районный суд</t>
  </si>
  <si>
    <t>72RS0007</t>
  </si>
  <si>
    <t>61RS0017.2.PSP</t>
  </si>
  <si>
    <t>Заводоуковский районный суд</t>
  </si>
  <si>
    <t>72RS0008</t>
  </si>
  <si>
    <t>61RS0018.1</t>
  </si>
  <si>
    <t>Исетский районный суд</t>
  </si>
  <si>
    <t>72RS0009</t>
  </si>
  <si>
    <t>61RS0018.2.PSP</t>
  </si>
  <si>
    <t>Ишимский городской суд</t>
  </si>
  <si>
    <t>72RS0010</t>
  </si>
  <si>
    <t>61RS0018.3.PSP</t>
  </si>
  <si>
    <t>Ишимский районный суд</t>
  </si>
  <si>
    <t>72RS0011</t>
  </si>
  <si>
    <t>61RS0019.1</t>
  </si>
  <si>
    <t>Казанский районный суд</t>
  </si>
  <si>
    <t>72RS0012</t>
  </si>
  <si>
    <t>61RS0020.1</t>
  </si>
  <si>
    <t>Калининский районный суд г. Тюмени</t>
  </si>
  <si>
    <t>72RS0013</t>
  </si>
  <si>
    <t>61RS0020.2.PSP</t>
  </si>
  <si>
    <t>Ленинский районный суд г. Тюмени</t>
  </si>
  <si>
    <t>72RS0014</t>
  </si>
  <si>
    <t>61RS0021.1</t>
  </si>
  <si>
    <t>Нижнетавдинский районный суд</t>
  </si>
  <si>
    <t>72RS0015</t>
  </si>
  <si>
    <t>61RS0022.1</t>
  </si>
  <si>
    <t>Омутинский районный суд</t>
  </si>
  <si>
    <t>72RS0016</t>
  </si>
  <si>
    <t>61RS0022.2</t>
  </si>
  <si>
    <t>Сладковский районный суд</t>
  </si>
  <si>
    <t>72RS0017</t>
  </si>
  <si>
    <t>61RS0023.1</t>
  </si>
  <si>
    <t>Сорокинский районный суд</t>
  </si>
  <si>
    <t>72RS0018</t>
  </si>
  <si>
    <t>61RS0024.1</t>
  </si>
  <si>
    <t>Тобольский городской суд</t>
  </si>
  <si>
    <t>72RS0019</t>
  </si>
  <si>
    <t>61RS0025.1</t>
  </si>
  <si>
    <t>Тобольский районный суд</t>
  </si>
  <si>
    <t>72RS0020</t>
  </si>
  <si>
    <t>61RS0025.2.PSP</t>
  </si>
  <si>
    <t>Тюменский районный суд</t>
  </si>
  <si>
    <t>72RS0021</t>
  </si>
  <si>
    <t>61RS0031.1</t>
  </si>
  <si>
    <t>Уватский районный суд</t>
  </si>
  <si>
    <t>72RS0022</t>
  </si>
  <si>
    <t>61RS0033.1</t>
  </si>
  <si>
    <t>Центральный районный суд г. Тюмени</t>
  </si>
  <si>
    <t>72RS0025</t>
  </si>
  <si>
    <t>61RS0033.2.PSP</t>
  </si>
  <si>
    <t>Ярковский районный суд</t>
  </si>
  <si>
    <t>72RS0026</t>
  </si>
  <si>
    <t>61RS0034.1</t>
  </si>
  <si>
    <t>Ялуторовский районный суд</t>
  </si>
  <si>
    <t>72RS0028</t>
  </si>
  <si>
    <t>61RS0034.2.PSP</t>
  </si>
  <si>
    <t>Ульяновская область</t>
  </si>
  <si>
    <t>61RS0036.1</t>
  </si>
  <si>
    <t>73</t>
  </si>
  <si>
    <t>Ленинский районный суд г. Ульяновска</t>
  </si>
  <si>
    <t>73RS0001</t>
  </si>
  <si>
    <t>61RS0036.2</t>
  </si>
  <si>
    <t>Засвияжский районный суд г. Ульяновска</t>
  </si>
  <si>
    <t>73RS0002</t>
  </si>
  <si>
    <t>61RS0040.1</t>
  </si>
  <si>
    <t>Железнодорожный районный суд г. Ульяновска</t>
  </si>
  <si>
    <t>73RS0003</t>
  </si>
  <si>
    <t>61RS0041.1</t>
  </si>
  <si>
    <t>Заволжский районный суд г. Ульяновска</t>
  </si>
  <si>
    <t>73RS0004</t>
  </si>
  <si>
    <t>61RS0041.2.PSP</t>
  </si>
  <si>
    <t>Барышский городской суд</t>
  </si>
  <si>
    <t>73RS0006</t>
  </si>
  <si>
    <t>61RS0043.1</t>
  </si>
  <si>
    <t>Инзенский районный суд</t>
  </si>
  <si>
    <t>73RS0008</t>
  </si>
  <si>
    <t>61RS0043.2.PSP</t>
  </si>
  <si>
    <t>Карсунский районный суд</t>
  </si>
  <si>
    <t>73RS0009</t>
  </si>
  <si>
    <t>61RS0044.1</t>
  </si>
  <si>
    <t>Майнский районный суд</t>
  </si>
  <si>
    <t>73RS0011</t>
  </si>
  <si>
    <t>61RS0045.1</t>
  </si>
  <si>
    <t>Мелекесский районный суд</t>
  </si>
  <si>
    <t>73RS0012</t>
  </si>
  <si>
    <t>61RS0046.1</t>
  </si>
  <si>
    <t>Димитровградский городской суд</t>
  </si>
  <si>
    <t>73RS0013</t>
  </si>
  <si>
    <t>61RS0046.2.PSP</t>
  </si>
  <si>
    <t>73RS0014</t>
  </si>
  <si>
    <t>61RS0047.1</t>
  </si>
  <si>
    <t>Новоспасский районный суд</t>
  </si>
  <si>
    <t>73RS0015</t>
  </si>
  <si>
    <t>61RS0048.1</t>
  </si>
  <si>
    <t>Радищевский районный суд</t>
  </si>
  <si>
    <t>73RS0018</t>
  </si>
  <si>
    <t>61RS0049.1</t>
  </si>
  <si>
    <t>Сенгилеевский районный суд</t>
  </si>
  <si>
    <t>73RS0021</t>
  </si>
  <si>
    <t>61RS0050.1</t>
  </si>
  <si>
    <t>Ульяновский районный суд</t>
  </si>
  <si>
    <t>73RS0024</t>
  </si>
  <si>
    <t>61RS0051.1</t>
  </si>
  <si>
    <t>Чердаклинский районный суд</t>
  </si>
  <si>
    <t>73RS0025</t>
  </si>
  <si>
    <t>61RS0051.2.PSP</t>
  </si>
  <si>
    <t>Челябинская область</t>
  </si>
  <si>
    <t>61RS0053.1</t>
  </si>
  <si>
    <t>74</t>
  </si>
  <si>
    <t>Советский районный суд г. Челябинска</t>
  </si>
  <si>
    <t>74RS0001</t>
  </si>
  <si>
    <t>61RS0057.1</t>
  </si>
  <si>
    <t>Центральный районный суд г. Челябинска</t>
  </si>
  <si>
    <t>74RS0002</t>
  </si>
  <si>
    <t>61RS0057.2.PSP</t>
  </si>
  <si>
    <t>Тракторозаводский районный суд г. Челябинска</t>
  </si>
  <si>
    <t>74RS0003</t>
  </si>
  <si>
    <t>61RS0058.1</t>
  </si>
  <si>
    <t>Ленинский районный суд г. Челябинска</t>
  </si>
  <si>
    <t>74RS0004</t>
  </si>
  <si>
    <t>61RS0059.1</t>
  </si>
  <si>
    <t>Металлургический районный суд г. Челябинска</t>
  </si>
  <si>
    <t>74RS0005</t>
  </si>
  <si>
    <t>61RS0060.1</t>
  </si>
  <si>
    <t>Калининский районный суд г. Челябинска</t>
  </si>
  <si>
    <t>74RS0006</t>
  </si>
  <si>
    <t>61RS0061.1</t>
  </si>
  <si>
    <t>Курчатовский районный суд г. Челябинска</t>
  </si>
  <si>
    <t>74RS0007</t>
  </si>
  <si>
    <t>61RS0061.2.PSP</t>
  </si>
  <si>
    <t>Ашинский городской суд</t>
  </si>
  <si>
    <t>74RS0008</t>
  </si>
  <si>
    <t>61RS0061.3.PSP</t>
  </si>
  <si>
    <t>Аргаяшский  районный суд</t>
  </si>
  <si>
    <t>74RS0009</t>
  </si>
  <si>
    <t>62RS0001.1</t>
  </si>
  <si>
    <t>Агаповский  районный суд</t>
  </si>
  <si>
    <t>74RS0010</t>
  </si>
  <si>
    <t>62RS0002.1</t>
  </si>
  <si>
    <t>Брединский районный суд</t>
  </si>
  <si>
    <t>74RS0011</t>
  </si>
  <si>
    <t>62RS0003.1</t>
  </si>
  <si>
    <t>Варненский районный суд</t>
  </si>
  <si>
    <t>74RS0012</t>
  </si>
  <si>
    <t>62RS0003.2</t>
  </si>
  <si>
    <t>Верхнеуральский районный суд</t>
  </si>
  <si>
    <t>74RS0013</t>
  </si>
  <si>
    <t>62RS0004.1</t>
  </si>
  <si>
    <t>Верхнеуфалейский городской суд</t>
  </si>
  <si>
    <t>74RS0014</t>
  </si>
  <si>
    <t>62RS0005.1</t>
  </si>
  <si>
    <t>Еманжелинский  городской суд</t>
  </si>
  <si>
    <t>74RS0015</t>
  </si>
  <si>
    <t>62RS0008.1</t>
  </si>
  <si>
    <t>Еткульский  районный суд</t>
  </si>
  <si>
    <t>74RS0016</t>
  </si>
  <si>
    <t>62RS0008.2</t>
  </si>
  <si>
    <t>Златоустовский городской суд</t>
  </si>
  <si>
    <t>74RS0017</t>
  </si>
  <si>
    <t>62RS0010.1</t>
  </si>
  <si>
    <t>Каслинский  городской суд</t>
  </si>
  <si>
    <t>74RS0019</t>
  </si>
  <si>
    <t>62RS0011.1</t>
  </si>
  <si>
    <t>Катав-Ивановский городской суд</t>
  </si>
  <si>
    <t>74RS0020</t>
  </si>
  <si>
    <t>62RS0012.1</t>
  </si>
  <si>
    <t>Карталинский  городской суд</t>
  </si>
  <si>
    <t>74RS0021</t>
  </si>
  <si>
    <t>62RS0013.1</t>
  </si>
  <si>
    <t>Коркинский городской суд</t>
  </si>
  <si>
    <t>74RS0022</t>
  </si>
  <si>
    <t>62RS0014.1</t>
  </si>
  <si>
    <t>Кусинский  районный суд</t>
  </si>
  <si>
    <t>74RS0024</t>
  </si>
  <si>
    <t>62RS0014.2.PSP</t>
  </si>
  <si>
    <t>74RS0025</t>
  </si>
  <si>
    <t>62RS0017.1</t>
  </si>
  <si>
    <t>Кунашакский районный суд</t>
  </si>
  <si>
    <t>74RS0026</t>
  </si>
  <si>
    <t>62RS0019.1</t>
  </si>
  <si>
    <t>Кыштымский городской суд</t>
  </si>
  <si>
    <t>74RS0027</t>
  </si>
  <si>
    <t>62RS0020.1</t>
  </si>
  <si>
    <t>Копейский городской суд</t>
  </si>
  <si>
    <t>74RS0028</t>
  </si>
  <si>
    <t>62RS0020.2.PSP</t>
  </si>
  <si>
    <t>Ленинский районный суд г. Магнитогорска</t>
  </si>
  <si>
    <t>74RS0029</t>
  </si>
  <si>
    <t>62RS0021.1</t>
  </si>
  <si>
    <t>Правобережный  районный суд г. Магнитогорска</t>
  </si>
  <si>
    <t>74RS0030</t>
  </si>
  <si>
    <t>62RS0022.1</t>
  </si>
  <si>
    <t>Орджоникидзевский районный суд г. Магнитогорска</t>
  </si>
  <si>
    <t>74RS0031</t>
  </si>
  <si>
    <t>62RS0023.1</t>
  </si>
  <si>
    <t>Миасский  городской суд</t>
  </si>
  <si>
    <t>74RS0032</t>
  </si>
  <si>
    <t>62RS0023.2</t>
  </si>
  <si>
    <t>Нагайбакский районный суд</t>
  </si>
  <si>
    <t>74RS0033</t>
  </si>
  <si>
    <t>62RS0025.1</t>
  </si>
  <si>
    <t>74RS0035</t>
  </si>
  <si>
    <t>62RS0026.1</t>
  </si>
  <si>
    <t>Пластский городской суд</t>
  </si>
  <si>
    <t>74RS0036</t>
  </si>
  <si>
    <t>62RS0027.1</t>
  </si>
  <si>
    <t>Саткинский  городской суд</t>
  </si>
  <si>
    <t>74RS0037</t>
  </si>
  <si>
    <t>62RS0028.1</t>
  </si>
  <si>
    <t>Сосновский  районный суд</t>
  </si>
  <si>
    <t>74RS0038</t>
  </si>
  <si>
    <t>62RS0030.1</t>
  </si>
  <si>
    <t>74RS0039</t>
  </si>
  <si>
    <t>62RS0030.2</t>
  </si>
  <si>
    <t>Уйский районный суд</t>
  </si>
  <si>
    <t>74RS0040</t>
  </si>
  <si>
    <t>62RS0031.1</t>
  </si>
  <si>
    <t>Увельский районный суд</t>
  </si>
  <si>
    <t>74RS0041</t>
  </si>
  <si>
    <t>62RS0031.2</t>
  </si>
  <si>
    <t>Усть-Катавский  городской суд</t>
  </si>
  <si>
    <t>74RS0042</t>
  </si>
  <si>
    <t>63RS0002.1</t>
  </si>
  <si>
    <t>Чебаркульский городской суд</t>
  </si>
  <si>
    <t>74RS0043</t>
  </si>
  <si>
    <t>63RS0002.2</t>
  </si>
  <si>
    <t>Чесменский районный суд</t>
  </si>
  <si>
    <t>74RS0044</t>
  </si>
  <si>
    <t>63RS0004.1</t>
  </si>
  <si>
    <t>Южноуральский городской суд</t>
  </si>
  <si>
    <t>74RS0045</t>
  </si>
  <si>
    <t>63RS0005.1</t>
  </si>
  <si>
    <t>Озерский  городской суд</t>
  </si>
  <si>
    <t>74RS0046</t>
  </si>
  <si>
    <t>63RS0005.2</t>
  </si>
  <si>
    <t>Снежинский  городской суд</t>
  </si>
  <si>
    <t>74RS0047</t>
  </si>
  <si>
    <t>63RS0007.1</t>
  </si>
  <si>
    <t>Трехгорный городской суд</t>
  </si>
  <si>
    <t>74RS0048</t>
  </si>
  <si>
    <t>63RS0009.1</t>
  </si>
  <si>
    <t>Троицкий городской суд</t>
  </si>
  <si>
    <t>74RS0049</t>
  </si>
  <si>
    <t>63RS0010.1</t>
  </si>
  <si>
    <t>Забайкальский край</t>
  </si>
  <si>
    <t>63RS0010.2</t>
  </si>
  <si>
    <t>75</t>
  </si>
  <si>
    <t>Центральный районный суд г. Читы</t>
  </si>
  <si>
    <t>75RS0001</t>
  </si>
  <si>
    <t>63RS0010.3</t>
  </si>
  <si>
    <t>Ингодинский районный суд г. Читы</t>
  </si>
  <si>
    <t>75RS0002</t>
  </si>
  <si>
    <t>63RS0012.1</t>
  </si>
  <si>
    <t>Железнодорожный районный суд г. Читы</t>
  </si>
  <si>
    <t>75RS0003</t>
  </si>
  <si>
    <t>63RS0013.1</t>
  </si>
  <si>
    <t>Балейский городской суд</t>
  </si>
  <si>
    <t>75RS0004</t>
  </si>
  <si>
    <t>63RS0014.1</t>
  </si>
  <si>
    <t>Петровск-Забайкальский городской суд</t>
  </si>
  <si>
    <t>75RS0005</t>
  </si>
  <si>
    <t>63RS0015.1</t>
  </si>
  <si>
    <t>Акшинский районный суд</t>
  </si>
  <si>
    <t>75RS0006</t>
  </si>
  <si>
    <t>63RS0015.2</t>
  </si>
  <si>
    <t>Александрово-Заводский районный суд</t>
  </si>
  <si>
    <t>75RS0007</t>
  </si>
  <si>
    <t>63RS0016.1</t>
  </si>
  <si>
    <r>
      <t xml:space="preserve">Примечание к разделам 2, 3, 4: 
</t>
    </r>
    <r>
      <rPr>
        <vertAlign val="superscript"/>
        <sz val="20"/>
        <rFont val="Times New Roman CYR"/>
        <charset val="204"/>
      </rPr>
      <t>1</t>
    </r>
    <r>
      <rPr>
        <sz val="20"/>
        <rFont val="Times New Roman CYR"/>
        <family val="1"/>
        <charset val="204"/>
      </rPr>
      <t xml:space="preserve"> По дате судебного постановления, на основании которого исполнение не производится. Не направлялось на принудительное исполнение в связи с отменой, 
изменением в кассации, освобождением от уплаты госпошлины в порядке исполнения решения,  добровольной уплаты половины штрафа в соответствии с ч. 1.3 ст. 32.2 КоАП РФ.
</t>
    </r>
    <r>
      <rPr>
        <vertAlign val="superscript"/>
        <sz val="20"/>
        <rFont val="Times New Roman CYR"/>
        <charset val="204"/>
      </rPr>
      <t>2</t>
    </r>
    <r>
      <rPr>
        <sz val="20"/>
        <rFont val="Times New Roman CYR"/>
        <family val="1"/>
        <charset val="204"/>
      </rPr>
      <t xml:space="preserve"> Оплачено должником до возбуждения исполнительного производства после направления для принудительного исполнения судом.                                                                                                                                                                                                                                                                                                                                                                                                                                                 </t>
    </r>
    <r>
      <rPr>
        <vertAlign val="superscript"/>
        <sz val="20"/>
        <rFont val="Times New Roman CYR"/>
        <charset val="204"/>
      </rPr>
      <t>3</t>
    </r>
    <r>
      <rPr>
        <sz val="20"/>
        <rFont val="Times New Roman CYR"/>
        <family val="1"/>
        <charset val="204"/>
      </rPr>
      <t xml:space="preserve"> Количество учтенных сумм.
</t>
    </r>
    <r>
      <rPr>
        <vertAlign val="superscript"/>
        <sz val="20"/>
        <rFont val="Times New Roman CYR"/>
        <charset val="204"/>
      </rPr>
      <t>4</t>
    </r>
    <r>
      <rPr>
        <sz val="20"/>
        <rFont val="Times New Roman CYR"/>
        <family val="1"/>
        <charset val="204"/>
      </rPr>
      <t xml:space="preserve"> Суммы указываются в рублях без копеек.
</t>
    </r>
    <r>
      <rPr>
        <vertAlign val="superscript"/>
        <sz val="20"/>
        <rFont val="Times New Roman CYR"/>
        <charset val="204"/>
      </rPr>
      <t>5</t>
    </r>
    <r>
      <rPr>
        <sz val="20"/>
        <rFont val="Times New Roman CYR"/>
        <family val="1"/>
        <charset val="204"/>
      </rPr>
      <t xml:space="preserve"> В случае добровольной уплаты наложенного судом административного штрафа с учётом статьи 32.2 КоАП РФ в размере половины суммы наложенного штрафа, остаток суммы штрафа, не подлежащий взысканию, учитывается в графе 7 «Возвращено без исполнения, отозвано» строке 7 «Штрафы как вид наказания по делам об административных правонарушениях» раздела 2. 
</t>
    </r>
    <r>
      <rPr>
        <vertAlign val="superscript"/>
        <sz val="20"/>
        <rFont val="Times New Roman CYR"/>
        <charset val="204"/>
      </rPr>
      <t>6</t>
    </r>
    <r>
      <rPr>
        <sz val="20"/>
        <rFont val="Times New Roman CYR"/>
        <family val="1"/>
        <charset val="204"/>
      </rPr>
      <t xml:space="preserve"> Показатель должен быть сопоставим с соответствующими значениями статистической отчетности по формам № 10-а "Отчет о числе осужденных по всем составам преступлений Уголовного кодекса Российской Федерации и иных лиц, в отношении которых вынесены судебные акты по уголовным делам" и № 10.1 "Отчет о числе привлеченных к уголовной ответственности и видах уголовного наказания": 1) графа 1 строка 1 раздела 4 формы № 4 равна сумме граф 1, 2, 10, 11 по сумме строк 40, 41, 42, 43 раздела 8 формы № 10-а; 2) графа 1 строка 2 раздела 4 формы № 4 равна сумме граф 1, 2, 10, 11 по сумме строк 44, 45, 46, 47, 48 раздела 8 формы № 10-а; 3) графа 4 строка 1 раздела 4 формы № 4 равна графе 32 строка 54 формы № 10.1; 4) графа 4 строка 2 раздела 4 формы № 4 равна графе 32 строка 55 формы № 10.1.
</t>
    </r>
    <r>
      <rPr>
        <vertAlign val="superscript"/>
        <sz val="20"/>
        <rFont val="Times New Roman CYR"/>
        <charset val="204"/>
      </rPr>
      <t>7</t>
    </r>
    <r>
      <rPr>
        <sz val="20"/>
        <rFont val="Times New Roman CYR"/>
        <family val="1"/>
        <charset val="204"/>
      </rPr>
      <t xml:space="preserve"> В соответствии с пунктами 1, 4.1 части 3 статьи 81 УПК РФ, а также с пунктом 13 Постановления Пленума Верховного Суда РФ от 14.06.2018 № 17 "О некоторых вопросах, связанных с применением конфискации имущества в уголовном судопроизводстве".
</t>
    </r>
    <r>
      <rPr>
        <vertAlign val="superscript"/>
        <sz val="20"/>
        <rFont val="Times New Roman CYR"/>
        <charset val="204"/>
      </rPr>
      <t>8</t>
    </r>
    <r>
      <rPr>
        <sz val="20"/>
        <rFont val="Times New Roman CYR"/>
        <family val="1"/>
        <charset val="204"/>
      </rPr>
      <t xml:space="preserve"> Сведения о суммах средств, обращенных с доход государства (конфискованного в соотв. со ст. 104.1 УК РФ), учитываются по судебным актам, вступившим в законную силу в отчетном периоде.</t>
    </r>
  </si>
  <si>
    <t>Раздел 5. Вынесено постановлений об оплате процессуальных издержек за счет средств федерального бюджета, а также передано документов об оплате компенсационного вознаграждения присяжным заседателям и о возмещении иных расходов присяжным заседателям</t>
  </si>
  <si>
    <t xml:space="preserve">  Утверждена 
приказом Судебного департамента
при Верховном Суде Российской Федерации
от 11.04.2017 № 65 
(в редакции приказа от 26.06.2024 № 153)</t>
  </si>
  <si>
    <t>Наименование суда</t>
  </si>
  <si>
    <t>Аркадакский районный суд (г.Аркадак)</t>
  </si>
  <si>
    <t>Аркадакский районный суд (р.п.Турки)</t>
  </si>
  <si>
    <t>Балаковский районный суд (г.Балаково)</t>
  </si>
  <si>
    <t>Балаковский районный суд (р.п.Духовницкое)</t>
  </si>
  <si>
    <t>Балашовский районный суд (г.Балашов-1)</t>
  </si>
  <si>
    <t>Балашовский районный суд (г.Балашов-2)</t>
  </si>
  <si>
    <t>Балашовский районный суд (р.п.Романовка)</t>
  </si>
  <si>
    <t>Базарно-Карабулакский районный суд (р.п.Базарный Карабулак)</t>
  </si>
  <si>
    <t>Базарно-Карабулакский районный суд (р.п.Балтай)</t>
  </si>
  <si>
    <t>Базарно-Карабулакский районный суд (р.п.Новые Бурасы)</t>
  </si>
  <si>
    <t>Вольский районный суд (г.Вольск)</t>
  </si>
  <si>
    <t>Вольский районный суд (г.Хвалынск)</t>
  </si>
  <si>
    <t>Ершовский районный суд (г.Ершов)</t>
  </si>
  <si>
    <t>Ершовский районный суд (р.п.Дергачи)</t>
  </si>
  <si>
    <t>Ершовский районный суд (р.п.Озинки)</t>
  </si>
  <si>
    <t>Калининский районный суд (г.Калининск)</t>
  </si>
  <si>
    <t>Калининский районный суд (р.п.Лысые Горы)</t>
  </si>
  <si>
    <t>Калининский районный суд (р.п.Самойловка)</t>
  </si>
  <si>
    <t>Краснокутский районный суд (г.Красный Кут)</t>
  </si>
  <si>
    <t>Краснокутский районный суд (с.Питерка)</t>
  </si>
  <si>
    <t>Новоузенский районный суд (г.Новоузенск)</t>
  </si>
  <si>
    <t>Новоузенский районный суд (с.Александров Гай)</t>
  </si>
  <si>
    <t>Пугачевский районный суд (г.Пугачёв)</t>
  </si>
  <si>
    <t>Пугачевский районный суд (с.Ивантеевка)</t>
  </si>
  <si>
    <t>Пугачевский районный суд (п.Горный)</t>
  </si>
  <si>
    <t>Пугачевский районный суд (с.Перелюб)</t>
  </si>
  <si>
    <t>Ртищевский районный суд (г.Ртищево)</t>
  </si>
  <si>
    <t>Ртищевский районный суд (р.п.Екатериновка)</t>
  </si>
  <si>
    <t>Саратовский районный суд (п.Дубки)</t>
  </si>
  <si>
    <t>Саратовский районный суд (с.Воскресенское)</t>
  </si>
  <si>
    <t>Советский районный суд (п.г.т.Степное)</t>
  </si>
  <si>
    <t>Советский районный суд (р.п.Мокроус)</t>
  </si>
  <si>
    <t>Энгельсский районный суд (г.Энгельс)</t>
  </si>
  <si>
    <t>Энгельсский районный суд (р.п.Ровное)</t>
  </si>
  <si>
    <t>председатель суда Коваль А.В.</t>
  </si>
  <si>
    <t>начальник отдела  Каширина Н.Ю.</t>
  </si>
  <si>
    <t>8 (84550) 2-24-04</t>
  </si>
  <si>
    <t>03.01.2025г.</t>
  </si>
</sst>
</file>

<file path=xl/styles.xml><?xml version="1.0" encoding="utf-8"?>
<styleSheet xmlns="http://schemas.openxmlformats.org/spreadsheetml/2006/main">
  <numFmts count="3">
    <numFmt numFmtId="164" formatCode="dd/mm/yy;@"/>
    <numFmt numFmtId="165" formatCode="[$-F800]dddd\,\ mmmm\ dd\,\ yyyy"/>
    <numFmt numFmtId="166" formatCode="[&lt;=9999999]###\-####;\(###\)\ ###\-####"/>
  </numFmts>
  <fonts count="87">
    <font>
      <sz val="10"/>
      <name val="Arial"/>
      <charset val="204"/>
    </font>
    <font>
      <sz val="10"/>
      <name val="Arial"/>
      <charset val="204"/>
    </font>
    <font>
      <b/>
      <sz val="8"/>
      <name val="Times New Roman"/>
      <family val="1"/>
      <charset val="204"/>
    </font>
    <font>
      <sz val="8"/>
      <name val="Times New Roman"/>
      <family val="1"/>
      <charset val="204"/>
    </font>
    <font>
      <sz val="10"/>
      <name val="Times New Roman"/>
      <family val="1"/>
      <charset val="204"/>
    </font>
    <font>
      <b/>
      <sz val="10"/>
      <name val="Times New Roman"/>
      <family val="1"/>
      <charset val="204"/>
    </font>
    <font>
      <b/>
      <sz val="10"/>
      <color indexed="17"/>
      <name val="Times New Roman"/>
      <family val="1"/>
      <charset val="204"/>
    </font>
    <font>
      <sz val="6"/>
      <name val="Times New Roman"/>
      <family val="1"/>
      <charset val="204"/>
    </font>
    <font>
      <sz val="8"/>
      <name val="Arial"/>
      <family val="2"/>
      <charset val="204"/>
    </font>
    <font>
      <sz val="12"/>
      <name val="Times New Roman"/>
      <family val="1"/>
      <charset val="204"/>
    </font>
    <font>
      <b/>
      <sz val="14"/>
      <name val="Arial"/>
      <family val="2"/>
      <charset val="204"/>
    </font>
    <font>
      <b/>
      <sz val="10"/>
      <name val="Times New Roman CYR"/>
      <charset val="204"/>
    </font>
    <font>
      <b/>
      <sz val="12"/>
      <name val="Times New Roman CYR"/>
      <charset val="204"/>
    </font>
    <font>
      <sz val="10"/>
      <color indexed="9"/>
      <name val="Times New Roman"/>
      <family val="1"/>
      <charset val="204"/>
    </font>
    <font>
      <b/>
      <sz val="10"/>
      <color indexed="10"/>
      <name val="Times New Roman"/>
      <family val="1"/>
      <charset val="204"/>
    </font>
    <font>
      <b/>
      <sz val="8"/>
      <color indexed="17"/>
      <name val="Times New Roman"/>
      <family val="1"/>
      <charset val="204"/>
    </font>
    <font>
      <b/>
      <sz val="14"/>
      <name val="Times New Roman"/>
      <family val="1"/>
      <charset val="204"/>
    </font>
    <font>
      <b/>
      <sz val="12"/>
      <name val="Times New Roman"/>
      <family val="1"/>
      <charset val="204"/>
    </font>
    <font>
      <sz val="10"/>
      <color indexed="10"/>
      <name val="Times New Roman"/>
      <family val="1"/>
      <charset val="204"/>
    </font>
    <font>
      <sz val="10"/>
      <name val="Arial"/>
      <family val="2"/>
      <charset val="204"/>
    </font>
    <font>
      <sz val="12"/>
      <color indexed="9"/>
      <name val="Times New Roman"/>
      <family val="1"/>
      <charset val="204"/>
    </font>
    <font>
      <sz val="7"/>
      <name val="Times New Roman"/>
      <family val="1"/>
      <charset val="204"/>
    </font>
    <font>
      <b/>
      <sz val="8"/>
      <color indexed="12"/>
      <name val="Times New Roman"/>
      <family val="1"/>
      <charset val="204"/>
    </font>
    <font>
      <sz val="8"/>
      <color indexed="12"/>
      <name val="Times New Roman"/>
      <family val="1"/>
      <charset val="204"/>
    </font>
    <font>
      <sz val="10"/>
      <color indexed="12"/>
      <name val="Times New Roman"/>
      <family val="1"/>
      <charset val="204"/>
    </font>
    <font>
      <b/>
      <sz val="12"/>
      <color indexed="12"/>
      <name val="Times New Roman"/>
      <family val="1"/>
      <charset val="204"/>
    </font>
    <font>
      <b/>
      <sz val="14"/>
      <name val="Times New Roman CYR"/>
      <family val="1"/>
      <charset val="204"/>
    </font>
    <font>
      <b/>
      <sz val="8"/>
      <name val="Times New Roman CYR"/>
      <family val="1"/>
      <charset val="204"/>
    </font>
    <font>
      <sz val="10"/>
      <name val="Times New Roman CYR"/>
      <family val="1"/>
      <charset val="204"/>
    </font>
    <font>
      <b/>
      <sz val="12"/>
      <name val="Times New Roman Cyr"/>
      <family val="1"/>
      <charset val="204"/>
    </font>
    <font>
      <b/>
      <sz val="10"/>
      <name val="Times New Roman CYR"/>
      <family val="1"/>
      <charset val="204"/>
    </font>
    <font>
      <b/>
      <sz val="10"/>
      <color indexed="30"/>
      <name val="Times New Roman"/>
      <family val="1"/>
      <charset val="204"/>
    </font>
    <font>
      <sz val="10"/>
      <color indexed="64"/>
      <name val="Arial"/>
      <family val="2"/>
      <charset val="204"/>
    </font>
    <font>
      <sz val="10"/>
      <color indexed="64"/>
      <name val="Arial"/>
      <family val="2"/>
      <charset val="204"/>
    </font>
    <font>
      <sz val="10"/>
      <color indexed="64"/>
      <name val="Arial"/>
      <family val="2"/>
      <charset val="204"/>
    </font>
    <font>
      <sz val="9"/>
      <color indexed="10"/>
      <name val="Times New Roman"/>
      <family val="1"/>
      <charset val="204"/>
    </font>
    <font>
      <b/>
      <sz val="16"/>
      <name val="Times New Roman CYR"/>
      <family val="1"/>
      <charset val="204"/>
    </font>
    <font>
      <b/>
      <sz val="18"/>
      <name val="Times New Roman"/>
      <family val="1"/>
      <charset val="204"/>
    </font>
    <font>
      <b/>
      <sz val="16"/>
      <name val="Times New Roman CYR"/>
      <charset val="204"/>
    </font>
    <font>
      <b/>
      <sz val="30"/>
      <name val="Times New Roman CYR"/>
      <charset val="204"/>
    </font>
    <font>
      <b/>
      <sz val="22"/>
      <name val="Times New Roman CYR"/>
      <family val="1"/>
      <charset val="204"/>
    </font>
    <font>
      <b/>
      <vertAlign val="superscript"/>
      <sz val="22"/>
      <name val="Times New Roman CYR"/>
      <charset val="204"/>
    </font>
    <font>
      <b/>
      <sz val="22"/>
      <name val="Times New Roman CYR"/>
      <charset val="204"/>
    </font>
    <font>
      <b/>
      <sz val="18"/>
      <name val="Times New Roman CYR"/>
      <charset val="204"/>
    </font>
    <font>
      <sz val="20"/>
      <name val="Times New Roman CYR"/>
      <family val="1"/>
      <charset val="204"/>
    </font>
    <font>
      <b/>
      <sz val="20"/>
      <name val="Times New Roman CYR"/>
      <family val="1"/>
      <charset val="204"/>
    </font>
    <font>
      <sz val="18"/>
      <name val="Times New Roman CYR"/>
      <family val="1"/>
      <charset val="204"/>
    </font>
    <font>
      <b/>
      <sz val="36"/>
      <name val="Times New Roman CYR"/>
      <family val="1"/>
      <charset val="204"/>
    </font>
    <font>
      <b/>
      <sz val="26"/>
      <name val="Times New Roman CYR"/>
      <charset val="204"/>
    </font>
    <font>
      <b/>
      <sz val="18"/>
      <name val="Times New Roman CYR"/>
      <family val="1"/>
      <charset val="204"/>
    </font>
    <font>
      <sz val="22"/>
      <name val="Times New Roman CYR"/>
      <charset val="204"/>
    </font>
    <font>
      <sz val="16"/>
      <name val="Times New Roman CYR"/>
      <family val="1"/>
      <charset val="204"/>
    </font>
    <font>
      <b/>
      <sz val="24"/>
      <name val="Times New Roman CYR"/>
      <family val="1"/>
      <charset val="204"/>
    </font>
    <font>
      <sz val="22"/>
      <name val="Times New Roman CYR"/>
      <family val="1"/>
      <charset val="204"/>
    </font>
    <font>
      <sz val="22"/>
      <name val="Times New Roman"/>
      <family val="1"/>
      <charset val="204"/>
    </font>
    <font>
      <b/>
      <sz val="36"/>
      <name val="Times New Roman"/>
      <family val="1"/>
      <charset val="204"/>
    </font>
    <font>
      <b/>
      <sz val="26"/>
      <name val="Times New Roman"/>
      <family val="1"/>
      <charset val="204"/>
    </font>
    <font>
      <sz val="26"/>
      <name val="Times New Roman"/>
      <family val="1"/>
      <charset val="204"/>
    </font>
    <font>
      <b/>
      <sz val="16"/>
      <name val="Times New Roman"/>
      <family val="1"/>
      <charset val="204"/>
    </font>
    <font>
      <b/>
      <sz val="20"/>
      <name val="Times New Roman"/>
      <family val="1"/>
      <charset val="204"/>
    </font>
    <font>
      <sz val="10"/>
      <color indexed="64"/>
      <name val="Arial"/>
      <family val="2"/>
      <charset val="204"/>
    </font>
    <font>
      <b/>
      <vertAlign val="superscript"/>
      <sz val="36"/>
      <name val="Times New Roman"/>
      <family val="1"/>
      <charset val="204"/>
    </font>
    <font>
      <sz val="20"/>
      <name val="Times New Roman CYR"/>
      <charset val="204"/>
    </font>
    <font>
      <vertAlign val="superscript"/>
      <sz val="20"/>
      <name val="Times New Roman CYR"/>
      <charset val="204"/>
    </font>
    <font>
      <sz val="20"/>
      <name val="Arial"/>
      <family val="2"/>
      <charset val="204"/>
    </font>
    <font>
      <sz val="20"/>
      <name val="Times New Roman"/>
      <family val="1"/>
      <charset val="204"/>
    </font>
    <font>
      <vertAlign val="superscript"/>
      <sz val="20"/>
      <name val="Times New Roman"/>
      <family val="1"/>
      <charset val="204"/>
    </font>
    <font>
      <sz val="9"/>
      <name val="Times New Roman"/>
      <family val="1"/>
      <charset val="204"/>
    </font>
    <font>
      <b/>
      <sz val="28"/>
      <name val="Times New Roman CYR"/>
      <charset val="204"/>
    </font>
    <font>
      <b/>
      <sz val="28"/>
      <name val="Times New Roman"/>
      <family val="1"/>
      <charset val="204"/>
    </font>
    <font>
      <sz val="10"/>
      <color indexed="64"/>
      <name val="Arial"/>
      <family val="2"/>
      <charset val="204"/>
    </font>
    <font>
      <sz val="12"/>
      <color indexed="64"/>
      <name val="Times New Roman"/>
      <family val="1"/>
      <charset val="204"/>
    </font>
    <font>
      <sz val="10"/>
      <color indexed="64"/>
      <name val="Arial"/>
      <family val="2"/>
      <charset val="204"/>
    </font>
    <font>
      <sz val="10"/>
      <color indexed="64"/>
      <name val="Arial"/>
      <family val="2"/>
      <charset val="204"/>
    </font>
    <font>
      <sz val="10"/>
      <name val="Arial Cyr"/>
      <charset val="204"/>
    </font>
    <font>
      <sz val="12"/>
      <name val="Times New Roman"/>
      <family val="1"/>
    </font>
    <font>
      <sz val="10"/>
      <name val="Times New Roman"/>
      <family val="1"/>
    </font>
    <font>
      <b/>
      <sz val="9"/>
      <name val="Arial"/>
      <family val="2"/>
      <charset val="204"/>
    </font>
    <font>
      <b/>
      <sz val="10"/>
      <name val="Arial"/>
      <family val="2"/>
      <charset val="204"/>
    </font>
    <font>
      <sz val="10"/>
      <color indexed="30"/>
      <name val="Arial"/>
      <family val="2"/>
      <charset val="204"/>
    </font>
    <font>
      <sz val="10"/>
      <color indexed="10"/>
      <name val="Times New Roman"/>
      <family val="1"/>
      <charset val="204"/>
    </font>
    <font>
      <sz val="10"/>
      <color indexed="10"/>
      <name val="Arial"/>
      <family val="2"/>
      <charset val="204"/>
    </font>
    <font>
      <b/>
      <sz val="10"/>
      <color indexed="30"/>
      <name val="Arial"/>
      <family val="2"/>
      <charset val="204"/>
    </font>
    <font>
      <sz val="12"/>
      <color indexed="10"/>
      <name val="Times New Roman"/>
      <family val="1"/>
      <charset val="204"/>
    </font>
    <font>
      <b/>
      <sz val="12"/>
      <color indexed="30"/>
      <name val="Times New Roman"/>
      <family val="1"/>
      <charset val="204"/>
    </font>
    <font>
      <b/>
      <sz val="12"/>
      <name val="Times New Roman"/>
      <family val="1"/>
    </font>
    <font>
      <sz val="9"/>
      <color theme="1"/>
      <name val="Calibri"/>
      <family val="2"/>
      <scheme val="minor"/>
    </font>
  </fonts>
  <fills count="9">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7"/>
        <bgColor indexed="64"/>
      </patternFill>
    </fill>
    <fill>
      <patternFill patternType="solid">
        <fgColor indexed="44"/>
        <bgColor indexed="64"/>
      </patternFill>
    </fill>
  </fills>
  <borders count="33">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8"/>
      </bottom>
      <diagonal/>
    </border>
  </borders>
  <cellStyleXfs count="62">
    <xf numFmtId="0" fontId="0" fillId="0" borderId="0"/>
    <xf numFmtId="0" fontId="19" fillId="0" borderId="0"/>
    <xf numFmtId="0" fontId="19" fillId="0" borderId="0"/>
    <xf numFmtId="0" fontId="74" fillId="0" borderId="0"/>
    <xf numFmtId="0" fontId="32" fillId="0" borderId="0" applyNumberFormat="0"/>
    <xf numFmtId="0" fontId="19" fillId="0" borderId="0"/>
    <xf numFmtId="0" fontId="32" fillId="0" borderId="0" applyNumberFormat="0"/>
    <xf numFmtId="0" fontId="19" fillId="0" borderId="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applyNumberFormat="0"/>
    <xf numFmtId="0" fontId="32" fillId="0" borderId="0"/>
    <xf numFmtId="0" fontId="19" fillId="0" borderId="0"/>
    <xf numFmtId="0" fontId="19" fillId="0" borderId="0"/>
    <xf numFmtId="0" fontId="32" fillId="0" borderId="0" applyNumberFormat="0"/>
    <xf numFmtId="0" fontId="32" fillId="0" borderId="0" applyNumberFormat="0"/>
    <xf numFmtId="0" fontId="19" fillId="0" borderId="0"/>
    <xf numFmtId="0" fontId="32" fillId="0" borderId="0" applyNumberFormat="0"/>
    <xf numFmtId="0" fontId="32" fillId="0" borderId="0" applyNumberFormat="0"/>
    <xf numFmtId="0" fontId="32" fillId="0" borderId="0" applyNumberFormat="0"/>
    <xf numFmtId="0" fontId="32" fillId="0" borderId="0" applyNumberFormat="0"/>
    <xf numFmtId="0" fontId="33" fillId="0" borderId="0"/>
    <xf numFmtId="0" fontId="32" fillId="0" borderId="0"/>
    <xf numFmtId="0" fontId="32" fillId="0" borderId="0"/>
    <xf numFmtId="0" fontId="34" fillId="0" borderId="0"/>
    <xf numFmtId="0" fontId="32" fillId="0" borderId="0"/>
    <xf numFmtId="0" fontId="32" fillId="0" borderId="0"/>
    <xf numFmtId="0" fontId="32" fillId="0" borderId="0"/>
    <xf numFmtId="0" fontId="32" fillId="0" borderId="0"/>
    <xf numFmtId="0" fontId="60" fillId="0" borderId="0" applyNumberFormat="0"/>
    <xf numFmtId="0" fontId="32" fillId="0" borderId="0" applyNumberFormat="0"/>
    <xf numFmtId="0" fontId="19" fillId="0" borderId="0"/>
    <xf numFmtId="0" fontId="32" fillId="0" borderId="0" applyNumberFormat="0"/>
    <xf numFmtId="0" fontId="32" fillId="0" borderId="0" applyNumberFormat="0"/>
    <xf numFmtId="0" fontId="70" fillId="0" borderId="0" applyNumberFormat="0"/>
    <xf numFmtId="0" fontId="32" fillId="0" borderId="0" applyNumberFormat="0"/>
    <xf numFmtId="0" fontId="19" fillId="0" borderId="0"/>
    <xf numFmtId="0" fontId="32" fillId="0" borderId="0" applyNumberFormat="0"/>
    <xf numFmtId="0" fontId="32" fillId="0" borderId="0" applyNumberFormat="0"/>
    <xf numFmtId="0" fontId="32" fillId="0" borderId="0" applyNumberFormat="0"/>
    <xf numFmtId="0" fontId="32" fillId="0" borderId="0"/>
    <xf numFmtId="0" fontId="86" fillId="0" borderId="0"/>
    <xf numFmtId="0" fontId="32" fillId="0" borderId="0" applyNumberFormat="0"/>
    <xf numFmtId="0" fontId="72" fillId="0" borderId="0" applyNumberFormat="0"/>
    <xf numFmtId="0" fontId="32" fillId="0" borderId="0"/>
    <xf numFmtId="0" fontId="32" fillId="0" borderId="0" applyNumberFormat="0"/>
    <xf numFmtId="0" fontId="73" fillId="0" borderId="0" applyNumberFormat="0"/>
    <xf numFmtId="0" fontId="32" fillId="0" borderId="0"/>
    <xf numFmtId="0" fontId="73" fillId="0" borderId="0" applyNumberFormat="0"/>
    <xf numFmtId="0" fontId="1" fillId="0" borderId="0"/>
    <xf numFmtId="0" fontId="1" fillId="0" borderId="0"/>
  </cellStyleXfs>
  <cellXfs count="349">
    <xf numFmtId="0" fontId="0" fillId="0" borderId="0" xfId="0"/>
    <xf numFmtId="0" fontId="4" fillId="0" borderId="0" xfId="0" applyFont="1" applyProtection="1"/>
    <xf numFmtId="0" fontId="13" fillId="0" borderId="0" xfId="0" applyFont="1" applyFill="1" applyAlignment="1" applyProtection="1">
      <alignment shrinkToFit="1"/>
    </xf>
    <xf numFmtId="0" fontId="2" fillId="0" borderId="0" xfId="0" applyFont="1" applyBorder="1" applyAlignment="1" applyProtection="1">
      <alignment wrapText="1"/>
    </xf>
    <xf numFmtId="0" fontId="3" fillId="0" borderId="0" xfId="0" applyFont="1" applyProtection="1"/>
    <xf numFmtId="0" fontId="4" fillId="0" borderId="0" xfId="0" applyFont="1" applyBorder="1" applyProtection="1"/>
    <xf numFmtId="0" fontId="2" fillId="0" borderId="1" xfId="0" applyFont="1" applyBorder="1" applyAlignment="1" applyProtection="1">
      <alignment wrapText="1"/>
    </xf>
    <xf numFmtId="0" fontId="2" fillId="0" borderId="2" xfId="0" applyFont="1" applyBorder="1" applyAlignment="1" applyProtection="1">
      <alignment wrapText="1"/>
    </xf>
    <xf numFmtId="0" fontId="2" fillId="0" borderId="3" xfId="0" applyFont="1" applyBorder="1" applyAlignment="1" applyProtection="1">
      <alignment wrapText="1"/>
    </xf>
    <xf numFmtId="0" fontId="3" fillId="0" borderId="0" xfId="0" applyFont="1" applyBorder="1" applyAlignment="1" applyProtection="1">
      <alignment vertical="top" wrapText="1"/>
    </xf>
    <xf numFmtId="0" fontId="5" fillId="0" borderId="0" xfId="0" applyFont="1" applyProtection="1"/>
    <xf numFmtId="0" fontId="15" fillId="0" borderId="0" xfId="0" applyFont="1" applyBorder="1" applyAlignment="1" applyProtection="1">
      <alignment vertical="center" wrapText="1"/>
    </xf>
    <xf numFmtId="0" fontId="4" fillId="0" borderId="4" xfId="0" applyFont="1" applyBorder="1" applyProtection="1"/>
    <xf numFmtId="0" fontId="4" fillId="0" borderId="5" xfId="0" applyFont="1" applyBorder="1" applyProtection="1"/>
    <xf numFmtId="0" fontId="4" fillId="0" borderId="0" xfId="0" applyFont="1"/>
    <xf numFmtId="0" fontId="4" fillId="0" borderId="0" xfId="0" applyFont="1" applyAlignment="1">
      <alignment wrapText="1"/>
    </xf>
    <xf numFmtId="0" fontId="5" fillId="0" borderId="0" xfId="0" applyFont="1"/>
    <xf numFmtId="0" fontId="2" fillId="0" borderId="0" xfId="0" applyFont="1" applyAlignment="1">
      <alignment horizontal="center"/>
    </xf>
    <xf numFmtId="0" fontId="2" fillId="0" borderId="0" xfId="0" applyFont="1"/>
    <xf numFmtId="0" fontId="5" fillId="0" borderId="0" xfId="0" applyNumberFormat="1" applyFont="1" applyFill="1" applyBorder="1" applyAlignment="1" applyProtection="1">
      <alignment horizontal="right" vertical="center"/>
      <protection locked="0"/>
    </xf>
    <xf numFmtId="0" fontId="5" fillId="0" borderId="0" xfId="0" applyFont="1" applyFill="1"/>
    <xf numFmtId="0" fontId="18" fillId="0" borderId="0" xfId="0" applyFont="1" applyProtection="1"/>
    <xf numFmtId="0" fontId="14" fillId="0" borderId="0" xfId="0" applyFont="1" applyProtection="1"/>
    <xf numFmtId="0" fontId="19" fillId="0" borderId="0" xfId="0" applyFont="1"/>
    <xf numFmtId="0" fontId="16" fillId="0" borderId="0" xfId="0" applyFont="1" applyFill="1" applyBorder="1" applyAlignment="1">
      <alignment horizontal="left" vertical="center" wrapText="1"/>
    </xf>
    <xf numFmtId="0" fontId="4" fillId="0" borderId="0" xfId="0" applyFont="1" applyAlignment="1">
      <alignment horizontal="center" wrapText="1"/>
    </xf>
    <xf numFmtId="0" fontId="20" fillId="0" borderId="0" xfId="0" applyFont="1" applyFill="1" applyAlignment="1" applyProtection="1">
      <alignment shrinkToFit="1"/>
    </xf>
    <xf numFmtId="0" fontId="4" fillId="0" borderId="0" xfId="0" applyFont="1" applyAlignment="1">
      <alignment horizontal="right"/>
    </xf>
    <xf numFmtId="0" fontId="3" fillId="0" borderId="0" xfId="0" applyFont="1" applyFill="1" applyBorder="1" applyAlignment="1" applyProtection="1"/>
    <xf numFmtId="0" fontId="4" fillId="0" borderId="0" xfId="0" applyFont="1" applyFill="1" applyProtection="1"/>
    <xf numFmtId="0" fontId="4" fillId="0" borderId="6" xfId="0" applyFont="1" applyFill="1" applyBorder="1" applyProtection="1"/>
    <xf numFmtId="0" fontId="3" fillId="0" borderId="0" xfId="0" applyFont="1" applyFill="1" applyBorder="1" applyAlignment="1" applyProtection="1">
      <alignment vertical="top" wrapText="1"/>
    </xf>
    <xf numFmtId="0" fontId="2" fillId="0" borderId="5"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22" fillId="0" borderId="4" xfId="0" applyFont="1" applyBorder="1" applyAlignment="1" applyProtection="1">
      <alignment horizontal="left"/>
    </xf>
    <xf numFmtId="0" fontId="22" fillId="0" borderId="5" xfId="0" applyFont="1" applyBorder="1" applyAlignment="1" applyProtection="1">
      <alignment horizontal="left"/>
    </xf>
    <xf numFmtId="0" fontId="25" fillId="0" borderId="2" xfId="0" applyFont="1" applyBorder="1" applyAlignment="1" applyProtection="1">
      <alignment horizontal="right" wrapText="1"/>
    </xf>
    <xf numFmtId="0" fontId="25" fillId="2" borderId="2" xfId="0" applyFont="1" applyFill="1" applyBorder="1" applyAlignment="1" applyProtection="1">
      <alignment horizontal="center" wrapText="1"/>
      <protection locked="0"/>
    </xf>
    <xf numFmtId="0" fontId="25" fillId="0" borderId="2" xfId="0" applyFont="1" applyBorder="1" applyAlignment="1" applyProtection="1">
      <alignment horizontal="center" wrapText="1"/>
    </xf>
    <xf numFmtId="0" fontId="25" fillId="0" borderId="2" xfId="0" applyFont="1" applyBorder="1" applyAlignment="1" applyProtection="1">
      <alignment wrapText="1"/>
    </xf>
    <xf numFmtId="164" fontId="4" fillId="0" borderId="0" xfId="0" applyNumberFormat="1" applyFont="1" applyProtection="1"/>
    <xf numFmtId="0" fontId="19" fillId="0" borderId="0" xfId="0" applyFont="1" applyFill="1"/>
    <xf numFmtId="0" fontId="27" fillId="0" borderId="0" xfId="0" applyFont="1" applyFill="1" applyAlignment="1">
      <alignment horizontal="center" vertical="center" wrapText="1"/>
    </xf>
    <xf numFmtId="0" fontId="28" fillId="0" borderId="0" xfId="0" applyFont="1" applyFill="1"/>
    <xf numFmtId="0" fontId="28" fillId="0" borderId="0" xfId="0" applyFont="1" applyFill="1" applyBorder="1" applyAlignment="1"/>
    <xf numFmtId="49" fontId="28" fillId="0" borderId="0" xfId="0" applyNumberFormat="1" applyFont="1" applyFill="1"/>
    <xf numFmtId="0" fontId="19" fillId="0" borderId="0" xfId="0"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vertical="center" wrapText="1"/>
    </xf>
    <xf numFmtId="0" fontId="4" fillId="0" borderId="0" xfId="0" applyFont="1" applyFill="1" applyBorder="1" applyAlignment="1">
      <alignment wrapText="1"/>
    </xf>
    <xf numFmtId="0" fontId="4" fillId="0" borderId="0" xfId="0" applyFont="1" applyFill="1" applyAlignment="1">
      <alignment wrapText="1"/>
    </xf>
    <xf numFmtId="0" fontId="28" fillId="0" borderId="8" xfId="0" applyFont="1" applyFill="1" applyBorder="1" applyAlignment="1">
      <alignment horizontal="left"/>
    </xf>
    <xf numFmtId="0" fontId="28" fillId="0" borderId="0" xfId="0" applyFont="1" applyFill="1" applyBorder="1" applyAlignment="1">
      <alignment horizontal="left"/>
    </xf>
    <xf numFmtId="0" fontId="11" fillId="0" borderId="0" xfId="0" applyFont="1" applyFill="1" applyBorder="1" applyAlignment="1">
      <alignment horizontal="left" wrapText="1"/>
    </xf>
    <xf numFmtId="3" fontId="12" fillId="0" borderId="0" xfId="0" applyNumberFormat="1" applyFont="1" applyFill="1" applyBorder="1" applyAlignment="1" applyProtection="1">
      <alignment vertical="center" wrapText="1"/>
      <protection locked="0"/>
    </xf>
    <xf numFmtId="0" fontId="28" fillId="0" borderId="0" xfId="0" applyFont="1" applyFill="1" applyBorder="1" applyAlignment="1">
      <alignment horizontal="left" wrapText="1"/>
    </xf>
    <xf numFmtId="14" fontId="4" fillId="0" borderId="0" xfId="0" applyNumberFormat="1" applyFont="1" applyAlignment="1" applyProtection="1">
      <alignment horizontal="right"/>
    </xf>
    <xf numFmtId="0" fontId="17" fillId="0" borderId="0" xfId="0" quotePrefix="1" applyFont="1" applyAlignment="1" applyProtection="1">
      <alignment horizontal="right"/>
    </xf>
    <xf numFmtId="0" fontId="37" fillId="0" borderId="0" xfId="0" applyFont="1" applyFill="1" applyBorder="1" applyAlignment="1">
      <alignment vertical="center"/>
    </xf>
    <xf numFmtId="0" fontId="36" fillId="0" borderId="0" xfId="0" applyFont="1" applyFill="1" applyAlignment="1"/>
    <xf numFmtId="0" fontId="3" fillId="0" borderId="6"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28" fillId="0" borderId="0" xfId="0" applyFont="1" applyFill="1" applyAlignment="1">
      <alignment horizontal="left" vertical="top" wrapText="1"/>
    </xf>
    <xf numFmtId="0" fontId="38" fillId="0" borderId="0" xfId="0" applyFont="1" applyFill="1" applyAlignment="1"/>
    <xf numFmtId="0" fontId="30" fillId="0" borderId="0" xfId="0" applyFont="1" applyFill="1" applyAlignment="1"/>
    <xf numFmtId="0" fontId="29" fillId="0" borderId="0" xfId="0" applyFont="1" applyFill="1" applyBorder="1" applyAlignment="1">
      <alignment vertical="center" wrapText="1"/>
    </xf>
    <xf numFmtId="0" fontId="40" fillId="0" borderId="9" xfId="0" applyFont="1" applyFill="1" applyBorder="1" applyAlignment="1">
      <alignment horizontal="center" vertical="center" wrapText="1"/>
    </xf>
    <xf numFmtId="0" fontId="26" fillId="0" borderId="0" xfId="0" applyFont="1" applyFill="1" applyAlignment="1">
      <alignment horizontal="center" vertical="center" wrapText="1"/>
    </xf>
    <xf numFmtId="49" fontId="44" fillId="0" borderId="9" xfId="0" applyNumberFormat="1" applyFont="1" applyFill="1" applyBorder="1" applyAlignment="1">
      <alignment vertical="center" wrapText="1"/>
    </xf>
    <xf numFmtId="49" fontId="44" fillId="0" borderId="9" xfId="0" applyNumberFormat="1" applyFont="1" applyFill="1" applyBorder="1" applyAlignment="1">
      <alignment horizontal="left" vertical="center" wrapText="1"/>
    </xf>
    <xf numFmtId="0" fontId="46" fillId="0" borderId="0" xfId="0" applyFont="1" applyFill="1"/>
    <xf numFmtId="0" fontId="42" fillId="0" borderId="10" xfId="0" applyFont="1" applyFill="1" applyBorder="1" applyAlignment="1">
      <alignment horizontal="center" vertical="center" wrapText="1"/>
    </xf>
    <xf numFmtId="0" fontId="42" fillId="0" borderId="0" xfId="0" applyFont="1" applyFill="1" applyAlignment="1">
      <alignment horizontal="center" vertical="center" wrapText="1"/>
    </xf>
    <xf numFmtId="0" fontId="42" fillId="0" borderId="9"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0" xfId="0" applyFont="1" applyFill="1" applyAlignment="1">
      <alignment horizontal="center" vertical="center" wrapText="1"/>
    </xf>
    <xf numFmtId="49" fontId="50" fillId="0" borderId="10" xfId="60" applyNumberFormat="1" applyFont="1" applyFill="1" applyBorder="1" applyAlignment="1">
      <alignment vertical="center" wrapText="1"/>
    </xf>
    <xf numFmtId="0" fontId="43" fillId="0" borderId="9" xfId="0" applyNumberFormat="1" applyFont="1" applyFill="1" applyBorder="1" applyAlignment="1">
      <alignment horizontal="center" vertical="center" wrapText="1"/>
    </xf>
    <xf numFmtId="49" fontId="50" fillId="0" borderId="9" xfId="60" applyNumberFormat="1" applyFont="1" applyFill="1" applyBorder="1" applyAlignment="1">
      <alignment vertical="center" wrapText="1"/>
    </xf>
    <xf numFmtId="0" fontId="51" fillId="0" borderId="0" xfId="0" applyFont="1" applyFill="1" applyAlignment="1">
      <alignment horizontal="left" vertical="center"/>
    </xf>
    <xf numFmtId="0" fontId="29" fillId="0" borderId="1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50" fillId="0" borderId="10" xfId="0" applyFont="1" applyFill="1" applyBorder="1" applyAlignment="1">
      <alignment vertical="center" wrapText="1"/>
    </xf>
    <xf numFmtId="0" fontId="49" fillId="0" borderId="9" xfId="0" applyFont="1" applyFill="1" applyBorder="1" applyAlignment="1">
      <alignment horizontal="center" vertical="center"/>
    </xf>
    <xf numFmtId="3" fontId="12" fillId="0" borderId="11" xfId="0" applyNumberFormat="1" applyFont="1" applyFill="1" applyBorder="1" applyAlignment="1" applyProtection="1">
      <alignment vertical="center" wrapText="1"/>
      <protection locked="0"/>
    </xf>
    <xf numFmtId="0" fontId="36" fillId="0" borderId="0" xfId="0" applyFont="1" applyFill="1" applyBorder="1" applyAlignment="1">
      <alignment horizontal="left" vertical="center" wrapText="1"/>
    </xf>
    <xf numFmtId="0" fontId="52" fillId="0" borderId="9"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0" xfId="0" applyFont="1" applyFill="1"/>
    <xf numFmtId="0" fontId="53" fillId="0" borderId="9" xfId="0" applyFont="1" applyFill="1" applyBorder="1" applyAlignment="1">
      <alignment horizontal="left" vertical="center" wrapText="1"/>
    </xf>
    <xf numFmtId="0" fontId="37" fillId="0" borderId="9" xfId="0" applyFont="1" applyFill="1" applyBorder="1" applyAlignment="1">
      <alignment horizontal="center" vertical="center" wrapText="1"/>
    </xf>
    <xf numFmtId="0" fontId="54" fillId="0" borderId="9" xfId="0" applyFont="1" applyFill="1" applyBorder="1" applyAlignment="1">
      <alignment horizontal="left" vertical="center" wrapText="1"/>
    </xf>
    <xf numFmtId="0" fontId="56" fillId="0" borderId="9" xfId="0" applyFont="1" applyFill="1" applyBorder="1" applyAlignment="1">
      <alignment horizontal="center" vertical="center" wrapText="1"/>
    </xf>
    <xf numFmtId="0" fontId="5" fillId="0" borderId="0" xfId="0" applyFont="1" applyFill="1" applyAlignment="1">
      <alignment vertical="justify" wrapText="1"/>
    </xf>
    <xf numFmtId="0" fontId="2" fillId="0" borderId="0" xfId="0" applyFont="1" applyFill="1" applyAlignment="1">
      <alignment horizontal="center"/>
    </xf>
    <xf numFmtId="0" fontId="2" fillId="0" borderId="0" xfId="0" applyFont="1" applyFill="1"/>
    <xf numFmtId="0" fontId="57" fillId="0" borderId="9" xfId="0" applyFont="1" applyFill="1" applyBorder="1" applyAlignment="1">
      <alignment horizontal="left" vertical="center" wrapText="1"/>
    </xf>
    <xf numFmtId="0" fontId="58" fillId="0" borderId="9" xfId="0" applyFont="1" applyFill="1" applyBorder="1" applyAlignment="1">
      <alignment horizontal="center" vertical="center"/>
    </xf>
    <xf numFmtId="0" fontId="56" fillId="0" borderId="9" xfId="0" applyFont="1" applyFill="1" applyBorder="1" applyAlignment="1">
      <alignment horizontal="left" vertical="center" wrapText="1"/>
    </xf>
    <xf numFmtId="0" fontId="21" fillId="0" borderId="11" xfId="0" applyFont="1" applyFill="1" applyBorder="1" applyAlignment="1">
      <alignment wrapText="1"/>
    </xf>
    <xf numFmtId="0" fontId="21" fillId="0" borderId="0" xfId="0" applyFont="1" applyFill="1" applyAlignment="1">
      <alignment wrapText="1"/>
    </xf>
    <xf numFmtId="0" fontId="56" fillId="0" borderId="12" xfId="0" applyFont="1" applyFill="1" applyBorder="1" applyAlignment="1">
      <alignment horizontal="center" vertical="center"/>
    </xf>
    <xf numFmtId="0" fontId="56" fillId="0" borderId="12"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9" xfId="0" applyFont="1" applyFill="1" applyBorder="1" applyAlignment="1">
      <alignment horizontal="center"/>
    </xf>
    <xf numFmtId="0" fontId="56" fillId="0" borderId="9" xfId="0" applyFont="1" applyFill="1" applyBorder="1" applyAlignment="1">
      <alignment vertical="center"/>
    </xf>
    <xf numFmtId="0" fontId="58" fillId="0" borderId="0" xfId="0" applyFont="1" applyFill="1" applyBorder="1"/>
    <xf numFmtId="0" fontId="58" fillId="0" borderId="0" xfId="61" applyFont="1" applyFill="1" applyBorder="1" applyAlignment="1">
      <alignment horizontal="center" vertical="top"/>
    </xf>
    <xf numFmtId="0" fontId="80" fillId="0" borderId="0" xfId="0" applyFont="1" applyAlignment="1">
      <alignment horizontal="center" wrapText="1"/>
    </xf>
    <xf numFmtId="0" fontId="81" fillId="0" borderId="0" xfId="0" applyFont="1" applyAlignment="1">
      <alignment wrapText="1"/>
    </xf>
    <xf numFmtId="0" fontId="80" fillId="0" borderId="0" xfId="0" applyFont="1" applyAlignment="1">
      <alignment wrapText="1"/>
    </xf>
    <xf numFmtId="0" fontId="59" fillId="0" borderId="0" xfId="0" applyFont="1" applyFill="1" applyAlignment="1">
      <alignment horizontal="right"/>
    </xf>
    <xf numFmtId="0" fontId="35" fillId="0" borderId="0" xfId="0" applyFont="1" applyBorder="1" applyAlignment="1" applyProtection="1">
      <alignment horizontal="center" vertical="center" wrapText="1"/>
      <protection locked="0"/>
    </xf>
    <xf numFmtId="0" fontId="45" fillId="0" borderId="9" xfId="0" applyFont="1" applyFill="1" applyBorder="1" applyAlignment="1">
      <alignment horizontal="center" vertical="center" wrapText="1"/>
    </xf>
    <xf numFmtId="3" fontId="56" fillId="2" borderId="9" xfId="0" applyNumberFormat="1" applyFont="1" applyFill="1" applyBorder="1" applyAlignment="1">
      <alignment horizontal="right" vertical="center"/>
    </xf>
    <xf numFmtId="0" fontId="59" fillId="0" borderId="0" xfId="0" applyFont="1" applyFill="1" applyAlignment="1">
      <alignment wrapText="1"/>
    </xf>
    <xf numFmtId="166" fontId="59" fillId="0" borderId="14" xfId="61" applyNumberFormat="1" applyFont="1" applyFill="1" applyBorder="1" applyAlignment="1"/>
    <xf numFmtId="0" fontId="59" fillId="0" borderId="0" xfId="61" applyFont="1" applyFill="1" applyBorder="1" applyAlignment="1">
      <alignment horizontal="left" vertical="center"/>
    </xf>
    <xf numFmtId="0" fontId="59" fillId="0" borderId="0" xfId="0" applyFont="1" applyFill="1" applyBorder="1" applyAlignment="1">
      <alignment wrapText="1"/>
    </xf>
    <xf numFmtId="0" fontId="58" fillId="0" borderId="0" xfId="61" applyFont="1" applyFill="1" applyBorder="1" applyAlignment="1">
      <alignment vertical="top" wrapText="1"/>
    </xf>
    <xf numFmtId="0" fontId="59" fillId="0" borderId="0" xfId="61" applyFont="1" applyFill="1" applyBorder="1" applyAlignment="1">
      <alignment vertical="center" wrapText="1"/>
    </xf>
    <xf numFmtId="0" fontId="59" fillId="0" borderId="0" xfId="0" applyFont="1" applyFill="1" applyBorder="1" applyAlignment="1"/>
    <xf numFmtId="0" fontId="44" fillId="0" borderId="0" xfId="0" applyFont="1" applyFill="1" applyAlignment="1">
      <alignment horizontal="left" vertical="center"/>
    </xf>
    <xf numFmtId="0" fontId="64" fillId="0" borderId="0" xfId="0" applyFont="1" applyBorder="1" applyAlignment="1">
      <alignment vertical="center" wrapText="1"/>
    </xf>
    <xf numFmtId="49" fontId="44" fillId="0" borderId="0" xfId="0" applyNumberFormat="1" applyFont="1" applyFill="1" applyBorder="1" applyAlignment="1">
      <alignment vertical="top" wrapText="1"/>
    </xf>
    <xf numFmtId="0" fontId="44" fillId="0" borderId="0" xfId="0" applyFont="1" applyFill="1" applyBorder="1" applyAlignment="1">
      <alignment horizontal="center" vertical="top" wrapText="1"/>
    </xf>
    <xf numFmtId="0" fontId="44" fillId="0" borderId="0" xfId="0" applyFont="1" applyFill="1" applyBorder="1" applyAlignment="1"/>
    <xf numFmtId="0" fontId="0" fillId="0" borderId="15" xfId="0" applyBorder="1" applyAlignment="1">
      <alignment horizontal="center"/>
    </xf>
    <xf numFmtId="0" fontId="65" fillId="0" borderId="8" xfId="0" applyFont="1" applyFill="1" applyBorder="1" applyAlignment="1">
      <alignment wrapText="1"/>
    </xf>
    <xf numFmtId="0" fontId="65" fillId="0" borderId="0" xfId="0" applyFont="1" applyFill="1"/>
    <xf numFmtId="0" fontId="0" fillId="0" borderId="0" xfId="0" applyNumberFormat="1" applyAlignment="1">
      <alignment wrapText="1"/>
    </xf>
    <xf numFmtId="0" fontId="81" fillId="0" borderId="0" xfId="0" applyNumberFormat="1" applyFont="1"/>
    <xf numFmtId="3" fontId="68" fillId="2" borderId="9" xfId="0" applyNumberFormat="1" applyFont="1" applyFill="1" applyBorder="1" applyAlignment="1" applyProtection="1">
      <alignment horizontal="right" vertical="center" wrapText="1"/>
      <protection locked="0"/>
    </xf>
    <xf numFmtId="3" fontId="68" fillId="3" borderId="9" xfId="0" applyNumberFormat="1" applyFont="1" applyFill="1" applyBorder="1" applyAlignment="1" applyProtection="1">
      <alignment horizontal="right" vertical="center"/>
      <protection locked="0"/>
    </xf>
    <xf numFmtId="0" fontId="43" fillId="0" borderId="0" xfId="0" applyFont="1" applyFill="1" applyBorder="1" applyAlignment="1">
      <alignment vertical="center"/>
    </xf>
    <xf numFmtId="49" fontId="49" fillId="0" borderId="9" xfId="0" applyNumberFormat="1" applyFont="1" applyFill="1" applyBorder="1" applyAlignment="1">
      <alignment horizontal="center" vertical="center" wrapText="1"/>
    </xf>
    <xf numFmtId="0" fontId="37" fillId="0" borderId="9" xfId="0" applyFont="1" applyFill="1" applyBorder="1" applyAlignment="1">
      <alignment horizontal="center" vertical="center"/>
    </xf>
    <xf numFmtId="0" fontId="82" fillId="0" borderId="0" xfId="0" applyNumberFormat="1" applyFont="1" applyAlignment="1">
      <alignment horizontal="center"/>
    </xf>
    <xf numFmtId="0" fontId="71" fillId="0" borderId="9" xfId="50" applyNumberFormat="1" applyFont="1" applyBorder="1" applyAlignment="1">
      <alignment wrapText="1"/>
    </xf>
    <xf numFmtId="0" fontId="83" fillId="0" borderId="9" xfId="50" applyNumberFormat="1" applyFont="1" applyBorder="1" applyAlignment="1">
      <alignment wrapText="1"/>
    </xf>
    <xf numFmtId="0" fontId="84" fillId="0" borderId="9" xfId="50" applyNumberFormat="1" applyFont="1" applyBorder="1" applyAlignment="1">
      <alignment horizontal="center" wrapText="1"/>
    </xf>
    <xf numFmtId="0" fontId="17" fillId="4" borderId="9" xfId="0" applyNumberFormat="1" applyFont="1" applyFill="1" applyBorder="1" applyAlignment="1">
      <alignment horizontal="center" vertical="center" wrapText="1"/>
    </xf>
    <xf numFmtId="0" fontId="17" fillId="4" borderId="9" xfId="0" applyNumberFormat="1" applyFont="1" applyFill="1" applyBorder="1" applyAlignment="1">
      <alignment horizontal="center" wrapText="1"/>
    </xf>
    <xf numFmtId="0" fontId="17" fillId="4" borderId="9" xfId="0" applyNumberFormat="1" applyFont="1" applyFill="1" applyBorder="1" applyAlignment="1">
      <alignment wrapText="1"/>
    </xf>
    <xf numFmtId="0" fontId="9" fillId="4" borderId="9" xfId="0" applyFont="1" applyFill="1" applyBorder="1" applyAlignment="1" applyProtection="1">
      <alignment horizontal="center" wrapText="1"/>
      <protection locked="0"/>
    </xf>
    <xf numFmtId="0" fontId="0" fillId="0" borderId="0" xfId="0" applyNumberFormat="1"/>
    <xf numFmtId="0" fontId="62" fillId="0" borderId="0" xfId="0" applyFont="1" applyFill="1"/>
    <xf numFmtId="0" fontId="44" fillId="0" borderId="0" xfId="0" applyFont="1" applyFill="1" applyBorder="1"/>
    <xf numFmtId="0" fontId="58" fillId="5" borderId="0" xfId="0" applyFont="1" applyFill="1" applyBorder="1" applyAlignment="1">
      <alignment horizontal="center" vertical="center"/>
    </xf>
    <xf numFmtId="3" fontId="69" fillId="5" borderId="0" xfId="0" applyNumberFormat="1" applyFont="1" applyFill="1" applyBorder="1" applyAlignment="1">
      <alignment horizontal="right" vertical="center"/>
    </xf>
    <xf numFmtId="0" fontId="2" fillId="5" borderId="0" xfId="0" applyFont="1" applyFill="1" applyBorder="1" applyAlignment="1">
      <alignment horizontal="center" vertical="center"/>
    </xf>
    <xf numFmtId="3" fontId="17" fillId="5" borderId="0" xfId="0" applyNumberFormat="1" applyFont="1" applyFill="1" applyBorder="1" applyAlignment="1">
      <alignment horizontal="right" vertical="center"/>
    </xf>
    <xf numFmtId="14" fontId="4" fillId="0" borderId="0" xfId="0" applyNumberFormat="1" applyFont="1" applyProtection="1"/>
    <xf numFmtId="0" fontId="65" fillId="0" borderId="0" xfId="23" applyFont="1" applyFill="1" applyAlignment="1">
      <alignment horizontal="left" vertical="center"/>
    </xf>
    <xf numFmtId="0" fontId="65" fillId="0" borderId="8" xfId="23" applyFont="1" applyFill="1" applyBorder="1" applyAlignment="1">
      <alignment horizontal="left" vertical="center" wrapText="1"/>
    </xf>
    <xf numFmtId="0" fontId="73" fillId="0" borderId="0" xfId="57" applyNumberFormat="1"/>
    <xf numFmtId="3" fontId="68" fillId="6" borderId="9" xfId="0" applyNumberFormat="1" applyFont="1" applyFill="1" applyBorder="1" applyAlignment="1" applyProtection="1">
      <alignment horizontal="right" vertical="center" wrapText="1"/>
      <protection locked="0"/>
    </xf>
    <xf numFmtId="3" fontId="68" fillId="2" borderId="9" xfId="0" applyNumberFormat="1" applyFont="1" applyFill="1" applyBorder="1" applyAlignment="1" applyProtection="1">
      <alignment horizontal="right" vertical="center"/>
      <protection locked="0"/>
    </xf>
    <xf numFmtId="3" fontId="43" fillId="7" borderId="9" xfId="0" applyNumberFormat="1" applyFont="1" applyFill="1" applyBorder="1" applyAlignment="1" applyProtection="1">
      <alignment horizontal="right" vertical="center" wrapText="1"/>
      <protection locked="0"/>
    </xf>
    <xf numFmtId="3" fontId="69" fillId="2" borderId="9" xfId="0" applyNumberFormat="1" applyFont="1" applyFill="1" applyBorder="1" applyAlignment="1">
      <alignment horizontal="right" vertical="center"/>
    </xf>
    <xf numFmtId="0" fontId="4" fillId="0" borderId="0" xfId="0" applyFont="1" applyAlignment="1">
      <alignment horizontal="center"/>
    </xf>
    <xf numFmtId="0" fontId="17" fillId="2" borderId="9" xfId="0" applyFont="1" applyFill="1" applyBorder="1" applyAlignment="1">
      <alignment horizontal="center"/>
    </xf>
    <xf numFmtId="0" fontId="2" fillId="0" borderId="0" xfId="0" applyFont="1" applyAlignment="1">
      <alignment vertical="center" wrapText="1"/>
    </xf>
    <xf numFmtId="0" fontId="0" fillId="0" borderId="0" xfId="0" applyAlignment="1">
      <alignment horizontal="center"/>
    </xf>
    <xf numFmtId="0" fontId="0" fillId="0" borderId="15" xfId="0" applyBorder="1" applyAlignment="1">
      <alignment wrapText="1"/>
    </xf>
    <xf numFmtId="0" fontId="75" fillId="0" borderId="16" xfId="0" applyFont="1" applyFill="1" applyBorder="1" applyAlignment="1">
      <alignment horizontal="center" vertical="center" wrapText="1"/>
    </xf>
    <xf numFmtId="0" fontId="76" fillId="0" borderId="16" xfId="0" applyFont="1" applyBorder="1" applyAlignment="1">
      <alignment horizontal="center" vertical="center"/>
    </xf>
    <xf numFmtId="0" fontId="77" fillId="0" borderId="15" xfId="0" applyFont="1" applyBorder="1" applyAlignment="1">
      <alignment horizontal="center" vertical="center" wrapText="1"/>
    </xf>
    <xf numFmtId="0" fontId="77" fillId="0" borderId="15" xfId="0" applyFont="1" applyBorder="1" applyAlignment="1">
      <alignment horizontal="center" vertical="center"/>
    </xf>
    <xf numFmtId="0" fontId="0" fillId="0" borderId="0" xfId="0" applyAlignment="1">
      <alignment horizontal="centerContinuous" wrapText="1"/>
    </xf>
    <xf numFmtId="0" fontId="75" fillId="0" borderId="9" xfId="0" applyFont="1" applyFill="1" applyBorder="1" applyAlignment="1">
      <alignment horizontal="center" vertical="center" wrapText="1"/>
    </xf>
    <xf numFmtId="0" fontId="76" fillId="0" borderId="9" xfId="0" applyFont="1" applyBorder="1" applyAlignment="1">
      <alignment horizontal="center" vertical="center"/>
    </xf>
    <xf numFmtId="0" fontId="0" fillId="0" borderId="15" xfId="0" applyBorder="1" applyAlignment="1">
      <alignment horizontal="center" wrapText="1"/>
    </xf>
    <xf numFmtId="0" fontId="78" fillId="0" borderId="15" xfId="0" applyFont="1" applyBorder="1" applyAlignment="1">
      <alignment horizontal="center" wrapText="1"/>
    </xf>
    <xf numFmtId="0" fontId="0" fillId="0" borderId="15" xfId="0" applyBorder="1"/>
    <xf numFmtId="0" fontId="5" fillId="0" borderId="0" xfId="0" applyFont="1" applyAlignment="1">
      <alignment horizontal="left"/>
    </xf>
    <xf numFmtId="0" fontId="5" fillId="0" borderId="0" xfId="0" applyFont="1" applyAlignment="1">
      <alignment vertical="top" wrapText="1"/>
    </xf>
    <xf numFmtId="0" fontId="5" fillId="0" borderId="0" xfId="0" applyFont="1" applyAlignment="1">
      <alignment horizontal="left" vertical="top" wrapText="1"/>
    </xf>
    <xf numFmtId="0" fontId="77" fillId="0" borderId="15" xfId="24" applyFont="1" applyBorder="1" applyAlignment="1">
      <alignment horizontal="center" vertical="center" wrapText="1"/>
    </xf>
    <xf numFmtId="0" fontId="19" fillId="0" borderId="15" xfId="0" applyFont="1" applyBorder="1" applyAlignment="1">
      <alignment wrapText="1"/>
    </xf>
    <xf numFmtId="49" fontId="9" fillId="0" borderId="9" xfId="0" applyNumberFormat="1" applyFont="1" applyBorder="1" applyAlignment="1">
      <alignment wrapText="1"/>
    </xf>
    <xf numFmtId="0" fontId="9" fillId="0" borderId="9" xfId="0" applyFont="1" applyBorder="1" applyAlignment="1">
      <alignment horizontal="right"/>
    </xf>
    <xf numFmtId="0" fontId="79" fillId="0" borderId="15" xfId="0" applyFont="1" applyBorder="1" applyAlignment="1">
      <alignment horizontal="center" wrapText="1"/>
    </xf>
    <xf numFmtId="0" fontId="79" fillId="0" borderId="15" xfId="0" applyFont="1" applyBorder="1" applyAlignment="1">
      <alignment horizontal="center"/>
    </xf>
    <xf numFmtId="0" fontId="4" fillId="0" borderId="9" xfId="0" applyFont="1" applyBorder="1"/>
    <xf numFmtId="0" fontId="4" fillId="0" borderId="9" xfId="0" applyFont="1" applyBorder="1" applyAlignment="1">
      <alignment horizontal="right"/>
    </xf>
    <xf numFmtId="0" fontId="76" fillId="0" borderId="0" xfId="0" applyFont="1"/>
    <xf numFmtId="0" fontId="0" fillId="0" borderId="15" xfId="0" applyFill="1" applyBorder="1"/>
    <xf numFmtId="0" fontId="19" fillId="0" borderId="15" xfId="0" applyFont="1" applyBorder="1" applyAlignment="1">
      <alignment horizontal="center"/>
    </xf>
    <xf numFmtId="0" fontId="76" fillId="0" borderId="0" xfId="0" applyFont="1" applyAlignment="1">
      <alignment wrapText="1"/>
    </xf>
    <xf numFmtId="3" fontId="68" fillId="8" borderId="9" xfId="0" applyNumberFormat="1" applyFont="1" applyFill="1" applyBorder="1" applyAlignment="1" applyProtection="1">
      <alignment horizontal="right" vertical="center" wrapText="1"/>
      <protection locked="0"/>
    </xf>
    <xf numFmtId="3" fontId="69" fillId="8" borderId="9" xfId="0" applyNumberFormat="1" applyFont="1" applyFill="1" applyBorder="1" applyAlignment="1">
      <alignment horizontal="right" vertical="center"/>
    </xf>
    <xf numFmtId="0" fontId="32" fillId="0" borderId="0" xfId="4" applyNumberFormat="1"/>
    <xf numFmtId="0" fontId="4" fillId="0" borderId="0" xfId="0" applyFont="1" applyAlignment="1" applyProtection="1">
      <alignment horizontal="left" vertical="center"/>
    </xf>
    <xf numFmtId="0" fontId="85" fillId="4" borderId="17" xfId="0" applyFont="1" applyFill="1" applyBorder="1" applyAlignment="1">
      <alignment horizontal="center"/>
    </xf>
    <xf numFmtId="0" fontId="85" fillId="4" borderId="18" xfId="0" applyFont="1" applyFill="1" applyBorder="1" applyAlignment="1">
      <alignment horizontal="center"/>
    </xf>
    <xf numFmtId="0" fontId="6" fillId="0" borderId="5" xfId="0" applyFont="1" applyBorder="1" applyAlignment="1" applyProtection="1">
      <alignment horizontal="center"/>
    </xf>
    <xf numFmtId="0" fontId="6" fillId="0" borderId="7" xfId="0" applyFont="1" applyBorder="1" applyAlignment="1" applyProtection="1">
      <alignment horizontal="center"/>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5" xfId="0" applyFont="1" applyBorder="1" applyAlignment="1" applyProtection="1">
      <alignment horizontal="center" vertical="center"/>
    </xf>
    <xf numFmtId="0" fontId="22" fillId="0" borderId="7" xfId="0" applyFont="1" applyBorder="1" applyAlignment="1" applyProtection="1">
      <alignment horizontal="center" vertical="center"/>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7" fillId="0" borderId="4" xfId="0" applyFont="1" applyBorder="1" applyAlignment="1" applyProtection="1">
      <alignment horizontal="center" vertical="top"/>
    </xf>
    <xf numFmtId="0" fontId="7" fillId="0" borderId="5" xfId="0" applyFont="1" applyBorder="1" applyAlignment="1" applyProtection="1">
      <alignment horizontal="center" vertical="top"/>
    </xf>
    <xf numFmtId="0" fontId="7" fillId="0" borderId="7" xfId="0" applyFont="1" applyBorder="1" applyAlignment="1" applyProtection="1">
      <alignment horizontal="center" vertical="top"/>
    </xf>
    <xf numFmtId="0" fontId="5" fillId="0" borderId="5"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22" fillId="0" borderId="4" xfId="0" applyFont="1" applyBorder="1" applyAlignment="1" applyProtection="1">
      <alignment horizontal="center"/>
    </xf>
    <xf numFmtId="0" fontId="22" fillId="0" borderId="5" xfId="0" applyFont="1" applyBorder="1" applyAlignment="1" applyProtection="1">
      <alignment horizontal="center"/>
    </xf>
    <xf numFmtId="0" fontId="22" fillId="0" borderId="7"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7" xfId="0" applyFont="1" applyBorder="1" applyAlignment="1" applyProtection="1">
      <alignment horizont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4" fillId="0" borderId="5" xfId="0" applyFont="1" applyBorder="1" applyProtection="1"/>
    <xf numFmtId="0" fontId="24" fillId="0" borderId="7" xfId="0" applyFont="1" applyBorder="1" applyProtection="1"/>
    <xf numFmtId="0" fontId="3" fillId="0" borderId="19" xfId="0" applyFont="1" applyBorder="1" applyAlignment="1" applyProtection="1">
      <alignment horizontal="center"/>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4" xfId="0" applyFont="1" applyBorder="1" applyAlignment="1" applyProtection="1">
      <alignment horizontal="center" wrapText="1"/>
    </xf>
    <xf numFmtId="0" fontId="2" fillId="0" borderId="5" xfId="0" applyFont="1" applyBorder="1" applyAlignment="1" applyProtection="1">
      <alignment horizontal="center" wrapText="1"/>
    </xf>
    <xf numFmtId="0" fontId="2" fillId="0" borderId="7" xfId="0" applyFont="1" applyBorder="1" applyAlignment="1" applyProtection="1">
      <alignment horizontal="center" wrapText="1"/>
    </xf>
    <xf numFmtId="0" fontId="16" fillId="0" borderId="2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4" fillId="0" borderId="6" xfId="0" quotePrefix="1" applyFont="1" applyBorder="1" applyAlignment="1" applyProtection="1">
      <alignment horizontal="center"/>
    </xf>
    <xf numFmtId="0" fontId="14" fillId="0" borderId="0" xfId="0" applyFont="1" applyAlignment="1" applyProtection="1">
      <alignment horizontal="center"/>
    </xf>
    <xf numFmtId="0" fontId="31" fillId="0" borderId="0" xfId="0" applyFont="1" applyAlignment="1" applyProtection="1">
      <alignment horizont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67" fillId="0" borderId="20" xfId="0" applyFont="1" applyBorder="1" applyAlignment="1" applyProtection="1">
      <alignment horizontal="center" vertical="center" wrapText="1"/>
      <protection locked="0"/>
    </xf>
    <xf numFmtId="0" fontId="67" fillId="0" borderId="21" xfId="0" applyFont="1" applyBorder="1" applyAlignment="1" applyProtection="1">
      <alignment horizontal="center" vertical="center" wrapText="1"/>
      <protection locked="0"/>
    </xf>
    <xf numFmtId="0" fontId="67" fillId="0" borderId="22" xfId="0" applyFont="1" applyBorder="1" applyAlignment="1" applyProtection="1">
      <alignment horizontal="center" vertical="center" wrapText="1"/>
      <protection locked="0"/>
    </xf>
    <xf numFmtId="0" fontId="67" fillId="0" borderId="6" xfId="0" applyFont="1" applyBorder="1" applyAlignment="1" applyProtection="1">
      <alignment horizontal="center" vertical="center" wrapText="1"/>
      <protection locked="0"/>
    </xf>
    <xf numFmtId="0" fontId="67" fillId="0" borderId="0" xfId="0" applyFont="1" applyBorder="1" applyAlignment="1" applyProtection="1">
      <alignment horizontal="center" vertical="center" wrapText="1"/>
      <protection locked="0"/>
    </xf>
    <xf numFmtId="0" fontId="67" fillId="0" borderId="23" xfId="0" applyFont="1" applyBorder="1" applyAlignment="1" applyProtection="1">
      <alignment horizontal="center" vertical="center" wrapText="1"/>
      <protection locked="0"/>
    </xf>
    <xf numFmtId="0" fontId="67" fillId="0" borderId="1" xfId="0" applyFont="1" applyBorder="1" applyAlignment="1" applyProtection="1">
      <alignment horizontal="center" vertical="center" wrapText="1"/>
      <protection locked="0"/>
    </xf>
    <xf numFmtId="0" fontId="67" fillId="0" borderId="2" xfId="0" applyFont="1" applyBorder="1" applyAlignment="1" applyProtection="1">
      <alignment horizontal="center" vertical="center" wrapText="1"/>
      <protection locked="0"/>
    </xf>
    <xf numFmtId="0" fontId="67" fillId="0" borderId="3" xfId="0" applyFont="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43" fillId="0" borderId="12" xfId="0" applyFont="1" applyFill="1" applyBorder="1" applyAlignment="1">
      <alignment horizontal="center" vertical="center" textRotation="90" wrapText="1"/>
    </xf>
    <xf numFmtId="0" fontId="43" fillId="0" borderId="25" xfId="0" applyFont="1" applyFill="1" applyBorder="1" applyAlignment="1">
      <alignment horizontal="center" vertical="center" textRotation="90" wrapText="1"/>
    </xf>
    <xf numFmtId="0" fontId="43" fillId="0" borderId="16" xfId="0" applyFont="1" applyFill="1" applyBorder="1" applyAlignment="1">
      <alignment horizontal="center" vertical="center" textRotation="90" wrapText="1"/>
    </xf>
    <xf numFmtId="49" fontId="42" fillId="0" borderId="10" xfId="0" applyNumberFormat="1" applyFont="1" applyFill="1" applyBorder="1" applyAlignment="1">
      <alignment vertical="center" wrapText="1"/>
    </xf>
    <xf numFmtId="49" fontId="42" fillId="0" borderId="26" xfId="0" applyNumberFormat="1" applyFont="1" applyFill="1" applyBorder="1" applyAlignment="1">
      <alignment vertical="center" wrapText="1"/>
    </xf>
    <xf numFmtId="0" fontId="43" fillId="0" borderId="12" xfId="0" applyFont="1" applyFill="1" applyBorder="1" applyAlignment="1">
      <alignment horizontal="left" vertical="center" textRotation="90" wrapText="1"/>
    </xf>
    <xf numFmtId="0" fontId="43" fillId="0" borderId="25" xfId="0" applyFont="1" applyFill="1" applyBorder="1" applyAlignment="1">
      <alignment horizontal="left" vertical="center" textRotation="90" wrapText="1"/>
    </xf>
    <xf numFmtId="0" fontId="43" fillId="0" borderId="16" xfId="0" applyFont="1" applyFill="1" applyBorder="1" applyAlignment="1">
      <alignment horizontal="left" vertical="center" textRotation="90" wrapText="1"/>
    </xf>
    <xf numFmtId="49" fontId="44" fillId="0" borderId="10" xfId="0" applyNumberFormat="1" applyFont="1" applyFill="1" applyBorder="1" applyAlignment="1">
      <alignment horizontal="left" vertical="center" wrapText="1"/>
    </xf>
    <xf numFmtId="49" fontId="45" fillId="0" borderId="26" xfId="0" applyNumberFormat="1" applyFont="1" applyFill="1" applyBorder="1" applyAlignment="1">
      <alignment horizontal="left" vertical="center" wrapText="1"/>
    </xf>
    <xf numFmtId="0" fontId="37" fillId="0" borderId="10" xfId="0" applyFont="1" applyFill="1" applyBorder="1" applyAlignment="1">
      <alignment horizontal="left"/>
    </xf>
    <xf numFmtId="0" fontId="37" fillId="0" borderId="26" xfId="0" applyFont="1" applyFill="1" applyBorder="1" applyAlignment="1">
      <alignment horizontal="left"/>
    </xf>
    <xf numFmtId="0" fontId="43" fillId="0" borderId="0" xfId="0" applyFont="1" applyFill="1" applyBorder="1" applyAlignment="1">
      <alignment vertical="center"/>
    </xf>
    <xf numFmtId="0" fontId="43" fillId="0" borderId="27" xfId="0" applyFont="1" applyFill="1" applyBorder="1" applyAlignment="1">
      <alignment vertical="center"/>
    </xf>
    <xf numFmtId="0" fontId="43" fillId="0" borderId="10" xfId="0" applyFont="1" applyFill="1" applyBorder="1" applyAlignment="1">
      <alignment horizontal="left" vertical="top" wrapText="1"/>
    </xf>
    <xf numFmtId="0" fontId="43" fillId="0" borderId="28" xfId="0" applyFont="1" applyFill="1" applyBorder="1" applyAlignment="1">
      <alignment horizontal="left" vertical="top" wrapText="1"/>
    </xf>
    <xf numFmtId="0" fontId="43" fillId="0" borderId="26" xfId="0" applyFont="1" applyFill="1" applyBorder="1" applyAlignment="1">
      <alignment horizontal="left" vertical="top" wrapText="1"/>
    </xf>
    <xf numFmtId="0" fontId="49" fillId="0" borderId="29" xfId="0" applyFont="1" applyFill="1" applyBorder="1" applyAlignment="1">
      <alignment horizontal="center" vertical="center" wrapText="1"/>
    </xf>
    <xf numFmtId="0" fontId="49" fillId="0" borderId="12" xfId="0" applyFont="1" applyFill="1" applyBorder="1" applyAlignment="1">
      <alignment horizontal="center" vertical="center" wrapText="1"/>
    </xf>
    <xf numFmtId="49" fontId="49" fillId="0" borderId="10" xfId="0" applyNumberFormat="1" applyFont="1" applyFill="1" applyBorder="1" applyAlignment="1">
      <alignment horizontal="center" vertical="center" wrapText="1"/>
    </xf>
    <xf numFmtId="49" fontId="49" fillId="0" borderId="26" xfId="0" applyNumberFormat="1" applyFont="1" applyFill="1" applyBorder="1" applyAlignment="1">
      <alignment horizontal="center" vertical="center" wrapText="1"/>
    </xf>
    <xf numFmtId="49" fontId="40" fillId="0" borderId="13" xfId="0" applyNumberFormat="1" applyFont="1" applyFill="1" applyBorder="1" applyAlignment="1">
      <alignment horizontal="center" vertical="center" wrapText="1"/>
    </xf>
    <xf numFmtId="49" fontId="40" fillId="0" borderId="29" xfId="0" applyNumberFormat="1" applyFont="1" applyFill="1" applyBorder="1" applyAlignment="1">
      <alignment horizontal="center" vertical="center" wrapText="1"/>
    </xf>
    <xf numFmtId="49" fontId="40" fillId="0" borderId="30" xfId="0" applyNumberFormat="1" applyFont="1" applyFill="1" applyBorder="1" applyAlignment="1">
      <alignment horizontal="center" vertical="center" wrapText="1"/>
    </xf>
    <xf numFmtId="49" fontId="40" fillId="0" borderId="31" xfId="0" applyNumberFormat="1" applyFont="1" applyFill="1" applyBorder="1" applyAlignment="1">
      <alignment horizontal="center" vertical="center" wrapText="1"/>
    </xf>
    <xf numFmtId="49" fontId="40" fillId="0" borderId="12" xfId="0" applyNumberFormat="1" applyFont="1" applyFill="1" applyBorder="1" applyAlignment="1">
      <alignment horizontal="center" vertical="center" wrapText="1"/>
    </xf>
    <xf numFmtId="49" fontId="40" fillId="0" borderId="16" xfId="0" applyNumberFormat="1"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8" xfId="0" applyFont="1" applyFill="1" applyBorder="1" applyAlignment="1">
      <alignment horizontal="center" vertical="center" wrapText="1"/>
    </xf>
    <xf numFmtId="49" fontId="62" fillId="0" borderId="0" xfId="0" applyNumberFormat="1" applyFont="1" applyFill="1" applyBorder="1" applyAlignment="1">
      <alignment horizontal="left" vertical="center" wrapText="1"/>
    </xf>
    <xf numFmtId="0" fontId="39" fillId="0" borderId="0" xfId="0" applyFont="1" applyFill="1" applyAlignment="1">
      <alignment horizontal="left"/>
    </xf>
    <xf numFmtId="0" fontId="49" fillId="0" borderId="27" xfId="0" applyFont="1" applyFill="1" applyBorder="1" applyAlignment="1">
      <alignment horizontal="center" vertical="center" wrapText="1"/>
    </xf>
    <xf numFmtId="0" fontId="49" fillId="0" borderId="25" xfId="0" applyFont="1" applyFill="1" applyBorder="1" applyAlignment="1">
      <alignment horizontal="center" vertical="center" wrapText="1"/>
    </xf>
    <xf numFmtId="0" fontId="43" fillId="0" borderId="14" xfId="60" applyFont="1" applyFill="1" applyBorder="1" applyAlignment="1">
      <alignment horizontal="left" vertical="center" wrapText="1"/>
    </xf>
    <xf numFmtId="49" fontId="62" fillId="0" borderId="0" xfId="0" applyNumberFormat="1" applyFont="1" applyFill="1" applyBorder="1" applyAlignment="1">
      <alignment vertical="center" wrapText="1"/>
    </xf>
    <xf numFmtId="0" fontId="64" fillId="0" borderId="0" xfId="0" applyFont="1" applyBorder="1" applyAlignment="1">
      <alignment vertical="center" wrapText="1"/>
    </xf>
    <xf numFmtId="0" fontId="44" fillId="0" borderId="0" xfId="0" applyFont="1" applyFill="1" applyAlignment="1">
      <alignment horizontal="left" vertical="top" wrapText="1"/>
    </xf>
    <xf numFmtId="0" fontId="42" fillId="0" borderId="12"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4" fillId="0" borderId="8"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28" xfId="0" applyFont="1" applyFill="1" applyBorder="1" applyAlignment="1">
      <alignment horizontal="left" vertical="center" wrapText="1"/>
    </xf>
    <xf numFmtId="0" fontId="43" fillId="0" borderId="26" xfId="0" applyFont="1" applyFill="1" applyBorder="1" applyAlignment="1">
      <alignment horizontal="left" vertical="center" wrapText="1"/>
    </xf>
    <xf numFmtId="0" fontId="48" fillId="0" borderId="12"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7" fillId="0" borderId="0" xfId="0" applyFont="1" applyFill="1" applyAlignment="1">
      <alignment horizontal="left" vertical="center" wrapText="1"/>
    </xf>
    <xf numFmtId="0" fontId="42" fillId="0" borderId="14" xfId="0" applyFont="1" applyFill="1" applyBorder="1" applyAlignment="1">
      <alignment horizontal="left" vertical="center" wrapText="1"/>
    </xf>
    <xf numFmtId="0" fontId="42" fillId="0" borderId="10"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7" fillId="0" borderId="14"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52" fillId="0" borderId="12"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3" fillId="0" borderId="0" xfId="0" applyFont="1" applyBorder="1" applyAlignment="1">
      <alignment vertical="center"/>
    </xf>
    <xf numFmtId="0" fontId="43" fillId="0" borderId="27" xfId="0" applyFont="1" applyBorder="1" applyAlignment="1">
      <alignment vertical="center"/>
    </xf>
    <xf numFmtId="0" fontId="43" fillId="0" borderId="10" xfId="0" applyFont="1" applyBorder="1" applyAlignment="1">
      <alignment horizontal="left" vertical="center" wrapText="1"/>
    </xf>
    <xf numFmtId="0" fontId="43" fillId="0" borderId="28" xfId="0" applyFont="1" applyBorder="1" applyAlignment="1">
      <alignment horizontal="left" vertical="center" wrapText="1"/>
    </xf>
    <xf numFmtId="0" fontId="43" fillId="0" borderId="26" xfId="0" applyFont="1" applyBorder="1" applyAlignment="1">
      <alignment horizontal="left" vertical="center" wrapText="1"/>
    </xf>
    <xf numFmtId="0" fontId="55" fillId="0" borderId="0" xfId="0" applyFont="1" applyFill="1" applyBorder="1" applyAlignment="1">
      <alignment horizontal="left" vertical="center" wrapText="1"/>
    </xf>
    <xf numFmtId="0" fontId="55" fillId="0" borderId="14" xfId="0" applyFont="1" applyFill="1" applyBorder="1" applyAlignment="1">
      <alignment horizontal="left" vertical="center" wrapText="1"/>
    </xf>
    <xf numFmtId="0" fontId="59" fillId="0" borderId="0" xfId="0" applyFont="1" applyFill="1" applyAlignment="1">
      <alignment horizontal="center" wrapText="1"/>
    </xf>
    <xf numFmtId="0" fontId="59" fillId="0" borderId="14" xfId="0" applyFont="1" applyFill="1" applyBorder="1" applyAlignment="1">
      <alignment horizontal="center" wrapText="1"/>
    </xf>
    <xf numFmtId="0" fontId="55" fillId="0" borderId="0" xfId="0" applyFont="1" applyFill="1" applyBorder="1" applyAlignment="1">
      <alignment vertical="center" wrapText="1"/>
    </xf>
    <xf numFmtId="0" fontId="19" fillId="0" borderId="0" xfId="0" applyFont="1" applyAlignment="1">
      <alignment vertical="center" wrapText="1"/>
    </xf>
    <xf numFmtId="0" fontId="58" fillId="0" borderId="8" xfId="61" applyFont="1" applyFill="1" applyBorder="1" applyAlignment="1">
      <alignment horizontal="center" vertical="top"/>
    </xf>
    <xf numFmtId="0" fontId="58" fillId="0" borderId="0" xfId="61" applyFont="1" applyFill="1" applyBorder="1" applyAlignment="1">
      <alignment horizontal="center" vertical="top"/>
    </xf>
    <xf numFmtId="0" fontId="37" fillId="0" borderId="14" xfId="0" applyFont="1" applyFill="1" applyBorder="1" applyAlignment="1">
      <alignment horizontal="left" vertical="center" wrapText="1"/>
    </xf>
    <xf numFmtId="0" fontId="59" fillId="0" borderId="0" xfId="61" applyFont="1" applyFill="1" applyBorder="1" applyAlignment="1">
      <alignment horizontal="left" vertical="top" wrapText="1"/>
    </xf>
    <xf numFmtId="0" fontId="58" fillId="0" borderId="0" xfId="61" applyFont="1" applyFill="1" applyBorder="1" applyAlignment="1">
      <alignment horizontal="center" vertical="top" wrapText="1"/>
    </xf>
    <xf numFmtId="165" fontId="59" fillId="0" borderId="14" xfId="61" applyNumberFormat="1" applyFont="1" applyFill="1" applyBorder="1" applyAlignment="1">
      <alignment horizontal="center"/>
    </xf>
    <xf numFmtId="0" fontId="58" fillId="0" borderId="8" xfId="61" applyFont="1" applyFill="1" applyBorder="1" applyAlignment="1">
      <alignment horizontal="center" vertical="top" wrapText="1"/>
    </xf>
    <xf numFmtId="0" fontId="59" fillId="0" borderId="0" xfId="61" applyFont="1" applyFill="1" applyBorder="1" applyAlignment="1">
      <alignment horizontal="left" vertical="center" wrapText="1"/>
    </xf>
    <xf numFmtId="0" fontId="59" fillId="0" borderId="14" xfId="61" applyFont="1" applyFill="1" applyBorder="1" applyAlignment="1">
      <alignment horizontal="center" vertical="center" wrapText="1"/>
    </xf>
    <xf numFmtId="0" fontId="17" fillId="0" borderId="32" xfId="0" applyFont="1" applyBorder="1" applyAlignment="1">
      <alignment horizontal="center"/>
    </xf>
    <xf numFmtId="0" fontId="5" fillId="0" borderId="0" xfId="0" applyFont="1" applyAlignment="1">
      <alignment horizontal="justify" vertical="top" wrapText="1"/>
    </xf>
  </cellXfs>
  <cellStyles count="62">
    <cellStyle name="Normal 3" xfId="1"/>
    <cellStyle name="Normal 4" xfId="2"/>
    <cellStyle name="Normal_(+)Ф.01(оперативка)_2004" xfId="3"/>
    <cellStyle name="Обычный" xfId="0" builtinId="0"/>
    <cellStyle name="Обычный 10" xfId="4"/>
    <cellStyle name="Обычный 11" xfId="5"/>
    <cellStyle name="Обычный 11 2" xfId="6"/>
    <cellStyle name="Обычный 11 3" xfId="7"/>
    <cellStyle name="Обычный 12" xfId="8"/>
    <cellStyle name="Обычный 13" xfId="9"/>
    <cellStyle name="Обычный 14" xfId="10"/>
    <cellStyle name="Обычный 15" xfId="11"/>
    <cellStyle name="Обычный 16" xfId="12"/>
    <cellStyle name="Обычный 16 2" xfId="13"/>
    <cellStyle name="Обычный 16 2 2" xfId="14"/>
    <cellStyle name="Обычный 16 3" xfId="15"/>
    <cellStyle name="Обычный 17" xfId="16"/>
    <cellStyle name="Обычный 17 2" xfId="17"/>
    <cellStyle name="Обычный 18" xfId="18"/>
    <cellStyle name="Обычный 18 2" xfId="19"/>
    <cellStyle name="Обычный 19" xfId="20"/>
    <cellStyle name="Обычный 19 2" xfId="21"/>
    <cellStyle name="Обычный 2" xfId="22"/>
    <cellStyle name="Обычный 2 2" xfId="23"/>
    <cellStyle name="Обычный 2 2 2" xfId="24"/>
    <cellStyle name="Обычный 20" xfId="25"/>
    <cellStyle name="Обычный 20 2" xfId="26"/>
    <cellStyle name="Обычный 21" xfId="27"/>
    <cellStyle name="Обычный 22" xfId="28"/>
    <cellStyle name="Обычный 22 2" xfId="29"/>
    <cellStyle name="Обычный 23" xfId="30"/>
    <cellStyle name="Обычный 23 2" xfId="31"/>
    <cellStyle name="Обычный 3" xfId="32"/>
    <cellStyle name="Обычный 3 2" xfId="33"/>
    <cellStyle name="Обычный 3 3" xfId="34"/>
    <cellStyle name="Обычный 4" xfId="35"/>
    <cellStyle name="Обычный 4 2" xfId="36"/>
    <cellStyle name="Обычный 4 3" xfId="37"/>
    <cellStyle name="Обычный 4 4" xfId="38"/>
    <cellStyle name="Обычный 4 5" xfId="39"/>
    <cellStyle name="Обычный 5" xfId="40"/>
    <cellStyle name="Обычный 5 2" xfId="41"/>
    <cellStyle name="Обычный 5 2 2" xfId="42"/>
    <cellStyle name="Обычный 5 2 3" xfId="43"/>
    <cellStyle name="Обычный 5 3" xfId="44"/>
    <cellStyle name="Обычный 6" xfId="45"/>
    <cellStyle name="Обычный 6 2" xfId="46"/>
    <cellStyle name="Обычный 6 2 2" xfId="47"/>
    <cellStyle name="Обычный 6 2 3" xfId="48"/>
    <cellStyle name="Обычный 6 3" xfId="49"/>
    <cellStyle name="Обычный 7" xfId="50"/>
    <cellStyle name="Обычный 7 2" xfId="51"/>
    <cellStyle name="Обычный 7 3" xfId="52"/>
    <cellStyle name="Обычный 7 4" xfId="53"/>
    <cellStyle name="Обычный 8" xfId="54"/>
    <cellStyle name="Обычный 8 2" xfId="55"/>
    <cellStyle name="Обычный 8 3" xfId="56"/>
    <cellStyle name="Обычный 9" xfId="57"/>
    <cellStyle name="Обычный 9 2" xfId="58"/>
    <cellStyle name="Обычный 9 3" xfId="59"/>
    <cellStyle name="Обычный_Шаблон формы №4_2003" xfId="60"/>
    <cellStyle name="Обычный_Шаблон формы №8_2003" xfId="61"/>
  </cellStyles>
  <dxfs count="4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26</xdr:row>
      <xdr:rowOff>9525</xdr:rowOff>
    </xdr:from>
    <xdr:to>
      <xdr:col>6</xdr:col>
      <xdr:colOff>0</xdr:colOff>
      <xdr:row>26</xdr:row>
      <xdr:rowOff>9525</xdr:rowOff>
    </xdr:to>
    <xdr:sp macro="" textlink="">
      <xdr:nvSpPr>
        <xdr:cNvPr id="77682" name="Line 1"/>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683" name="Line 2"/>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684" name="Line 3"/>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685" name="Line 4"/>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686" name="Line 5"/>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687" name="Line 6"/>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688" name="Line 7"/>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689" name="Line 8"/>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690" name="Line 1"/>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691" name="Line 2"/>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692" name="Line 3"/>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693" name="Line 4"/>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694" name="Line 5"/>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695" name="Line 6"/>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696" name="Line 7"/>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697" name="Line 8"/>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698" name="Line 1"/>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699" name="Line 2"/>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00" name="Line 3"/>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701" name="Line 4"/>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02" name="Line 5"/>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03" name="Line 6"/>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704" name="Line 7"/>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705" name="Line 8"/>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06" name="Line 1"/>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707" name="Line 2"/>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08" name="Line 3"/>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709" name="Line 4"/>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10" name="Line 5"/>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11" name="Line 6"/>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712" name="Line 7"/>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713" name="Line 8"/>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14" name="Line 1"/>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715" name="Line 2"/>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16" name="Line 3"/>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77717" name="Line 4"/>
        <xdr:cNvSpPr>
          <a:spLocks noChangeShapeType="1"/>
        </xdr:cNvSpPr>
      </xdr:nvSpPr>
      <xdr:spPr bwMode="auto">
        <a:xfrm>
          <a:off x="29698950" y="277653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18" name="Line 5"/>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77719" name="Line 6"/>
        <xdr:cNvSpPr>
          <a:spLocks noChangeShapeType="1"/>
        </xdr:cNvSpPr>
      </xdr:nvSpPr>
      <xdr:spPr bwMode="auto">
        <a:xfrm>
          <a:off x="24269700" y="263271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720" name="Line 7"/>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7</xdr:col>
      <xdr:colOff>0</xdr:colOff>
      <xdr:row>30</xdr:row>
      <xdr:rowOff>19050</xdr:rowOff>
    </xdr:from>
    <xdr:to>
      <xdr:col>7</xdr:col>
      <xdr:colOff>0</xdr:colOff>
      <xdr:row>30</xdr:row>
      <xdr:rowOff>19050</xdr:rowOff>
    </xdr:to>
    <xdr:sp macro="" textlink="">
      <xdr:nvSpPr>
        <xdr:cNvPr id="77721" name="Line 8"/>
        <xdr:cNvSpPr>
          <a:spLocks noChangeShapeType="1"/>
        </xdr:cNvSpPr>
      </xdr:nvSpPr>
      <xdr:spPr bwMode="auto">
        <a:xfrm>
          <a:off x="26984325" y="3009900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22" name="Line 1"/>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723" name="Line 2"/>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24" name="Line 3"/>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7725" name="Line 4"/>
        <xdr:cNvSpPr>
          <a:spLocks noChangeShapeType="1"/>
        </xdr:cNvSpPr>
      </xdr:nvSpPr>
      <xdr:spPr bwMode="auto">
        <a:xfrm>
          <a:off x="29698950" y="263175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26" name="Line 5"/>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77727" name="Line 6"/>
        <xdr:cNvSpPr>
          <a:spLocks noChangeShapeType="1"/>
        </xdr:cNvSpPr>
      </xdr:nvSpPr>
      <xdr:spPr bwMode="auto">
        <a:xfrm>
          <a:off x="24269700" y="2519362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728" name="Line 7"/>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77729" name="Line 8"/>
        <xdr:cNvSpPr>
          <a:spLocks noChangeShapeType="1"/>
        </xdr:cNvSpPr>
      </xdr:nvSpPr>
      <xdr:spPr bwMode="auto">
        <a:xfrm>
          <a:off x="24269700" y="2722245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0"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1"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2"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3"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4"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5"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6"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7"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8"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39"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40" name="Line 7"/>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twoCellAnchor>
    <xdr:from>
      <xdr:col>6</xdr:col>
      <xdr:colOff>0</xdr:colOff>
      <xdr:row>30</xdr:row>
      <xdr:rowOff>19050</xdr:rowOff>
    </xdr:from>
    <xdr:to>
      <xdr:col>6</xdr:col>
      <xdr:colOff>0</xdr:colOff>
      <xdr:row>30</xdr:row>
      <xdr:rowOff>19050</xdr:rowOff>
    </xdr:to>
    <xdr:sp macro="" textlink="">
      <xdr:nvSpPr>
        <xdr:cNvPr id="77741" name="Line 8"/>
        <xdr:cNvSpPr>
          <a:spLocks noChangeShapeType="1"/>
        </xdr:cNvSpPr>
      </xdr:nvSpPr>
      <xdr:spPr bwMode="auto">
        <a:xfrm>
          <a:off x="24269700" y="300990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26</xdr:row>
      <xdr:rowOff>9525</xdr:rowOff>
    </xdr:from>
    <xdr:to>
      <xdr:col>6</xdr:col>
      <xdr:colOff>0</xdr:colOff>
      <xdr:row>26</xdr:row>
      <xdr:rowOff>9525</xdr:rowOff>
    </xdr:to>
    <xdr:sp macro="" textlink="">
      <xdr:nvSpPr>
        <xdr:cNvPr id="82627"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28"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29"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30"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31"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32"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33"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34"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35"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636"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37"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638"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39"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40"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641"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642"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43"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44"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45"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46"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47"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48"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649" name="Line 7"/>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650" name="Line 8"/>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5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5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5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5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5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5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57"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58"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59"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60"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61"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62"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63"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64"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65"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66"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67"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668"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69"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670"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71"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672"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673"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674"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75"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76"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77"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78"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79"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80"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681" name="Line 7"/>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682" name="Line 8"/>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8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8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8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8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8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8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89"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690"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91"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92"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93"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694"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95"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696"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97"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698"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699"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00"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01"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02"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03"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04"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05"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06"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07"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08"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09"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10"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11"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12"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13"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14"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15"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16"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17"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18"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19"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20"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721"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722"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723"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724"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25"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26"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27"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28"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29"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30"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31"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32"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3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3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3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3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3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3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3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4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41"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42"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43"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44"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45"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46"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47"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48"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749"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750"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751"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752"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5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5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5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5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5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5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5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6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61"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762"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63"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764"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65"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66"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767" name="Line 7"/>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768" name="Line 8"/>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69"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70"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71"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72"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73"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74"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75"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76"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77"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78"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79"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780"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81"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782"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83"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784"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85"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86"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87"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788"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89"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790"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91"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792"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93"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794"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95"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796"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97"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798"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799" name="Line 7"/>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31</xdr:row>
      <xdr:rowOff>9525</xdr:rowOff>
    </xdr:from>
    <xdr:to>
      <xdr:col>6</xdr:col>
      <xdr:colOff>0</xdr:colOff>
      <xdr:row>31</xdr:row>
      <xdr:rowOff>9525</xdr:rowOff>
    </xdr:to>
    <xdr:sp macro="" textlink="">
      <xdr:nvSpPr>
        <xdr:cNvPr id="82800" name="Line 8"/>
        <xdr:cNvSpPr>
          <a:spLocks noChangeShapeType="1"/>
        </xdr:cNvSpPr>
      </xdr:nvSpPr>
      <xdr:spPr bwMode="auto">
        <a:xfrm>
          <a:off x="24755475" y="2415540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0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0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0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0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0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0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07"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08"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09"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810"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11"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812"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13"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14"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15"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16"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17"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18"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19"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20"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21"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22"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2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2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2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2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2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2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2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3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31"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32"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33"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34"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35"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36"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37"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38"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839"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840"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841"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842"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4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4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4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4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4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4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4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5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5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5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5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5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5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5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57"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58"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59"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60"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61"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62"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63"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64"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65"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66"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867"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868"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869"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870"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7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7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7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7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7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7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77"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78"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79"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80"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81"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882"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83"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884"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85"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886"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87"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88"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89"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890"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91"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892"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93"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894"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95"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896"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97"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898"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899"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00"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0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0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0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0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0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0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907"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908"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09" name="Line 1"/>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910" name="Line 2"/>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11" name="Line 3"/>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8</xdr:col>
      <xdr:colOff>0</xdr:colOff>
      <xdr:row>30</xdr:row>
      <xdr:rowOff>0</xdr:rowOff>
    </xdr:from>
    <xdr:to>
      <xdr:col>8</xdr:col>
      <xdr:colOff>0</xdr:colOff>
      <xdr:row>30</xdr:row>
      <xdr:rowOff>0</xdr:rowOff>
    </xdr:to>
    <xdr:sp macro="" textlink="">
      <xdr:nvSpPr>
        <xdr:cNvPr id="82912" name="Line 4"/>
        <xdr:cNvSpPr>
          <a:spLocks noChangeShapeType="1"/>
        </xdr:cNvSpPr>
      </xdr:nvSpPr>
      <xdr:spPr bwMode="auto">
        <a:xfrm>
          <a:off x="31099125" y="237172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13" name="Line 5"/>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14" name="Line 6"/>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15"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16"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17"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18"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19"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20"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921" name="Line 7"/>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29</xdr:row>
      <xdr:rowOff>9525</xdr:rowOff>
    </xdr:from>
    <xdr:to>
      <xdr:col>6</xdr:col>
      <xdr:colOff>0</xdr:colOff>
      <xdr:row>29</xdr:row>
      <xdr:rowOff>9525</xdr:rowOff>
    </xdr:to>
    <xdr:sp macro="" textlink="">
      <xdr:nvSpPr>
        <xdr:cNvPr id="82922" name="Line 8"/>
        <xdr:cNvSpPr>
          <a:spLocks noChangeShapeType="1"/>
        </xdr:cNvSpPr>
      </xdr:nvSpPr>
      <xdr:spPr bwMode="auto">
        <a:xfrm>
          <a:off x="24755475" y="233076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2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2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2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2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2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2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2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3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31"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932"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33"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934"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35"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36"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937"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938"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939"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940"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941"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942"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43"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44"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45"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46"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47"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48"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49"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50"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5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5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5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5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5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5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57"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58"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59" name="Line 1"/>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960" name="Line 2"/>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61" name="Line 3"/>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82962" name="Line 4"/>
        <xdr:cNvSpPr>
          <a:spLocks noChangeShapeType="1"/>
        </xdr:cNvSpPr>
      </xdr:nvSpPr>
      <xdr:spPr bwMode="auto">
        <a:xfrm>
          <a:off x="31099125" y="21469350"/>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63" name="Line 5"/>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24</xdr:row>
      <xdr:rowOff>9525</xdr:rowOff>
    </xdr:from>
    <xdr:to>
      <xdr:col>6</xdr:col>
      <xdr:colOff>0</xdr:colOff>
      <xdr:row>24</xdr:row>
      <xdr:rowOff>9525</xdr:rowOff>
    </xdr:to>
    <xdr:sp macro="" textlink="">
      <xdr:nvSpPr>
        <xdr:cNvPr id="82964" name="Line 6"/>
        <xdr:cNvSpPr>
          <a:spLocks noChangeShapeType="1"/>
        </xdr:cNvSpPr>
      </xdr:nvSpPr>
      <xdr:spPr bwMode="auto">
        <a:xfrm>
          <a:off x="24755475" y="197643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965" name="Line 7"/>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6</xdr:col>
      <xdr:colOff>0</xdr:colOff>
      <xdr:row>27</xdr:row>
      <xdr:rowOff>9525</xdr:rowOff>
    </xdr:from>
    <xdr:to>
      <xdr:col>6</xdr:col>
      <xdr:colOff>0</xdr:colOff>
      <xdr:row>27</xdr:row>
      <xdr:rowOff>9525</xdr:rowOff>
    </xdr:to>
    <xdr:sp macro="" textlink="">
      <xdr:nvSpPr>
        <xdr:cNvPr id="82966" name="Line 8"/>
        <xdr:cNvSpPr>
          <a:spLocks noChangeShapeType="1"/>
        </xdr:cNvSpPr>
      </xdr:nvSpPr>
      <xdr:spPr bwMode="auto">
        <a:xfrm>
          <a:off x="24755475" y="22240875"/>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967" name="Line 2"/>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8</xdr:col>
      <xdr:colOff>0</xdr:colOff>
      <xdr:row>29</xdr:row>
      <xdr:rowOff>0</xdr:rowOff>
    </xdr:from>
    <xdr:to>
      <xdr:col>8</xdr:col>
      <xdr:colOff>0</xdr:colOff>
      <xdr:row>29</xdr:row>
      <xdr:rowOff>0</xdr:rowOff>
    </xdr:to>
    <xdr:sp macro="" textlink="">
      <xdr:nvSpPr>
        <xdr:cNvPr id="82968" name="Line 4"/>
        <xdr:cNvSpPr>
          <a:spLocks noChangeShapeType="1"/>
        </xdr:cNvSpPr>
      </xdr:nvSpPr>
      <xdr:spPr bwMode="auto">
        <a:xfrm>
          <a:off x="31099125" y="23298150"/>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969" name="Line 7"/>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30</xdr:row>
      <xdr:rowOff>9525</xdr:rowOff>
    </xdr:from>
    <xdr:to>
      <xdr:col>6</xdr:col>
      <xdr:colOff>0</xdr:colOff>
      <xdr:row>30</xdr:row>
      <xdr:rowOff>9525</xdr:rowOff>
    </xdr:to>
    <xdr:sp macro="" textlink="">
      <xdr:nvSpPr>
        <xdr:cNvPr id="82970" name="Line 8"/>
        <xdr:cNvSpPr>
          <a:spLocks noChangeShapeType="1"/>
        </xdr:cNvSpPr>
      </xdr:nvSpPr>
      <xdr:spPr bwMode="auto">
        <a:xfrm>
          <a:off x="24755475" y="237267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71" name="Line 1"/>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72" name="Line 2"/>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73" name="Line 3"/>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82974" name="Line 4"/>
        <xdr:cNvSpPr>
          <a:spLocks noChangeShapeType="1"/>
        </xdr:cNvSpPr>
      </xdr:nvSpPr>
      <xdr:spPr bwMode="auto">
        <a:xfrm>
          <a:off x="31099125" y="2279332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75" name="Line 5"/>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26</xdr:row>
      <xdr:rowOff>9525</xdr:rowOff>
    </xdr:from>
    <xdr:to>
      <xdr:col>6</xdr:col>
      <xdr:colOff>0</xdr:colOff>
      <xdr:row>26</xdr:row>
      <xdr:rowOff>9525</xdr:rowOff>
    </xdr:to>
    <xdr:sp macro="" textlink="">
      <xdr:nvSpPr>
        <xdr:cNvPr id="82976" name="Line 6"/>
        <xdr:cNvSpPr>
          <a:spLocks noChangeShapeType="1"/>
        </xdr:cNvSpPr>
      </xdr:nvSpPr>
      <xdr:spPr bwMode="auto">
        <a:xfrm>
          <a:off x="24755475" y="21478875"/>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77" name="Line 7"/>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twoCellAnchor>
    <xdr:from>
      <xdr:col>6</xdr:col>
      <xdr:colOff>0</xdr:colOff>
      <xdr:row>28</xdr:row>
      <xdr:rowOff>9525</xdr:rowOff>
    </xdr:from>
    <xdr:to>
      <xdr:col>6</xdr:col>
      <xdr:colOff>0</xdr:colOff>
      <xdr:row>28</xdr:row>
      <xdr:rowOff>9525</xdr:rowOff>
    </xdr:to>
    <xdr:sp macro="" textlink="">
      <xdr:nvSpPr>
        <xdr:cNvPr id="82978" name="Line 8"/>
        <xdr:cNvSpPr>
          <a:spLocks noChangeShapeType="1"/>
        </xdr:cNvSpPr>
      </xdr:nvSpPr>
      <xdr:spPr bwMode="auto">
        <a:xfrm>
          <a:off x="24755475" y="228028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enableFormatConditionsCalculation="0">
    <tabColor rgb="FFFFFFCC"/>
    <pageSetUpPr fitToPage="1"/>
  </sheetPr>
  <dimension ref="A1:P39"/>
  <sheetViews>
    <sheetView showGridLines="0" zoomScale="90" zoomScaleNormal="90" zoomScaleSheetLayoutView="100" workbookViewId="0">
      <selection activeCell="D30" sqref="D30:K30"/>
    </sheetView>
  </sheetViews>
  <sheetFormatPr defaultRowHeight="12.75"/>
  <cols>
    <col min="1" max="2" width="9.140625" style="1" customWidth="1"/>
    <col min="3" max="3" width="11" style="1" customWidth="1"/>
    <col min="4" max="5" width="9.140625" style="1" customWidth="1"/>
    <col min="6" max="6" width="13.28515625" style="1" customWidth="1"/>
    <col min="7" max="7" width="9.85546875" style="1" customWidth="1"/>
    <col min="8" max="8" width="14.140625" style="1" customWidth="1"/>
    <col min="9" max="9" width="13.7109375" style="1" customWidth="1"/>
    <col min="10" max="10" width="6.7109375" style="1" customWidth="1"/>
    <col min="11" max="12" width="9.140625" style="1" customWidth="1"/>
    <col min="13" max="13" width="10.7109375" style="1" customWidth="1"/>
    <col min="14" max="14" width="11.7109375" style="1" customWidth="1"/>
    <col min="15" max="15" width="9.140625" style="1" customWidth="1"/>
    <col min="16" max="16" width="10.5703125" style="1" customWidth="1"/>
    <col min="17" max="16384" width="9.140625" style="1"/>
  </cols>
  <sheetData>
    <row r="1" spans="1:16" ht="16.5" thickBot="1">
      <c r="A1" s="26" t="str">
        <f>"f4r-" &amp;VLOOKUP(G6,Коды_отчетных_периодов,2,FALSE) &amp; "-" &amp; I6 &amp; "-"  &amp;  VLOOKUP(D30,Коды_судов,2,FALSE)</f>
        <v>f4r-Y-2024-64RS0019</v>
      </c>
      <c r="B1" s="2"/>
      <c r="N1" s="40"/>
      <c r="O1" s="40"/>
      <c r="P1" s="155">
        <v>45469</v>
      </c>
    </row>
    <row r="2" spans="1:16" ht="13.5" customHeight="1" thickBot="1">
      <c r="A2" s="196"/>
      <c r="D2" s="237" t="s">
        <v>2126</v>
      </c>
      <c r="E2" s="238"/>
      <c r="F2" s="238"/>
      <c r="G2" s="238"/>
      <c r="H2" s="238"/>
      <c r="I2" s="238"/>
      <c r="J2" s="238"/>
      <c r="K2" s="238"/>
      <c r="L2" s="239"/>
      <c r="M2" s="3"/>
    </row>
    <row r="3" spans="1:16" ht="13.5" thickBot="1">
      <c r="A3" s="196"/>
      <c r="E3" s="4"/>
      <c r="F3" s="4"/>
      <c r="G3" s="4"/>
      <c r="H3" s="4"/>
      <c r="I3" s="4"/>
      <c r="J3" s="4"/>
      <c r="K3" s="4"/>
      <c r="L3" s="4"/>
      <c r="M3" s="5"/>
    </row>
    <row r="4" spans="1:16" ht="20.25" customHeight="1">
      <c r="A4" s="196"/>
      <c r="D4" s="240" t="s">
        <v>0</v>
      </c>
      <c r="E4" s="241"/>
      <c r="F4" s="241"/>
      <c r="G4" s="241"/>
      <c r="H4" s="241"/>
      <c r="I4" s="241"/>
      <c r="J4" s="241"/>
      <c r="K4" s="241"/>
      <c r="L4" s="242"/>
      <c r="M4" s="3"/>
    </row>
    <row r="5" spans="1:16" ht="60.75" customHeight="1">
      <c r="A5" s="196"/>
      <c r="B5" s="21"/>
      <c r="D5" s="243"/>
      <c r="E5" s="244"/>
      <c r="F5" s="244"/>
      <c r="G5" s="244"/>
      <c r="H5" s="244"/>
      <c r="I5" s="244"/>
      <c r="J5" s="244"/>
      <c r="K5" s="244"/>
      <c r="L5" s="245"/>
      <c r="M5" s="3"/>
    </row>
    <row r="6" spans="1:16" ht="18" customHeight="1" thickBot="1">
      <c r="A6" s="196"/>
      <c r="D6" s="6"/>
      <c r="E6" s="7"/>
      <c r="F6" s="36" t="s">
        <v>2127</v>
      </c>
      <c r="G6" s="37">
        <v>12</v>
      </c>
      <c r="H6" s="38" t="s">
        <v>2128</v>
      </c>
      <c r="I6" s="37">
        <v>2024</v>
      </c>
      <c r="J6" s="39" t="s">
        <v>2129</v>
      </c>
      <c r="K6" s="7"/>
      <c r="L6" s="8"/>
      <c r="M6" s="250" t="str">
        <f>IF(COUNTIF('ФЛК (обязательный)'!A2:A316,"Неверно!") &gt; 0,"Ошибки ФЛК!"," ")</f>
        <v xml:space="preserve"> </v>
      </c>
      <c r="N6" s="251"/>
    </row>
    <row r="7" spans="1:16">
      <c r="A7" s="22"/>
      <c r="E7" s="3"/>
      <c r="F7" s="3"/>
      <c r="G7" s="3"/>
      <c r="H7" s="3"/>
      <c r="I7" s="3"/>
      <c r="J7" s="3"/>
      <c r="K7" s="3"/>
      <c r="L7" s="3"/>
      <c r="M7" s="252" t="str">
        <f>IF((COUNTIF('ФЛК (информационный)'!G2:G153,"Внести подтверждение к нарушенному информационному ФЛК")&gt;0),"Ошибки инф. ФЛК!"," ")</f>
        <v>Ошибки инф. ФЛК!</v>
      </c>
      <c r="N7" s="252"/>
    </row>
    <row r="8" spans="1:16" ht="17.25" customHeight="1" thickBot="1">
      <c r="A8" s="5"/>
      <c r="B8" s="5"/>
      <c r="C8" s="5"/>
      <c r="D8" s="5"/>
      <c r="E8" s="5"/>
      <c r="F8" s="5"/>
      <c r="G8" s="5"/>
      <c r="H8" s="5"/>
      <c r="I8" s="5"/>
    </row>
    <row r="9" spans="1:16" s="29" customFormat="1" ht="20.100000000000001" customHeight="1" thickBot="1">
      <c r="A9" s="246" t="s">
        <v>2130</v>
      </c>
      <c r="B9" s="246"/>
      <c r="C9" s="246"/>
      <c r="D9" s="246" t="s">
        <v>2131</v>
      </c>
      <c r="E9" s="246"/>
      <c r="F9" s="246"/>
      <c r="G9" s="246" t="s">
        <v>2132</v>
      </c>
      <c r="H9" s="246"/>
      <c r="I9" s="28"/>
      <c r="K9" s="247" t="s">
        <v>1</v>
      </c>
      <c r="L9" s="248"/>
      <c r="M9" s="248"/>
      <c r="N9" s="249"/>
      <c r="O9" s="30"/>
    </row>
    <row r="10" spans="1:16" s="29" customFormat="1" ht="16.149999999999999" customHeight="1" thickBot="1">
      <c r="A10" s="210" t="s">
        <v>2133</v>
      </c>
      <c r="B10" s="210"/>
      <c r="C10" s="210"/>
      <c r="D10" s="210"/>
      <c r="E10" s="210"/>
      <c r="F10" s="210"/>
      <c r="G10" s="210"/>
      <c r="H10" s="210"/>
      <c r="I10" s="31"/>
      <c r="K10" s="253" t="s">
        <v>2134</v>
      </c>
      <c r="L10" s="254"/>
      <c r="M10" s="254"/>
      <c r="N10" s="255"/>
    </row>
    <row r="11" spans="1:16" s="29" customFormat="1" ht="16.149999999999999" customHeight="1" thickBot="1">
      <c r="A11" s="204" t="s">
        <v>2136</v>
      </c>
      <c r="B11" s="205"/>
      <c r="C11" s="206"/>
      <c r="D11" s="212" t="s">
        <v>2189</v>
      </c>
      <c r="E11" s="212"/>
      <c r="F11" s="213"/>
      <c r="G11" s="211" t="s">
        <v>2163</v>
      </c>
      <c r="H11" s="213"/>
      <c r="I11" s="31"/>
      <c r="K11" s="256" t="s">
        <v>7787</v>
      </c>
      <c r="L11" s="257"/>
      <c r="M11" s="257"/>
      <c r="N11" s="258"/>
    </row>
    <row r="12" spans="1:16" s="29" customFormat="1" ht="16.149999999999999" customHeight="1" thickBot="1">
      <c r="A12" s="204" t="s">
        <v>2135</v>
      </c>
      <c r="B12" s="205"/>
      <c r="C12" s="206"/>
      <c r="D12" s="215"/>
      <c r="E12" s="215"/>
      <c r="F12" s="216"/>
      <c r="G12" s="214"/>
      <c r="H12" s="216"/>
      <c r="I12" s="31"/>
      <c r="K12" s="259"/>
      <c r="L12" s="260"/>
      <c r="M12" s="260"/>
      <c r="N12" s="261"/>
    </row>
    <row r="13" spans="1:16" s="29" customFormat="1" ht="16.149999999999999" customHeight="1" thickBot="1">
      <c r="A13" s="204" t="s">
        <v>2110</v>
      </c>
      <c r="B13" s="205"/>
      <c r="C13" s="206"/>
      <c r="D13" s="265" t="s">
        <v>2111</v>
      </c>
      <c r="E13" s="266"/>
      <c r="F13" s="267"/>
      <c r="G13" s="229"/>
      <c r="H13" s="230"/>
      <c r="I13" s="31"/>
      <c r="K13" s="259"/>
      <c r="L13" s="260"/>
      <c r="M13" s="260"/>
      <c r="N13" s="261"/>
    </row>
    <row r="14" spans="1:16" s="29" customFormat="1" ht="16.149999999999999" customHeight="1" thickBot="1">
      <c r="A14" s="210" t="s">
        <v>2177</v>
      </c>
      <c r="B14" s="210"/>
      <c r="C14" s="210"/>
      <c r="D14" s="211" t="s">
        <v>2137</v>
      </c>
      <c r="E14" s="212"/>
      <c r="F14" s="213"/>
      <c r="G14" s="211" t="s">
        <v>2163</v>
      </c>
      <c r="H14" s="213"/>
      <c r="I14" s="31"/>
      <c r="K14" s="259"/>
      <c r="L14" s="260"/>
      <c r="M14" s="260"/>
      <c r="N14" s="261"/>
    </row>
    <row r="15" spans="1:16" s="29" customFormat="1" ht="16.149999999999999" customHeight="1" thickBot="1">
      <c r="A15" s="204" t="s">
        <v>2112</v>
      </c>
      <c r="B15" s="205"/>
      <c r="C15" s="206"/>
      <c r="D15" s="214"/>
      <c r="E15" s="215"/>
      <c r="F15" s="216"/>
      <c r="G15" s="214"/>
      <c r="H15" s="216"/>
      <c r="I15" s="31"/>
      <c r="K15" s="262"/>
      <c r="L15" s="263"/>
      <c r="M15" s="263"/>
      <c r="N15" s="264"/>
    </row>
    <row r="16" spans="1:16" s="29" customFormat="1" ht="16.149999999999999" customHeight="1" thickBot="1">
      <c r="A16" s="204" t="s">
        <v>3</v>
      </c>
      <c r="B16" s="205"/>
      <c r="C16" s="206"/>
      <c r="D16" s="214"/>
      <c r="E16" s="215"/>
      <c r="F16" s="216"/>
      <c r="G16" s="214"/>
      <c r="H16" s="216"/>
      <c r="I16" s="31"/>
      <c r="K16" s="115"/>
      <c r="L16" s="115"/>
      <c r="M16" s="115"/>
      <c r="N16" s="115"/>
    </row>
    <row r="17" spans="1:15" s="29" customFormat="1" ht="16.149999999999999" customHeight="1" thickBot="1">
      <c r="A17" s="204" t="s">
        <v>4</v>
      </c>
      <c r="B17" s="205"/>
      <c r="C17" s="206"/>
      <c r="D17" s="214"/>
      <c r="E17" s="215"/>
      <c r="F17" s="216"/>
      <c r="G17" s="214"/>
      <c r="H17" s="216"/>
      <c r="I17" s="31"/>
      <c r="K17" s="115"/>
      <c r="L17" s="115"/>
      <c r="M17" s="115"/>
      <c r="N17" s="115"/>
    </row>
    <row r="18" spans="1:15" s="29" customFormat="1" ht="16.149999999999999" customHeight="1" thickBot="1">
      <c r="A18" s="204" t="s">
        <v>5</v>
      </c>
      <c r="B18" s="205"/>
      <c r="C18" s="206"/>
      <c r="D18" s="214"/>
      <c r="E18" s="215"/>
      <c r="F18" s="216"/>
      <c r="G18" s="214"/>
      <c r="H18" s="216"/>
      <c r="I18" s="31"/>
      <c r="K18" s="115"/>
      <c r="L18" s="115"/>
      <c r="M18" s="115"/>
      <c r="N18" s="115"/>
    </row>
    <row r="19" spans="1:15" s="29" customFormat="1" ht="16.149999999999999" customHeight="1" thickBot="1">
      <c r="A19" s="204" t="s">
        <v>6</v>
      </c>
      <c r="B19" s="205"/>
      <c r="C19" s="206"/>
      <c r="D19" s="214"/>
      <c r="E19" s="215"/>
      <c r="F19" s="216"/>
      <c r="G19" s="214"/>
      <c r="H19" s="216"/>
      <c r="I19" s="31"/>
      <c r="K19" s="115"/>
      <c r="L19" s="115"/>
      <c r="M19" s="115"/>
      <c r="N19" s="115"/>
    </row>
    <row r="20" spans="1:15" s="29" customFormat="1" ht="16.149999999999999" customHeight="1" thickBot="1">
      <c r="A20" s="204" t="s">
        <v>2092</v>
      </c>
      <c r="B20" s="205"/>
      <c r="C20" s="206"/>
      <c r="D20" s="228"/>
      <c r="E20" s="229"/>
      <c r="F20" s="230"/>
      <c r="G20" s="228"/>
      <c r="H20" s="230"/>
      <c r="I20" s="60"/>
      <c r="J20" s="61"/>
      <c r="K20" s="61"/>
      <c r="L20" s="61"/>
      <c r="M20" s="61"/>
      <c r="N20" s="61"/>
    </row>
    <row r="21" spans="1:15" s="29" customFormat="1" ht="9.6" customHeight="1" thickBot="1">
      <c r="A21" s="210" t="s">
        <v>2138</v>
      </c>
      <c r="B21" s="210"/>
      <c r="C21" s="210"/>
      <c r="D21" s="210"/>
      <c r="E21" s="210"/>
      <c r="F21" s="210"/>
      <c r="G21" s="210"/>
      <c r="H21" s="210"/>
      <c r="I21" s="60"/>
      <c r="J21" s="61"/>
      <c r="K21" s="61"/>
      <c r="L21" s="61"/>
      <c r="M21" s="61"/>
      <c r="N21" s="61"/>
    </row>
    <row r="22" spans="1:15" s="29" customFormat="1" ht="20.100000000000001" customHeight="1" thickBot="1">
      <c r="A22" s="211" t="s">
        <v>2188</v>
      </c>
      <c r="B22" s="212"/>
      <c r="C22" s="213"/>
      <c r="D22" s="210" t="s">
        <v>2139</v>
      </c>
      <c r="E22" s="210"/>
      <c r="F22" s="210"/>
      <c r="G22" s="210" t="s">
        <v>2164</v>
      </c>
      <c r="H22" s="210"/>
      <c r="I22" s="60"/>
      <c r="J22" s="61"/>
      <c r="K22" s="61"/>
      <c r="L22" s="61"/>
      <c r="M22" s="61"/>
      <c r="N22" s="61"/>
    </row>
    <row r="23" spans="1:15" s="29" customFormat="1" ht="1.1499999999999999" customHeight="1" thickBot="1">
      <c r="A23" s="214"/>
      <c r="B23" s="215"/>
      <c r="C23" s="216"/>
      <c r="D23" s="210"/>
      <c r="E23" s="210"/>
      <c r="F23" s="210"/>
      <c r="G23" s="210"/>
      <c r="H23" s="210"/>
      <c r="I23" s="60"/>
      <c r="J23" s="61"/>
      <c r="K23" s="61"/>
      <c r="L23" s="61"/>
      <c r="M23" s="61"/>
      <c r="N23" s="61"/>
    </row>
    <row r="24" spans="1:15" s="29" customFormat="1" ht="8.4499999999999993" customHeight="1" thickBot="1">
      <c r="A24" s="214"/>
      <c r="B24" s="215"/>
      <c r="C24" s="216"/>
      <c r="D24" s="210"/>
      <c r="E24" s="210"/>
      <c r="F24" s="210"/>
      <c r="G24" s="210"/>
      <c r="H24" s="210"/>
      <c r="I24" s="60"/>
      <c r="J24" s="61"/>
      <c r="K24" s="61"/>
      <c r="L24" s="61"/>
      <c r="M24" s="61"/>
      <c r="N24" s="61"/>
    </row>
    <row r="25" spans="1:15" s="29" customFormat="1" ht="15" customHeight="1" thickBot="1">
      <c r="A25" s="204" t="s">
        <v>2112</v>
      </c>
      <c r="B25" s="205"/>
      <c r="C25" s="206"/>
      <c r="D25" s="210"/>
      <c r="E25" s="210"/>
      <c r="F25" s="210"/>
      <c r="G25" s="210"/>
      <c r="H25" s="210"/>
      <c r="I25" s="60"/>
      <c r="J25" s="61"/>
      <c r="K25" s="61"/>
      <c r="L25" s="61"/>
      <c r="M25" s="61"/>
      <c r="N25" s="61"/>
    </row>
    <row r="26" spans="1:15" s="29" customFormat="1" ht="17.45" customHeight="1" thickBot="1">
      <c r="A26" s="210" t="s">
        <v>2140</v>
      </c>
      <c r="B26" s="210"/>
      <c r="C26" s="210"/>
      <c r="D26" s="204" t="s">
        <v>2141</v>
      </c>
      <c r="E26" s="205"/>
      <c r="F26" s="206"/>
      <c r="G26" s="204" t="s">
        <v>2165</v>
      </c>
      <c r="H26" s="206"/>
      <c r="I26" s="60"/>
      <c r="J26" s="61"/>
      <c r="K26" s="61"/>
      <c r="L26" s="61"/>
      <c r="M26" s="61"/>
      <c r="N26" s="61"/>
    </row>
    <row r="27" spans="1:15" s="29" customFormat="1" ht="10.15" customHeight="1" thickBot="1">
      <c r="A27" s="210"/>
      <c r="B27" s="210"/>
      <c r="C27" s="210"/>
      <c r="D27" s="204" t="s">
        <v>2113</v>
      </c>
      <c r="E27" s="205"/>
      <c r="F27" s="206"/>
      <c r="G27" s="204" t="s">
        <v>2166</v>
      </c>
      <c r="H27" s="206"/>
      <c r="I27" s="60"/>
      <c r="J27" s="61"/>
      <c r="K27" s="61"/>
      <c r="L27" s="61"/>
      <c r="M27" s="61"/>
      <c r="N27" s="61"/>
    </row>
    <row r="28" spans="1:15" s="29" customFormat="1" ht="7.9" customHeight="1" thickBot="1">
      <c r="A28" s="210"/>
      <c r="B28" s="210"/>
      <c r="C28" s="210"/>
      <c r="D28" s="204"/>
      <c r="E28" s="205"/>
      <c r="F28" s="206"/>
      <c r="G28" s="204"/>
      <c r="H28" s="206"/>
      <c r="I28" s="60"/>
      <c r="J28" s="61"/>
      <c r="K28" s="61"/>
      <c r="L28" s="61"/>
      <c r="M28" s="61"/>
      <c r="N28" s="61"/>
    </row>
    <row r="29" spans="1:15" ht="36" customHeight="1" thickBot="1">
      <c r="A29" s="9"/>
      <c r="B29" s="9"/>
      <c r="C29" s="9"/>
      <c r="D29" s="9"/>
      <c r="E29" s="9"/>
      <c r="F29" s="9"/>
      <c r="G29" s="9"/>
      <c r="H29" s="9"/>
      <c r="I29" s="9"/>
      <c r="J29" s="5"/>
      <c r="K29" s="11"/>
      <c r="L29" s="11"/>
      <c r="M29" s="11"/>
      <c r="N29" s="11"/>
      <c r="O29" s="5"/>
    </row>
    <row r="30" spans="1:15" ht="26.45" customHeight="1" thickBot="1">
      <c r="A30" s="207" t="s">
        <v>2167</v>
      </c>
      <c r="B30" s="208"/>
      <c r="C30" s="209"/>
      <c r="D30" s="201" t="s">
        <v>4608</v>
      </c>
      <c r="E30" s="202"/>
      <c r="F30" s="202"/>
      <c r="G30" s="202"/>
      <c r="H30" s="202"/>
      <c r="I30" s="202"/>
      <c r="J30" s="202"/>
      <c r="K30" s="203"/>
      <c r="M30" s="5"/>
    </row>
    <row r="31" spans="1:15" ht="13.5" thickBot="1">
      <c r="A31" s="222" t="s">
        <v>2144</v>
      </c>
      <c r="B31" s="223"/>
      <c r="C31" s="224"/>
      <c r="D31" s="220"/>
      <c r="E31" s="220"/>
      <c r="F31" s="220"/>
      <c r="G31" s="220"/>
      <c r="H31" s="220"/>
      <c r="I31" s="220"/>
      <c r="J31" s="220"/>
      <c r="K31" s="221"/>
    </row>
    <row r="32" spans="1:15" ht="13.5" thickBot="1">
      <c r="A32" s="12"/>
      <c r="B32" s="13"/>
      <c r="C32" s="13"/>
      <c r="D32" s="199"/>
      <c r="E32" s="199"/>
      <c r="F32" s="199"/>
      <c r="G32" s="199"/>
      <c r="H32" s="199"/>
      <c r="I32" s="199"/>
      <c r="J32" s="199"/>
      <c r="K32" s="200"/>
    </row>
    <row r="33" spans="1:14" ht="13.5" thickBot="1">
      <c r="A33" s="225" t="s">
        <v>2142</v>
      </c>
      <c r="B33" s="226"/>
      <c r="C33" s="226"/>
      <c r="D33" s="226"/>
      <c r="E33" s="227"/>
      <c r="F33" s="225" t="s">
        <v>2143</v>
      </c>
      <c r="G33" s="226"/>
      <c r="H33" s="226"/>
      <c r="I33" s="226"/>
      <c r="J33" s="226"/>
      <c r="K33" s="227"/>
    </row>
    <row r="34" spans="1:14" ht="13.5" thickBot="1">
      <c r="A34" s="217">
        <v>1</v>
      </c>
      <c r="B34" s="218"/>
      <c r="C34" s="218"/>
      <c r="D34" s="218"/>
      <c r="E34" s="219"/>
      <c r="F34" s="217">
        <v>2</v>
      </c>
      <c r="G34" s="218"/>
      <c r="H34" s="218"/>
      <c r="I34" s="218"/>
      <c r="J34" s="218"/>
      <c r="K34" s="219"/>
    </row>
    <row r="35" spans="1:14" ht="13.5" thickBot="1">
      <c r="A35" s="233"/>
      <c r="B35" s="233"/>
      <c r="C35" s="233"/>
      <c r="D35" s="233"/>
      <c r="E35" s="233"/>
      <c r="F35" s="233"/>
      <c r="G35" s="233"/>
      <c r="H35" s="225"/>
      <c r="I35" s="226"/>
      <c r="J35" s="226"/>
      <c r="K35" s="227"/>
    </row>
    <row r="36" spans="1:14" ht="13.5" thickBot="1">
      <c r="A36" s="4"/>
      <c r="B36" s="4"/>
      <c r="C36" s="4"/>
      <c r="D36" s="4"/>
      <c r="E36" s="4"/>
      <c r="F36" s="4"/>
      <c r="G36" s="4"/>
      <c r="H36" s="4"/>
      <c r="I36" s="4"/>
      <c r="J36" s="4"/>
      <c r="K36" s="4"/>
    </row>
    <row r="37" spans="1:14" ht="13.5" thickBot="1">
      <c r="A37" s="222" t="s">
        <v>2094</v>
      </c>
      <c r="B37" s="223"/>
      <c r="C37" s="224"/>
      <c r="D37" s="234"/>
      <c r="E37" s="235"/>
      <c r="F37" s="235"/>
      <c r="G37" s="235"/>
      <c r="H37" s="235"/>
      <c r="I37" s="235"/>
      <c r="J37" s="235"/>
      <c r="K37" s="236"/>
    </row>
    <row r="38" spans="1:14" ht="13.5" thickBot="1">
      <c r="A38" s="34"/>
      <c r="B38" s="35"/>
      <c r="C38" s="35"/>
      <c r="D38" s="32"/>
      <c r="E38" s="32"/>
      <c r="F38" s="32"/>
      <c r="G38" s="32"/>
      <c r="H38" s="32"/>
      <c r="I38" s="32"/>
      <c r="J38" s="32"/>
      <c r="K38" s="33"/>
      <c r="L38" s="1" t="s">
        <v>2115</v>
      </c>
      <c r="M38" s="10"/>
      <c r="N38" s="56">
        <f ca="1">TODAY()</f>
        <v>45674</v>
      </c>
    </row>
    <row r="39" spans="1:14" ht="16.5" thickBot="1">
      <c r="A39" s="222" t="s">
        <v>2144</v>
      </c>
      <c r="B39" s="231"/>
      <c r="C39" s="232"/>
      <c r="D39" s="234"/>
      <c r="E39" s="235"/>
      <c r="F39" s="235"/>
      <c r="G39" s="235"/>
      <c r="H39" s="235"/>
      <c r="I39" s="235"/>
      <c r="J39" s="235"/>
      <c r="K39" s="236"/>
      <c r="L39" s="1" t="s">
        <v>2116</v>
      </c>
      <c r="N39" s="57" t="str">
        <f>IF(D30=0," ",VLOOKUP(D30,Коды_судов,2,0) &amp; IF(D30=0," "," r"))</f>
        <v>64RS0019 r</v>
      </c>
    </row>
  </sheetData>
  <sheetProtection autoFilter="0"/>
  <mergeCells count="55">
    <mergeCell ref="K10:N10"/>
    <mergeCell ref="D11:F12"/>
    <mergeCell ref="K11:N15"/>
    <mergeCell ref="A15:C15"/>
    <mergeCell ref="A10:F10"/>
    <mergeCell ref="G10:H10"/>
    <mergeCell ref="D13:F13"/>
    <mergeCell ref="A11:C11"/>
    <mergeCell ref="G14:H20"/>
    <mergeCell ref="G11:H13"/>
    <mergeCell ref="D2:L2"/>
    <mergeCell ref="D4:L5"/>
    <mergeCell ref="A9:C9"/>
    <mergeCell ref="D9:F9"/>
    <mergeCell ref="G9:H9"/>
    <mergeCell ref="K9:N9"/>
    <mergeCell ref="M6:N6"/>
    <mergeCell ref="M7:N7"/>
    <mergeCell ref="A39:C39"/>
    <mergeCell ref="A35:C35"/>
    <mergeCell ref="D35:E35"/>
    <mergeCell ref="D37:K37"/>
    <mergeCell ref="D39:K39"/>
    <mergeCell ref="H35:K35"/>
    <mergeCell ref="F35:G35"/>
    <mergeCell ref="A37:C37"/>
    <mergeCell ref="A14:C14"/>
    <mergeCell ref="A12:C12"/>
    <mergeCell ref="D14:F20"/>
    <mergeCell ref="A20:C20"/>
    <mergeCell ref="A13:C13"/>
    <mergeCell ref="A16:C16"/>
    <mergeCell ref="A17:C17"/>
    <mergeCell ref="A18:C18"/>
    <mergeCell ref="A19:C19"/>
    <mergeCell ref="A34:E34"/>
    <mergeCell ref="F34:K34"/>
    <mergeCell ref="A26:C28"/>
    <mergeCell ref="D26:F26"/>
    <mergeCell ref="G26:H26"/>
    <mergeCell ref="D31:K31"/>
    <mergeCell ref="A31:C31"/>
    <mergeCell ref="G27:H28"/>
    <mergeCell ref="A33:E33"/>
    <mergeCell ref="F33:K33"/>
    <mergeCell ref="D32:K32"/>
    <mergeCell ref="D30:K30"/>
    <mergeCell ref="D27:F28"/>
    <mergeCell ref="A30:C30"/>
    <mergeCell ref="G21:H21"/>
    <mergeCell ref="A21:F21"/>
    <mergeCell ref="A22:C24"/>
    <mergeCell ref="D22:F25"/>
    <mergeCell ref="G22:H25"/>
    <mergeCell ref="A25:C25"/>
  </mergeCells>
  <phoneticPr fontId="8" type="noConversion"/>
  <dataValidations xWindow="778" yWindow="791" count="3">
    <dataValidation type="whole" showInputMessage="1" showErrorMessage="1" errorTitle="Ошибка ввода" error="Введите четырехзначное число - год отчетности" promptTitle="Введите" prompt="отчетный год!" sqref="I6">
      <formula1>1990</formula1>
      <formula2>2050</formula2>
    </dataValidation>
    <dataValidation type="list" allowBlank="1" showInputMessage="1" showErrorMessage="1" errorTitle="Ошибка" error="Выберите отчетный период из списка, нажав на стрелочку!" promptTitle="Выберите" prompt="отчетный период!" sqref="G6">
      <formula1>Наим_отчет_периода</formula1>
    </dataValidation>
    <dataValidation type="list" allowBlank="1" showInputMessage="1" showErrorMessage="1" errorTitle="Ошибка" error="Выберите наименование УСД из списка, нажав на стрелочку!" promptTitle="Выберите" prompt="наименование УСД!" sqref="D30:K30">
      <formula1>Наим_УСД</formula1>
    </dataValidation>
  </dataValidations>
  <pageMargins left="0.98425196850393704" right="0.78740157480314965" top="0.98425196850393704" bottom="0.78740157480314965" header="0.78740157480314965" footer="0.78740157480314965"/>
  <pageSetup paperSize="9" scale="74" orientation="landscape" r:id="rId1"/>
  <headerFooter alignWithMargins="0"/>
  <ignoredErrors>
    <ignoredError sqref="A1" evalError="1"/>
  </ignoredErrors>
  <legacy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26"/>
    <pageSetUpPr fitToPage="1"/>
  </sheetPr>
  <dimension ref="A1:T35"/>
  <sheetViews>
    <sheetView showGridLines="0" zoomScale="40" zoomScaleNormal="40" zoomScaleSheetLayoutView="40" workbookViewId="0">
      <pane xSplit="3" ySplit="8" topLeftCell="D9" activePane="bottomRight" state="frozen"/>
      <selection pane="topRight" activeCell="D1" sqref="D1"/>
      <selection pane="bottomLeft" activeCell="A9" sqref="A9"/>
      <selection pane="bottomRight" activeCell="T15" sqref="T15"/>
    </sheetView>
  </sheetViews>
  <sheetFormatPr defaultRowHeight="12.75"/>
  <cols>
    <col min="1" max="1" width="29" style="43" customWidth="1"/>
    <col min="2" max="2" width="75.85546875" style="45" customWidth="1"/>
    <col min="3" max="3" width="9.140625" style="45" customWidth="1"/>
    <col min="4" max="5" width="45.7109375" style="43" customWidth="1"/>
    <col min="6" max="9" width="22.7109375" style="43" customWidth="1"/>
    <col min="10" max="10" width="26.7109375" style="43" customWidth="1"/>
    <col min="11" max="11" width="35.7109375" style="43" customWidth="1"/>
    <col min="12" max="12" width="22.7109375" style="43" customWidth="1"/>
    <col min="13" max="13" width="30.7109375" style="43" customWidth="1"/>
    <col min="14" max="14" width="29.7109375" style="43" customWidth="1"/>
    <col min="15" max="16" width="22.7109375" style="43" customWidth="1"/>
    <col min="17" max="17" width="27.7109375" style="43" customWidth="1"/>
    <col min="18" max="18" width="32.85546875" style="43" customWidth="1"/>
    <col min="19" max="19" width="35" style="43" customWidth="1"/>
    <col min="20" max="20" width="36.85546875" style="43" customWidth="1"/>
    <col min="21" max="16384" width="9.140625" style="43"/>
  </cols>
  <sheetData>
    <row r="1" spans="1:20" s="41" customFormat="1"/>
    <row r="2" spans="1:20" s="41" customFormat="1" ht="24.75" customHeight="1">
      <c r="A2" s="280" t="s">
        <v>2149</v>
      </c>
      <c r="B2" s="281"/>
      <c r="C2" s="282" t="str">
        <f>IF('Титул ф.4'!D30=0," ",'Титул ф.4'!D30)</f>
        <v>Красноармейский городской суд</v>
      </c>
      <c r="D2" s="283"/>
      <c r="E2" s="283"/>
      <c r="F2" s="283"/>
      <c r="G2" s="283"/>
      <c r="H2" s="283"/>
      <c r="I2" s="283"/>
      <c r="J2" s="283"/>
      <c r="K2" s="283"/>
      <c r="L2" s="283"/>
      <c r="M2" s="284"/>
    </row>
    <row r="3" spans="1:20" s="41" customFormat="1" ht="30" customHeight="1">
      <c r="A3" s="63"/>
      <c r="B3" s="63"/>
      <c r="C3" s="64"/>
      <c r="D3" s="59"/>
      <c r="E3" s="59"/>
      <c r="F3" s="59"/>
      <c r="G3" s="59"/>
      <c r="J3" s="65"/>
      <c r="K3" s="65"/>
      <c r="L3" s="285" t="s">
        <v>2150</v>
      </c>
      <c r="M3" s="286"/>
      <c r="N3" s="278" t="s">
        <v>95</v>
      </c>
      <c r="O3" s="279"/>
      <c r="T3" s="114" t="s">
        <v>1</v>
      </c>
    </row>
    <row r="4" spans="1:20" s="41" customFormat="1" ht="36" customHeight="1">
      <c r="A4" s="299" t="s">
        <v>2182</v>
      </c>
      <c r="B4" s="299"/>
      <c r="C4" s="299"/>
      <c r="D4" s="299"/>
      <c r="E4" s="299"/>
      <c r="F4" s="299"/>
      <c r="G4" s="299"/>
      <c r="H4" s="299"/>
      <c r="I4" s="299"/>
      <c r="J4" s="299"/>
      <c r="K4" s="299"/>
      <c r="L4" s="300" t="s">
        <v>2151</v>
      </c>
      <c r="M4" s="301"/>
      <c r="N4" s="278" t="s">
        <v>2191</v>
      </c>
      <c r="O4" s="279"/>
    </row>
    <row r="5" spans="1:20" ht="60" customHeight="1">
      <c r="A5" s="302" t="s">
        <v>33</v>
      </c>
      <c r="B5" s="302"/>
      <c r="C5" s="302"/>
      <c r="D5" s="302"/>
      <c r="E5" s="302"/>
      <c r="F5" s="302"/>
      <c r="G5" s="302"/>
      <c r="H5" s="302"/>
      <c r="I5" s="302"/>
      <c r="J5" s="302"/>
      <c r="K5" s="302"/>
      <c r="L5" s="302"/>
      <c r="M5" s="302"/>
      <c r="N5" s="302"/>
      <c r="O5" s="302"/>
      <c r="P5" s="302"/>
      <c r="Q5" s="302"/>
      <c r="R5" s="302"/>
      <c r="S5" s="302"/>
      <c r="T5" s="302"/>
    </row>
    <row r="6" spans="1:20" s="42" customFormat="1" ht="81.75" customHeight="1">
      <c r="A6" s="289" t="s">
        <v>2152</v>
      </c>
      <c r="B6" s="290"/>
      <c r="C6" s="293" t="s">
        <v>2153</v>
      </c>
      <c r="D6" s="295" t="s">
        <v>2192</v>
      </c>
      <c r="E6" s="297"/>
      <c r="F6" s="297"/>
      <c r="G6" s="297"/>
      <c r="H6" s="297"/>
      <c r="I6" s="297"/>
      <c r="J6" s="297"/>
      <c r="K6" s="297"/>
      <c r="L6" s="297"/>
      <c r="M6" s="297"/>
      <c r="N6" s="297"/>
      <c r="O6" s="297"/>
      <c r="P6" s="297"/>
      <c r="Q6" s="297"/>
      <c r="R6" s="297"/>
      <c r="S6" s="295" t="s">
        <v>69</v>
      </c>
      <c r="T6" s="296"/>
    </row>
    <row r="7" spans="1:20" s="42" customFormat="1" ht="245.25" customHeight="1">
      <c r="A7" s="291"/>
      <c r="B7" s="292"/>
      <c r="C7" s="294"/>
      <c r="D7" s="66" t="s">
        <v>2193</v>
      </c>
      <c r="E7" s="66" t="s">
        <v>52</v>
      </c>
      <c r="F7" s="66" t="s">
        <v>2194</v>
      </c>
      <c r="G7" s="66" t="s">
        <v>2118</v>
      </c>
      <c r="H7" s="66" t="s">
        <v>2195</v>
      </c>
      <c r="I7" s="66" t="s">
        <v>2196</v>
      </c>
      <c r="J7" s="66" t="s">
        <v>2168</v>
      </c>
      <c r="K7" s="116" t="s">
        <v>59</v>
      </c>
      <c r="L7" s="66" t="s">
        <v>53</v>
      </c>
      <c r="M7" s="66" t="s">
        <v>2197</v>
      </c>
      <c r="N7" s="66" t="s">
        <v>48</v>
      </c>
      <c r="O7" s="66" t="s">
        <v>2119</v>
      </c>
      <c r="P7" s="66" t="s">
        <v>2198</v>
      </c>
      <c r="Q7" s="66" t="s">
        <v>60</v>
      </c>
      <c r="R7" s="116" t="s">
        <v>54</v>
      </c>
      <c r="S7" s="116" t="s">
        <v>68</v>
      </c>
      <c r="T7" s="116" t="s">
        <v>70</v>
      </c>
    </row>
    <row r="8" spans="1:20" s="67" customFormat="1" ht="29.25" customHeight="1">
      <c r="A8" s="287" t="s">
        <v>2154</v>
      </c>
      <c r="B8" s="288"/>
      <c r="C8" s="138"/>
      <c r="D8" s="75">
        <v>1</v>
      </c>
      <c r="E8" s="75">
        <v>2</v>
      </c>
      <c r="F8" s="75">
        <v>3</v>
      </c>
      <c r="G8" s="75">
        <v>4</v>
      </c>
      <c r="H8" s="75">
        <v>5</v>
      </c>
      <c r="I8" s="75">
        <v>6</v>
      </c>
      <c r="J8" s="75">
        <v>7</v>
      </c>
      <c r="K8" s="75">
        <v>8</v>
      </c>
      <c r="L8" s="75">
        <v>9</v>
      </c>
      <c r="M8" s="75">
        <v>10</v>
      </c>
      <c r="N8" s="75">
        <v>11</v>
      </c>
      <c r="O8" s="75">
        <v>12</v>
      </c>
      <c r="P8" s="75">
        <v>13</v>
      </c>
      <c r="Q8" s="75">
        <v>14</v>
      </c>
      <c r="R8" s="75">
        <v>15</v>
      </c>
      <c r="S8" s="75">
        <v>16</v>
      </c>
      <c r="T8" s="75">
        <v>17</v>
      </c>
    </row>
    <row r="9" spans="1:20" s="42" customFormat="1" ht="72" customHeight="1">
      <c r="A9" s="271" t="s">
        <v>2199</v>
      </c>
      <c r="B9" s="272"/>
      <c r="C9" s="78">
        <v>1</v>
      </c>
      <c r="D9" s="193">
        <v>2890307</v>
      </c>
      <c r="E9" s="193">
        <v>2890307</v>
      </c>
      <c r="F9" s="193"/>
      <c r="G9" s="193"/>
      <c r="H9" s="193"/>
      <c r="I9" s="193"/>
      <c r="J9" s="193"/>
      <c r="K9" s="193">
        <v>7574</v>
      </c>
      <c r="L9" s="193"/>
      <c r="M9" s="193"/>
      <c r="N9" s="193"/>
      <c r="O9" s="193"/>
      <c r="P9" s="193"/>
      <c r="Q9" s="193">
        <v>7574</v>
      </c>
      <c r="R9" s="193"/>
      <c r="S9" s="193"/>
      <c r="T9" s="193">
        <v>3</v>
      </c>
    </row>
    <row r="10" spans="1:20" s="42" customFormat="1" ht="40.15" customHeight="1">
      <c r="A10" s="273" t="s">
        <v>55</v>
      </c>
      <c r="B10" s="68" t="s">
        <v>2200</v>
      </c>
      <c r="C10" s="78">
        <v>2</v>
      </c>
      <c r="D10" s="135">
        <v>2779154</v>
      </c>
      <c r="E10" s="135">
        <v>2779154</v>
      </c>
      <c r="F10" s="135"/>
      <c r="G10" s="135"/>
      <c r="H10" s="135"/>
      <c r="I10" s="135"/>
      <c r="J10" s="159"/>
      <c r="K10" s="135"/>
      <c r="L10" s="135"/>
      <c r="M10" s="135"/>
      <c r="N10" s="135"/>
      <c r="O10" s="135"/>
      <c r="P10" s="135"/>
      <c r="Q10" s="135"/>
      <c r="R10" s="159"/>
      <c r="S10" s="159"/>
      <c r="T10" s="135"/>
    </row>
    <row r="11" spans="1:20" ht="40.15" customHeight="1">
      <c r="A11" s="274"/>
      <c r="B11" s="68" t="s">
        <v>2201</v>
      </c>
      <c r="C11" s="78">
        <v>3</v>
      </c>
      <c r="D11" s="135"/>
      <c r="E11" s="135"/>
      <c r="F11" s="135"/>
      <c r="G11" s="135"/>
      <c r="H11" s="135"/>
      <c r="I11" s="135"/>
      <c r="J11" s="159"/>
      <c r="K11" s="135"/>
      <c r="L11" s="135"/>
      <c r="M11" s="135"/>
      <c r="N11" s="135"/>
      <c r="O11" s="135"/>
      <c r="P11" s="135"/>
      <c r="Q11" s="135"/>
      <c r="R11" s="159"/>
      <c r="S11" s="159"/>
      <c r="T11" s="135"/>
    </row>
    <row r="12" spans="1:20" ht="40.15" customHeight="1">
      <c r="A12" s="274"/>
      <c r="B12" s="68" t="s">
        <v>2202</v>
      </c>
      <c r="C12" s="78">
        <v>4</v>
      </c>
      <c r="D12" s="135"/>
      <c r="E12" s="135"/>
      <c r="F12" s="135"/>
      <c r="G12" s="135"/>
      <c r="H12" s="135"/>
      <c r="I12" s="135"/>
      <c r="J12" s="159"/>
      <c r="K12" s="135"/>
      <c r="L12" s="135"/>
      <c r="M12" s="135"/>
      <c r="N12" s="135"/>
      <c r="O12" s="135"/>
      <c r="P12" s="135"/>
      <c r="Q12" s="135"/>
      <c r="R12" s="159"/>
      <c r="S12" s="159"/>
      <c r="T12" s="135"/>
    </row>
    <row r="13" spans="1:20" ht="40.15" customHeight="1">
      <c r="A13" s="274"/>
      <c r="B13" s="68" t="s">
        <v>2203</v>
      </c>
      <c r="C13" s="78">
        <v>5</v>
      </c>
      <c r="D13" s="135"/>
      <c r="E13" s="135"/>
      <c r="F13" s="135"/>
      <c r="G13" s="135"/>
      <c r="H13" s="135"/>
      <c r="I13" s="135"/>
      <c r="J13" s="159"/>
      <c r="K13" s="135"/>
      <c r="L13" s="135"/>
      <c r="M13" s="135"/>
      <c r="N13" s="135"/>
      <c r="O13" s="135"/>
      <c r="P13" s="135"/>
      <c r="Q13" s="135"/>
      <c r="R13" s="159"/>
      <c r="S13" s="159"/>
      <c r="T13" s="135"/>
    </row>
    <row r="14" spans="1:20" ht="65.45" customHeight="1">
      <c r="A14" s="274"/>
      <c r="B14" s="68" t="s">
        <v>2204</v>
      </c>
      <c r="C14" s="78">
        <v>6</v>
      </c>
      <c r="D14" s="135"/>
      <c r="E14" s="135"/>
      <c r="F14" s="135"/>
      <c r="G14" s="135"/>
      <c r="H14" s="135"/>
      <c r="I14" s="135"/>
      <c r="J14" s="159"/>
      <c r="K14" s="135"/>
      <c r="L14" s="135"/>
      <c r="M14" s="135"/>
      <c r="N14" s="135"/>
      <c r="O14" s="135"/>
      <c r="P14" s="135"/>
      <c r="Q14" s="135"/>
      <c r="R14" s="159"/>
      <c r="S14" s="159"/>
      <c r="T14" s="135"/>
    </row>
    <row r="15" spans="1:20" ht="40.15" customHeight="1">
      <c r="A15" s="275"/>
      <c r="B15" s="68" t="s">
        <v>2205</v>
      </c>
      <c r="C15" s="78">
        <v>7</v>
      </c>
      <c r="D15" s="135">
        <v>111153</v>
      </c>
      <c r="E15" s="135">
        <v>111153</v>
      </c>
      <c r="F15" s="135"/>
      <c r="G15" s="135"/>
      <c r="H15" s="135"/>
      <c r="I15" s="135"/>
      <c r="J15" s="159"/>
      <c r="K15" s="135">
        <v>7574</v>
      </c>
      <c r="L15" s="135"/>
      <c r="M15" s="135"/>
      <c r="N15" s="135"/>
      <c r="O15" s="135"/>
      <c r="P15" s="135"/>
      <c r="Q15" s="135">
        <v>7574</v>
      </c>
      <c r="R15" s="159"/>
      <c r="S15" s="159"/>
      <c r="T15" s="135">
        <v>3</v>
      </c>
    </row>
    <row r="16" spans="1:20" ht="60.75" customHeight="1">
      <c r="A16" s="271" t="s">
        <v>2104</v>
      </c>
      <c r="B16" s="272"/>
      <c r="C16" s="78">
        <v>8</v>
      </c>
      <c r="D16" s="135">
        <v>2780307</v>
      </c>
      <c r="E16" s="135">
        <v>2780307</v>
      </c>
      <c r="F16" s="135"/>
      <c r="G16" s="135"/>
      <c r="H16" s="135"/>
      <c r="I16" s="135"/>
      <c r="J16" s="159"/>
      <c r="K16" s="135"/>
      <c r="L16" s="135"/>
      <c r="M16" s="135"/>
      <c r="N16" s="135"/>
      <c r="O16" s="135"/>
      <c r="P16" s="135"/>
      <c r="Q16" s="135"/>
      <c r="R16" s="159"/>
      <c r="S16" s="159"/>
      <c r="T16" s="135">
        <v>2</v>
      </c>
    </row>
    <row r="17" spans="1:20" ht="114" customHeight="1">
      <c r="A17" s="271" t="s">
        <v>30</v>
      </c>
      <c r="B17" s="272"/>
      <c r="C17" s="78">
        <v>9</v>
      </c>
      <c r="D17" s="159"/>
      <c r="E17" s="159"/>
      <c r="F17" s="135"/>
      <c r="G17" s="135"/>
      <c r="H17" s="135"/>
      <c r="I17" s="135"/>
      <c r="J17" s="159"/>
      <c r="K17" s="135"/>
      <c r="L17" s="135"/>
      <c r="M17" s="135"/>
      <c r="N17" s="135"/>
      <c r="O17" s="135"/>
      <c r="P17" s="135"/>
      <c r="Q17" s="135"/>
      <c r="R17" s="159"/>
      <c r="S17" s="159"/>
      <c r="T17" s="135"/>
    </row>
    <row r="18" spans="1:20" ht="46.5" customHeight="1">
      <c r="A18" s="271" t="s">
        <v>2155</v>
      </c>
      <c r="B18" s="272"/>
      <c r="C18" s="78">
        <v>10</v>
      </c>
      <c r="D18" s="193">
        <v>110000</v>
      </c>
      <c r="E18" s="193">
        <v>110000</v>
      </c>
      <c r="F18" s="193">
        <f t="shared" ref="F18:S18" si="0">F19+F20+F21+F22+F23+F24</f>
        <v>0</v>
      </c>
      <c r="G18" s="193">
        <f t="shared" si="0"/>
        <v>0</v>
      </c>
      <c r="H18" s="193">
        <f t="shared" si="0"/>
        <v>0</v>
      </c>
      <c r="I18" s="193">
        <f t="shared" si="0"/>
        <v>0</v>
      </c>
      <c r="J18" s="193">
        <f t="shared" si="0"/>
        <v>0</v>
      </c>
      <c r="K18" s="193">
        <v>7574</v>
      </c>
      <c r="L18" s="193">
        <f t="shared" si="0"/>
        <v>0</v>
      </c>
      <c r="M18" s="193">
        <f t="shared" si="0"/>
        <v>0</v>
      </c>
      <c r="N18" s="193">
        <f t="shared" si="0"/>
        <v>0</v>
      </c>
      <c r="O18" s="193">
        <f t="shared" si="0"/>
        <v>0</v>
      </c>
      <c r="P18" s="193">
        <f t="shared" si="0"/>
        <v>0</v>
      </c>
      <c r="Q18" s="193">
        <f t="shared" si="0"/>
        <v>7574</v>
      </c>
      <c r="R18" s="193">
        <f t="shared" si="0"/>
        <v>0</v>
      </c>
      <c r="S18" s="193">
        <f t="shared" si="0"/>
        <v>0</v>
      </c>
      <c r="T18" s="193">
        <v>3</v>
      </c>
    </row>
    <row r="19" spans="1:20" ht="40.15" customHeight="1">
      <c r="A19" s="273" t="s">
        <v>56</v>
      </c>
      <c r="B19" s="68" t="s">
        <v>2200</v>
      </c>
      <c r="C19" s="78">
        <v>11</v>
      </c>
      <c r="D19" s="135"/>
      <c r="E19" s="135"/>
      <c r="F19" s="135"/>
      <c r="G19" s="135"/>
      <c r="H19" s="135"/>
      <c r="I19" s="135"/>
      <c r="J19" s="159"/>
      <c r="K19" s="135"/>
      <c r="L19" s="135"/>
      <c r="M19" s="135"/>
      <c r="N19" s="135"/>
      <c r="O19" s="135"/>
      <c r="P19" s="135"/>
      <c r="Q19" s="135"/>
      <c r="R19" s="159"/>
      <c r="S19" s="159"/>
      <c r="T19" s="135"/>
    </row>
    <row r="20" spans="1:20" ht="40.15" customHeight="1">
      <c r="A20" s="274"/>
      <c r="B20" s="68" t="s">
        <v>2201</v>
      </c>
      <c r="C20" s="78">
        <v>12</v>
      </c>
      <c r="D20" s="135"/>
      <c r="E20" s="135"/>
      <c r="F20" s="135"/>
      <c r="G20" s="135"/>
      <c r="H20" s="135"/>
      <c r="I20" s="135"/>
      <c r="J20" s="159"/>
      <c r="K20" s="135"/>
      <c r="L20" s="135"/>
      <c r="M20" s="135"/>
      <c r="N20" s="135"/>
      <c r="O20" s="135"/>
      <c r="P20" s="135"/>
      <c r="Q20" s="135"/>
      <c r="R20" s="159"/>
      <c r="S20" s="159"/>
      <c r="T20" s="135"/>
    </row>
    <row r="21" spans="1:20" ht="40.15" customHeight="1">
      <c r="A21" s="274"/>
      <c r="B21" s="68" t="s">
        <v>2202</v>
      </c>
      <c r="C21" s="78">
        <v>13</v>
      </c>
      <c r="D21" s="135"/>
      <c r="E21" s="135"/>
      <c r="F21" s="135"/>
      <c r="G21" s="135"/>
      <c r="H21" s="135"/>
      <c r="I21" s="135"/>
      <c r="J21" s="159"/>
      <c r="K21" s="135"/>
      <c r="L21" s="135"/>
      <c r="M21" s="135"/>
      <c r="N21" s="135"/>
      <c r="O21" s="135"/>
      <c r="P21" s="135"/>
      <c r="Q21" s="135"/>
      <c r="R21" s="159"/>
      <c r="S21" s="159"/>
      <c r="T21" s="135"/>
    </row>
    <row r="22" spans="1:20" ht="40.15" customHeight="1">
      <c r="A22" s="274"/>
      <c r="B22" s="68" t="s">
        <v>2203</v>
      </c>
      <c r="C22" s="78">
        <v>14</v>
      </c>
      <c r="D22" s="135"/>
      <c r="E22" s="135"/>
      <c r="F22" s="135"/>
      <c r="G22" s="135"/>
      <c r="H22" s="135"/>
      <c r="I22" s="135"/>
      <c r="J22" s="159"/>
      <c r="K22" s="135"/>
      <c r="L22" s="135"/>
      <c r="M22" s="135"/>
      <c r="N22" s="135"/>
      <c r="O22" s="135"/>
      <c r="P22" s="135"/>
      <c r="Q22" s="135"/>
      <c r="R22" s="159"/>
      <c r="S22" s="159"/>
      <c r="T22" s="135"/>
    </row>
    <row r="23" spans="1:20" ht="66" customHeight="1">
      <c r="A23" s="274"/>
      <c r="B23" s="68" t="s">
        <v>2204</v>
      </c>
      <c r="C23" s="78">
        <v>15</v>
      </c>
      <c r="D23" s="135"/>
      <c r="E23" s="135"/>
      <c r="F23" s="135"/>
      <c r="G23" s="135"/>
      <c r="H23" s="135"/>
      <c r="I23" s="135"/>
      <c r="J23" s="159"/>
      <c r="K23" s="135"/>
      <c r="L23" s="135"/>
      <c r="M23" s="135"/>
      <c r="N23" s="135"/>
      <c r="O23" s="135"/>
      <c r="P23" s="135"/>
      <c r="Q23" s="135"/>
      <c r="R23" s="159"/>
      <c r="S23" s="159"/>
      <c r="T23" s="135"/>
    </row>
    <row r="24" spans="1:20" ht="40.15" customHeight="1">
      <c r="A24" s="275"/>
      <c r="B24" s="68" t="s">
        <v>2205</v>
      </c>
      <c r="C24" s="78">
        <v>16</v>
      </c>
      <c r="D24" s="135">
        <v>110000</v>
      </c>
      <c r="E24" s="135">
        <v>110000</v>
      </c>
      <c r="F24" s="135"/>
      <c r="G24" s="135"/>
      <c r="H24" s="135"/>
      <c r="I24" s="135"/>
      <c r="J24" s="159"/>
      <c r="K24" s="135">
        <v>7574</v>
      </c>
      <c r="L24" s="135"/>
      <c r="M24" s="135"/>
      <c r="N24" s="135"/>
      <c r="O24" s="135"/>
      <c r="P24" s="135"/>
      <c r="Q24" s="135">
        <v>7574</v>
      </c>
      <c r="R24" s="159"/>
      <c r="S24" s="159"/>
      <c r="T24" s="135">
        <v>3</v>
      </c>
    </row>
    <row r="25" spans="1:20" ht="75" customHeight="1">
      <c r="A25" s="276" t="s">
        <v>74</v>
      </c>
      <c r="B25" s="277"/>
      <c r="C25" s="78">
        <v>17</v>
      </c>
      <c r="D25" s="193">
        <f>D26+D27+D28+D29</f>
        <v>0</v>
      </c>
      <c r="E25" s="193">
        <f t="shared" ref="E25:T25" si="1">E26+E27+E28+E29</f>
        <v>0</v>
      </c>
      <c r="F25" s="193">
        <f t="shared" si="1"/>
        <v>0</v>
      </c>
      <c r="G25" s="193">
        <f t="shared" si="1"/>
        <v>0</v>
      </c>
      <c r="H25" s="193">
        <f t="shared" si="1"/>
        <v>0</v>
      </c>
      <c r="I25" s="193">
        <f t="shared" si="1"/>
        <v>0</v>
      </c>
      <c r="J25" s="193">
        <f t="shared" si="1"/>
        <v>0</v>
      </c>
      <c r="K25" s="193">
        <v>0</v>
      </c>
      <c r="L25" s="193">
        <f t="shared" si="1"/>
        <v>0</v>
      </c>
      <c r="M25" s="193">
        <f t="shared" si="1"/>
        <v>0</v>
      </c>
      <c r="N25" s="193">
        <f t="shared" si="1"/>
        <v>0</v>
      </c>
      <c r="O25" s="193">
        <f t="shared" si="1"/>
        <v>0</v>
      </c>
      <c r="P25" s="193">
        <f t="shared" si="1"/>
        <v>0</v>
      </c>
      <c r="Q25" s="193">
        <f t="shared" si="1"/>
        <v>0</v>
      </c>
      <c r="R25" s="193">
        <f t="shared" si="1"/>
        <v>0</v>
      </c>
      <c r="S25" s="193">
        <f t="shared" si="1"/>
        <v>0</v>
      </c>
      <c r="T25" s="193">
        <f t="shared" si="1"/>
        <v>0</v>
      </c>
    </row>
    <row r="26" spans="1:20" ht="40.15" customHeight="1">
      <c r="A26" s="268" t="s">
        <v>2156</v>
      </c>
      <c r="B26" s="69" t="s">
        <v>2206</v>
      </c>
      <c r="C26" s="78">
        <v>18</v>
      </c>
      <c r="D26" s="135"/>
      <c r="E26" s="135"/>
      <c r="F26" s="135"/>
      <c r="G26" s="135"/>
      <c r="H26" s="135"/>
      <c r="I26" s="135"/>
      <c r="J26" s="159"/>
      <c r="K26" s="135"/>
      <c r="L26" s="135"/>
      <c r="M26" s="135"/>
      <c r="N26" s="135"/>
      <c r="O26" s="135"/>
      <c r="P26" s="135"/>
      <c r="Q26" s="135"/>
      <c r="R26" s="159"/>
      <c r="S26" s="159"/>
      <c r="T26" s="135"/>
    </row>
    <row r="27" spans="1:20" ht="40.15" customHeight="1">
      <c r="A27" s="269"/>
      <c r="B27" s="68" t="s">
        <v>2207</v>
      </c>
      <c r="C27" s="78">
        <v>19</v>
      </c>
      <c r="D27" s="135"/>
      <c r="E27" s="135"/>
      <c r="F27" s="135"/>
      <c r="G27" s="135"/>
      <c r="H27" s="135"/>
      <c r="I27" s="135"/>
      <c r="J27" s="159"/>
      <c r="K27" s="135"/>
      <c r="L27" s="135"/>
      <c r="M27" s="135"/>
      <c r="N27" s="135"/>
      <c r="O27" s="135"/>
      <c r="P27" s="135"/>
      <c r="Q27" s="135"/>
      <c r="R27" s="159"/>
      <c r="S27" s="159"/>
      <c r="T27" s="135"/>
    </row>
    <row r="28" spans="1:20" ht="40.15" customHeight="1">
      <c r="A28" s="269"/>
      <c r="B28" s="68" t="s">
        <v>2208</v>
      </c>
      <c r="C28" s="78">
        <v>20</v>
      </c>
      <c r="D28" s="135"/>
      <c r="E28" s="135"/>
      <c r="F28" s="135"/>
      <c r="G28" s="135"/>
      <c r="H28" s="135"/>
      <c r="I28" s="135"/>
      <c r="J28" s="159"/>
      <c r="K28" s="135"/>
      <c r="L28" s="135"/>
      <c r="M28" s="135"/>
      <c r="N28" s="135"/>
      <c r="O28" s="135"/>
      <c r="P28" s="135"/>
      <c r="Q28" s="135"/>
      <c r="R28" s="159"/>
      <c r="S28" s="159"/>
      <c r="T28" s="135"/>
    </row>
    <row r="29" spans="1:20" ht="40.15" customHeight="1">
      <c r="A29" s="270"/>
      <c r="B29" s="68" t="s">
        <v>2209</v>
      </c>
      <c r="C29" s="78">
        <v>21</v>
      </c>
      <c r="D29" s="135"/>
      <c r="E29" s="135"/>
      <c r="F29" s="135"/>
      <c r="G29" s="135"/>
      <c r="H29" s="135"/>
      <c r="I29" s="135"/>
      <c r="J29" s="159"/>
      <c r="K29" s="135"/>
      <c r="L29" s="135"/>
      <c r="M29" s="135"/>
      <c r="N29" s="135"/>
      <c r="O29" s="135"/>
      <c r="P29" s="135"/>
      <c r="Q29" s="135"/>
      <c r="R29" s="159"/>
      <c r="S29" s="159"/>
      <c r="T29" s="135"/>
    </row>
    <row r="30" spans="1:20" ht="103.5" customHeight="1">
      <c r="A30" s="271" t="s">
        <v>71</v>
      </c>
      <c r="B30" s="272"/>
      <c r="C30" s="78">
        <v>22</v>
      </c>
      <c r="D30" s="135"/>
      <c r="E30" s="135"/>
      <c r="F30" s="135"/>
      <c r="G30" s="135"/>
      <c r="H30" s="135"/>
      <c r="I30" s="135"/>
      <c r="J30" s="159"/>
      <c r="K30" s="135"/>
      <c r="L30" s="135"/>
      <c r="M30" s="135"/>
      <c r="N30" s="135"/>
      <c r="O30" s="135"/>
      <c r="P30" s="135"/>
      <c r="Q30" s="135"/>
      <c r="R30" s="159"/>
      <c r="S30" s="159"/>
      <c r="T30" s="135"/>
    </row>
    <row r="31" spans="1:20" ht="132.75" customHeight="1">
      <c r="A31" s="271" t="s">
        <v>72</v>
      </c>
      <c r="B31" s="272"/>
      <c r="C31" s="78">
        <v>23</v>
      </c>
      <c r="D31" s="135"/>
      <c r="E31" s="135"/>
      <c r="F31" s="135"/>
      <c r="G31" s="135"/>
      <c r="H31" s="135"/>
      <c r="I31" s="135"/>
      <c r="J31" s="159"/>
      <c r="K31" s="135"/>
      <c r="L31" s="135"/>
      <c r="M31" s="135"/>
      <c r="N31" s="135"/>
      <c r="O31" s="135"/>
      <c r="P31" s="135"/>
      <c r="Q31" s="135"/>
      <c r="R31" s="159"/>
      <c r="S31" s="159"/>
      <c r="T31" s="135"/>
    </row>
    <row r="32" spans="1:20" ht="34.5" customHeight="1">
      <c r="A32" s="149" t="s">
        <v>82</v>
      </c>
      <c r="M32" s="54"/>
      <c r="N32" s="54"/>
      <c r="O32" s="54"/>
      <c r="P32" s="54"/>
      <c r="Q32" s="54"/>
      <c r="R32" s="54"/>
      <c r="S32" s="54"/>
    </row>
    <row r="33" spans="1:19" ht="22.15" customHeight="1">
      <c r="A33" s="303" t="s">
        <v>31</v>
      </c>
      <c r="B33" s="304"/>
      <c r="C33" s="304"/>
      <c r="D33" s="304"/>
      <c r="E33" s="304"/>
      <c r="F33" s="304"/>
      <c r="G33" s="304"/>
      <c r="H33" s="304"/>
      <c r="I33" s="304"/>
      <c r="J33" s="304"/>
      <c r="K33" s="304"/>
      <c r="L33" s="304"/>
      <c r="M33" s="54"/>
      <c r="N33" s="54"/>
      <c r="O33" s="54"/>
      <c r="P33" s="54"/>
      <c r="Q33" s="54"/>
      <c r="R33" s="54"/>
      <c r="S33" s="54"/>
    </row>
    <row r="34" spans="1:19" ht="33" customHeight="1">
      <c r="A34" s="298" t="s">
        <v>32</v>
      </c>
      <c r="B34" s="298"/>
      <c r="C34" s="298"/>
      <c r="D34" s="298"/>
      <c r="E34" s="298"/>
      <c r="F34" s="298"/>
      <c r="G34" s="298"/>
      <c r="H34" s="298"/>
      <c r="I34" s="298"/>
      <c r="J34" s="298"/>
      <c r="K34" s="298"/>
      <c r="L34" s="126"/>
    </row>
    <row r="35" spans="1:19" ht="26.25">
      <c r="A35" s="150"/>
      <c r="B35" s="127"/>
      <c r="C35" s="127"/>
      <c r="D35" s="128"/>
      <c r="E35" s="129"/>
      <c r="F35" s="129"/>
      <c r="G35" s="129"/>
      <c r="H35" s="150"/>
      <c r="I35" s="150"/>
      <c r="J35" s="150"/>
      <c r="K35" s="150"/>
      <c r="L35" s="150"/>
    </row>
  </sheetData>
  <mergeCells count="25">
    <mergeCell ref="S6:T6"/>
    <mergeCell ref="D6:R6"/>
    <mergeCell ref="A34:K34"/>
    <mergeCell ref="A4:K4"/>
    <mergeCell ref="L4:M4"/>
    <mergeCell ref="N4:O4"/>
    <mergeCell ref="A5:T5"/>
    <mergeCell ref="A31:B31"/>
    <mergeCell ref="A33:L33"/>
    <mergeCell ref="A16:B16"/>
    <mergeCell ref="N3:O3"/>
    <mergeCell ref="A10:A15"/>
    <mergeCell ref="A2:B2"/>
    <mergeCell ref="C2:M2"/>
    <mergeCell ref="L3:M3"/>
    <mergeCell ref="A8:B8"/>
    <mergeCell ref="A9:B9"/>
    <mergeCell ref="A6:B7"/>
    <mergeCell ref="C6:C7"/>
    <mergeCell ref="A26:A29"/>
    <mergeCell ref="A30:B30"/>
    <mergeCell ref="A17:B17"/>
    <mergeCell ref="A18:B18"/>
    <mergeCell ref="A19:A24"/>
    <mergeCell ref="A25:B25"/>
  </mergeCells>
  <phoneticPr fontId="0" type="noConversion"/>
  <conditionalFormatting sqref="D10:E16 D19:E24 M10:Q17 J10:K17 D9:T9 D17:D18 E18:T18 M26:Q31 J26:K31 D26:E31 D25:T25 J19:K24 M19:Q24">
    <cfRule type="cellIs" dxfId="43" priority="8" stopIfTrue="1" operator="lessThan">
      <formula>0</formula>
    </cfRule>
  </conditionalFormatting>
  <conditionalFormatting sqref="M32:S33">
    <cfRule type="cellIs" dxfId="42" priority="9" stopIfTrue="1" operator="lessThan">
      <formula>0</formula>
    </cfRule>
  </conditionalFormatting>
  <conditionalFormatting sqref="E17">
    <cfRule type="cellIs" dxfId="41" priority="5" stopIfTrue="1" operator="lessThan">
      <formula>0</formula>
    </cfRule>
  </conditionalFormatting>
  <conditionalFormatting sqref="L10:L17 L19:L24 L26:L31">
    <cfRule type="cellIs" dxfId="40" priority="4" stopIfTrue="1" operator="lessThan">
      <formula>0</formula>
    </cfRule>
  </conditionalFormatting>
  <conditionalFormatting sqref="F10:I17 F19:I24 F26:I31">
    <cfRule type="cellIs" dxfId="39" priority="3" stopIfTrue="1" operator="lessThan">
      <formula>0</formula>
    </cfRule>
  </conditionalFormatting>
  <conditionalFormatting sqref="R10:S17 R19:S24 R26:S31">
    <cfRule type="cellIs" dxfId="38" priority="2" stopIfTrue="1" operator="lessThan">
      <formula>0</formula>
    </cfRule>
  </conditionalFormatting>
  <conditionalFormatting sqref="T10:T17 T19:T24 T26:T31">
    <cfRule type="cellIs" dxfId="37" priority="1" stopIfTrue="1" operator="lessThan">
      <formula>0</formula>
    </cfRule>
  </conditionalFormatting>
  <pageMargins left="0.39370078740157483" right="0.15748031496062992" top="0.78740157480314965" bottom="0.19685039370078741" header="0" footer="0"/>
  <pageSetup paperSize="9" scale="23" fitToHeight="4"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6" enableFormatConditionsCalculation="0">
    <tabColor indexed="26"/>
    <pageSetUpPr fitToPage="1"/>
  </sheetPr>
  <dimension ref="A1:P42"/>
  <sheetViews>
    <sheetView showGridLines="0" zoomScale="40" zoomScaleNormal="40" zoomScaleSheetLayoutView="29" workbookViewId="0">
      <selection activeCell="C8" sqref="C8"/>
    </sheetView>
  </sheetViews>
  <sheetFormatPr defaultRowHeight="12.75"/>
  <cols>
    <col min="1" max="1" width="173.140625" style="43" customWidth="1"/>
    <col min="2" max="2" width="11" style="47" customWidth="1"/>
    <col min="3" max="3" width="57.7109375" style="43" customWidth="1"/>
    <col min="4" max="8" width="40.7109375" style="43" customWidth="1"/>
    <col min="9" max="9" width="44" style="43" customWidth="1"/>
    <col min="10" max="15" width="40.7109375" style="43" customWidth="1"/>
    <col min="16" max="16384" width="9.140625" style="43"/>
  </cols>
  <sheetData>
    <row r="1" spans="1:16" s="41" customFormat="1">
      <c r="B1" s="46"/>
    </row>
    <row r="2" spans="1:16" s="41" customFormat="1" ht="42.75" customHeight="1">
      <c r="A2" s="137" t="s">
        <v>2149</v>
      </c>
      <c r="B2" s="309" t="str">
        <f>IF('Титул ф.4'!D30=0," ",'Титул ф.4'!D30)</f>
        <v>Красноармейский городской суд</v>
      </c>
      <c r="C2" s="310"/>
      <c r="D2" s="310"/>
      <c r="E2" s="310"/>
      <c r="F2" s="311"/>
      <c r="G2" s="53"/>
    </row>
    <row r="3" spans="1:16" ht="90" customHeight="1">
      <c r="A3" s="314" t="s">
        <v>2187</v>
      </c>
      <c r="B3" s="314"/>
      <c r="C3" s="314"/>
      <c r="D3" s="314"/>
      <c r="E3" s="314"/>
      <c r="F3" s="314"/>
      <c r="G3" s="314"/>
      <c r="H3" s="314"/>
      <c r="I3" s="314"/>
      <c r="J3" s="314"/>
      <c r="K3" s="314"/>
      <c r="L3" s="314"/>
      <c r="M3" s="314"/>
      <c r="N3" s="314"/>
      <c r="O3" s="314"/>
    </row>
    <row r="4" spans="1:16" ht="42" customHeight="1">
      <c r="A4" s="315" t="s">
        <v>75</v>
      </c>
      <c r="B4" s="315"/>
      <c r="C4" s="315"/>
      <c r="D4" s="315"/>
      <c r="E4" s="315"/>
      <c r="F4" s="315"/>
      <c r="G4" s="315"/>
      <c r="H4" s="315"/>
      <c r="I4" s="315"/>
      <c r="J4" s="315"/>
      <c r="K4" s="315"/>
      <c r="L4" s="315"/>
      <c r="M4" s="315"/>
      <c r="N4" s="315"/>
      <c r="O4" s="315"/>
    </row>
    <row r="5" spans="1:16" s="42" customFormat="1" ht="87.75" customHeight="1">
      <c r="A5" s="312" t="s">
        <v>2157</v>
      </c>
      <c r="B5" s="306" t="s">
        <v>2153</v>
      </c>
      <c r="C5" s="306" t="s">
        <v>58</v>
      </c>
      <c r="D5" s="316" t="s">
        <v>2210</v>
      </c>
      <c r="E5" s="317"/>
      <c r="F5" s="317"/>
      <c r="G5" s="317"/>
      <c r="H5" s="317"/>
      <c r="I5" s="318"/>
      <c r="J5" s="316" t="s">
        <v>61</v>
      </c>
      <c r="K5" s="318"/>
      <c r="L5" s="316" t="s">
        <v>62</v>
      </c>
      <c r="M5" s="318"/>
      <c r="N5" s="316" t="s">
        <v>63</v>
      </c>
      <c r="O5" s="318"/>
      <c r="P5" s="72"/>
    </row>
    <row r="6" spans="1:16" s="42" customFormat="1" ht="193.15" customHeight="1">
      <c r="A6" s="313"/>
      <c r="B6" s="307"/>
      <c r="C6" s="307"/>
      <c r="D6" s="73" t="s">
        <v>2158</v>
      </c>
      <c r="E6" s="73" t="s">
        <v>2159</v>
      </c>
      <c r="F6" s="73" t="s">
        <v>2</v>
      </c>
      <c r="G6" s="73" t="s">
        <v>2160</v>
      </c>
      <c r="H6" s="73" t="s">
        <v>2211</v>
      </c>
      <c r="I6" s="71" t="s">
        <v>42</v>
      </c>
      <c r="J6" s="73" t="s">
        <v>2212</v>
      </c>
      <c r="K6" s="73" t="s">
        <v>2213</v>
      </c>
      <c r="L6" s="73" t="s">
        <v>2212</v>
      </c>
      <c r="M6" s="73" t="s">
        <v>2213</v>
      </c>
      <c r="N6" s="73" t="s">
        <v>2214</v>
      </c>
      <c r="O6" s="73" t="s">
        <v>2213</v>
      </c>
      <c r="P6" s="72"/>
    </row>
    <row r="7" spans="1:16" s="76" customFormat="1" ht="27" customHeight="1">
      <c r="A7" s="74" t="s">
        <v>2154</v>
      </c>
      <c r="B7" s="75"/>
      <c r="C7" s="75">
        <v>1</v>
      </c>
      <c r="D7" s="75">
        <v>2</v>
      </c>
      <c r="E7" s="75">
        <v>3</v>
      </c>
      <c r="F7" s="75">
        <v>4</v>
      </c>
      <c r="G7" s="75">
        <v>5</v>
      </c>
      <c r="H7" s="75">
        <v>6</v>
      </c>
      <c r="I7" s="75">
        <v>7</v>
      </c>
      <c r="J7" s="75">
        <v>8</v>
      </c>
      <c r="K7" s="75">
        <v>9</v>
      </c>
      <c r="L7" s="75">
        <v>10</v>
      </c>
      <c r="M7" s="75">
        <v>11</v>
      </c>
      <c r="N7" s="75">
        <v>12</v>
      </c>
      <c r="O7" s="75">
        <v>13</v>
      </c>
    </row>
    <row r="8" spans="1:16" s="42" customFormat="1" ht="82.15" customHeight="1">
      <c r="A8" s="77" t="s">
        <v>2215</v>
      </c>
      <c r="B8" s="78">
        <v>1</v>
      </c>
      <c r="C8" s="160">
        <v>7</v>
      </c>
      <c r="D8" s="160">
        <v>195000</v>
      </c>
      <c r="E8" s="160">
        <v>95000</v>
      </c>
      <c r="F8" s="160"/>
      <c r="G8" s="160">
        <v>75000</v>
      </c>
      <c r="H8" s="160">
        <v>335000</v>
      </c>
      <c r="I8" s="160"/>
      <c r="J8" s="160">
        <v>2</v>
      </c>
      <c r="K8" s="160">
        <v>75000</v>
      </c>
      <c r="L8" s="160">
        <v>3</v>
      </c>
      <c r="M8" s="160">
        <v>325000</v>
      </c>
      <c r="N8" s="160"/>
      <c r="O8" s="160"/>
    </row>
    <row r="9" spans="1:16" s="42" customFormat="1" ht="94.9" customHeight="1">
      <c r="A9" s="77" t="s">
        <v>2216</v>
      </c>
      <c r="B9" s="78">
        <v>2</v>
      </c>
      <c r="C9" s="160"/>
      <c r="D9" s="160"/>
      <c r="E9" s="160"/>
      <c r="F9" s="160"/>
      <c r="G9" s="160"/>
      <c r="H9" s="160"/>
      <c r="I9" s="160"/>
      <c r="J9" s="160"/>
      <c r="K9" s="160"/>
      <c r="L9" s="160"/>
      <c r="M9" s="160"/>
      <c r="N9" s="160"/>
      <c r="O9" s="160"/>
    </row>
    <row r="10" spans="1:16" ht="75" customHeight="1">
      <c r="A10" s="77" t="s">
        <v>2183</v>
      </c>
      <c r="B10" s="78">
        <v>3</v>
      </c>
      <c r="C10" s="160"/>
      <c r="D10" s="160"/>
      <c r="E10" s="160"/>
      <c r="F10" s="160"/>
      <c r="G10" s="160"/>
      <c r="H10" s="160"/>
      <c r="I10" s="160"/>
      <c r="J10" s="160"/>
      <c r="K10" s="160"/>
      <c r="L10" s="160"/>
      <c r="M10" s="160"/>
      <c r="N10" s="160"/>
      <c r="O10" s="160"/>
    </row>
    <row r="11" spans="1:16" ht="94.9" customHeight="1">
      <c r="A11" s="77" t="s">
        <v>2190</v>
      </c>
      <c r="B11" s="78">
        <v>4</v>
      </c>
      <c r="C11" s="160"/>
      <c r="D11" s="160"/>
      <c r="E11" s="160"/>
      <c r="F11" s="160"/>
      <c r="G11" s="160"/>
      <c r="H11" s="160"/>
      <c r="I11" s="160"/>
      <c r="J11" s="160"/>
      <c r="K11" s="160"/>
      <c r="L11" s="160"/>
      <c r="M11" s="160"/>
      <c r="N11" s="160"/>
      <c r="O11" s="160"/>
    </row>
    <row r="12" spans="1:16" ht="55.15" customHeight="1">
      <c r="A12" s="77" t="s">
        <v>2217</v>
      </c>
      <c r="B12" s="78">
        <v>5</v>
      </c>
      <c r="C12" s="160"/>
      <c r="D12" s="160"/>
      <c r="E12" s="160"/>
      <c r="F12" s="160"/>
      <c r="G12" s="160"/>
      <c r="H12" s="160"/>
      <c r="I12" s="160"/>
      <c r="J12" s="160"/>
      <c r="K12" s="160"/>
      <c r="L12" s="160"/>
      <c r="M12" s="160"/>
      <c r="N12" s="160"/>
      <c r="O12" s="160"/>
    </row>
    <row r="13" spans="1:16" ht="75" customHeight="1">
      <c r="A13" s="77" t="s">
        <v>2218</v>
      </c>
      <c r="B13" s="78">
        <v>6</v>
      </c>
      <c r="C13" s="160"/>
      <c r="D13" s="160"/>
      <c r="E13" s="160"/>
      <c r="F13" s="160"/>
      <c r="G13" s="160"/>
      <c r="H13" s="160"/>
      <c r="I13" s="160"/>
      <c r="J13" s="160"/>
      <c r="K13" s="160"/>
      <c r="L13" s="160"/>
      <c r="M13" s="160"/>
      <c r="N13" s="160"/>
      <c r="O13" s="160"/>
    </row>
    <row r="14" spans="1:16" ht="97.15" customHeight="1">
      <c r="A14" s="77" t="s">
        <v>73</v>
      </c>
      <c r="B14" s="78">
        <v>7</v>
      </c>
      <c r="C14" s="160">
        <v>86</v>
      </c>
      <c r="D14" s="160">
        <v>722500</v>
      </c>
      <c r="E14" s="160">
        <v>259000</v>
      </c>
      <c r="F14" s="160"/>
      <c r="G14" s="160">
        <v>7000</v>
      </c>
      <c r="H14" s="160">
        <v>6527</v>
      </c>
      <c r="I14" s="160">
        <v>2000</v>
      </c>
      <c r="J14" s="160">
        <v>4</v>
      </c>
      <c r="K14" s="160">
        <v>7000</v>
      </c>
      <c r="L14" s="160"/>
      <c r="M14" s="160"/>
      <c r="N14" s="160">
        <v>1</v>
      </c>
      <c r="O14" s="160">
        <v>2000</v>
      </c>
    </row>
    <row r="15" spans="1:16" ht="93.6" customHeight="1">
      <c r="A15" s="77" t="s">
        <v>27</v>
      </c>
      <c r="B15" s="78">
        <v>8</v>
      </c>
      <c r="C15" s="160">
        <v>6</v>
      </c>
      <c r="D15" s="160">
        <v>4851</v>
      </c>
      <c r="E15" s="160"/>
      <c r="F15" s="160"/>
      <c r="G15" s="160">
        <v>4851</v>
      </c>
      <c r="H15" s="160">
        <v>1289</v>
      </c>
      <c r="I15" s="160">
        <v>1634</v>
      </c>
      <c r="J15" s="160">
        <v>6</v>
      </c>
      <c r="K15" s="160">
        <v>4851</v>
      </c>
      <c r="L15" s="160">
        <v>2</v>
      </c>
      <c r="M15" s="160">
        <v>1289</v>
      </c>
      <c r="N15" s="160"/>
      <c r="O15" s="160"/>
    </row>
    <row r="16" spans="1:16" ht="73.150000000000006" customHeight="1">
      <c r="A16" s="77" t="s">
        <v>28</v>
      </c>
      <c r="B16" s="78">
        <v>9</v>
      </c>
      <c r="C16" s="160">
        <v>50</v>
      </c>
      <c r="D16" s="160">
        <v>116399</v>
      </c>
      <c r="E16" s="160">
        <v>1491</v>
      </c>
      <c r="F16" s="160"/>
      <c r="G16" s="160">
        <v>118169</v>
      </c>
      <c r="H16" s="160">
        <v>31074</v>
      </c>
      <c r="I16" s="160">
        <v>23941</v>
      </c>
      <c r="J16" s="160">
        <v>48</v>
      </c>
      <c r="K16" s="160">
        <v>114169</v>
      </c>
      <c r="L16" s="160">
        <v>22</v>
      </c>
      <c r="M16" s="160">
        <v>30774</v>
      </c>
      <c r="N16" s="160">
        <v>8</v>
      </c>
      <c r="O16" s="160">
        <v>23513</v>
      </c>
    </row>
    <row r="17" spans="1:15" ht="94.9" customHeight="1">
      <c r="A17" s="77" t="s">
        <v>50</v>
      </c>
      <c r="B17" s="78">
        <v>10</v>
      </c>
      <c r="C17" s="160">
        <v>8</v>
      </c>
      <c r="D17" s="136"/>
      <c r="E17" s="160">
        <v>2400</v>
      </c>
      <c r="F17" s="136"/>
      <c r="G17" s="136"/>
      <c r="H17" s="136"/>
      <c r="I17" s="136"/>
      <c r="J17" s="136"/>
      <c r="K17" s="136"/>
      <c r="L17" s="136"/>
      <c r="M17" s="136"/>
      <c r="N17" s="136"/>
      <c r="O17" s="136"/>
    </row>
    <row r="18" spans="1:15" ht="94.9" customHeight="1">
      <c r="A18" s="77" t="s">
        <v>51</v>
      </c>
      <c r="B18" s="78">
        <v>11</v>
      </c>
      <c r="C18" s="160">
        <v>362</v>
      </c>
      <c r="D18" s="136"/>
      <c r="E18" s="160">
        <v>1660988</v>
      </c>
      <c r="F18" s="136"/>
      <c r="G18" s="136"/>
      <c r="H18" s="136"/>
      <c r="I18" s="136"/>
      <c r="J18" s="136"/>
      <c r="K18" s="136"/>
      <c r="L18" s="136"/>
      <c r="M18" s="136"/>
      <c r="N18" s="136"/>
      <c r="O18" s="136"/>
    </row>
    <row r="19" spans="1:15" ht="82.9" customHeight="1">
      <c r="A19" s="79" t="s">
        <v>29</v>
      </c>
      <c r="B19" s="78">
        <v>12</v>
      </c>
      <c r="C19" s="160"/>
      <c r="D19" s="160"/>
      <c r="E19" s="160"/>
      <c r="F19" s="160"/>
      <c r="G19" s="160"/>
      <c r="H19" s="160"/>
      <c r="I19" s="160"/>
      <c r="J19" s="160"/>
      <c r="K19" s="160"/>
      <c r="L19" s="160"/>
      <c r="M19" s="160"/>
      <c r="N19" s="160"/>
      <c r="O19" s="160"/>
    </row>
    <row r="20" spans="1:15" ht="171" customHeight="1">
      <c r="A20" s="308" t="s">
        <v>83</v>
      </c>
      <c r="B20" s="308"/>
      <c r="C20" s="308"/>
      <c r="D20" s="308"/>
      <c r="E20" s="308"/>
      <c r="F20" s="308"/>
      <c r="G20" s="308"/>
      <c r="H20" s="308"/>
      <c r="I20" s="308"/>
      <c r="J20" s="308"/>
      <c r="K20" s="308"/>
      <c r="L20" s="308"/>
    </row>
    <row r="21" spans="1:15" ht="19.899999999999999" customHeight="1">
      <c r="B21" s="80"/>
      <c r="C21" s="80"/>
      <c r="D21" s="80"/>
      <c r="E21" s="80"/>
      <c r="F21" s="62"/>
    </row>
    <row r="22" spans="1:15" ht="88.9" customHeight="1">
      <c r="A22" s="319" t="s">
        <v>2161</v>
      </c>
      <c r="B22" s="319"/>
      <c r="C22" s="319"/>
      <c r="D22" s="319"/>
      <c r="E22" s="319"/>
      <c r="F22" s="319"/>
      <c r="G22" s="320"/>
      <c r="H22" s="48"/>
      <c r="I22" s="48"/>
    </row>
    <row r="23" spans="1:15" ht="97.5" customHeight="1">
      <c r="A23" s="322" t="s">
        <v>2105</v>
      </c>
      <c r="B23" s="324" t="s">
        <v>2153</v>
      </c>
      <c r="C23" s="326" t="s">
        <v>2106</v>
      </c>
      <c r="D23" s="326"/>
      <c r="E23" s="295" t="s">
        <v>2107</v>
      </c>
      <c r="F23" s="296"/>
      <c r="G23" s="81"/>
    </row>
    <row r="24" spans="1:15" ht="102.6" customHeight="1">
      <c r="A24" s="323"/>
      <c r="B24" s="325"/>
      <c r="C24" s="66" t="s">
        <v>2162</v>
      </c>
      <c r="D24" s="66" t="s">
        <v>2219</v>
      </c>
      <c r="E24" s="66" t="s">
        <v>2162</v>
      </c>
      <c r="F24" s="66" t="s">
        <v>2219</v>
      </c>
      <c r="G24" s="81"/>
    </row>
    <row r="25" spans="1:15" s="70" customFormat="1" ht="23.25">
      <c r="A25" s="74" t="s">
        <v>2154</v>
      </c>
      <c r="B25" s="82"/>
      <c r="C25" s="75">
        <v>1</v>
      </c>
      <c r="D25" s="75">
        <v>2</v>
      </c>
      <c r="E25" s="75">
        <v>3</v>
      </c>
      <c r="F25" s="75">
        <v>4</v>
      </c>
      <c r="G25" s="83"/>
    </row>
    <row r="26" spans="1:15" ht="66" customHeight="1">
      <c r="A26" s="84" t="s">
        <v>25</v>
      </c>
      <c r="B26" s="85">
        <v>1</v>
      </c>
      <c r="C26" s="136"/>
      <c r="D26" s="136"/>
      <c r="E26" s="135"/>
      <c r="F26" s="135"/>
      <c r="G26" s="86"/>
    </row>
    <row r="27" spans="1:15" ht="70.900000000000006" customHeight="1">
      <c r="A27" s="84" t="s">
        <v>26</v>
      </c>
      <c r="B27" s="85">
        <v>2</v>
      </c>
      <c r="C27" s="135"/>
      <c r="D27" s="135"/>
      <c r="E27" s="135"/>
      <c r="F27" s="135"/>
      <c r="G27" s="86"/>
    </row>
    <row r="28" spans="1:15" ht="43.5" customHeight="1">
      <c r="A28" s="125" t="s">
        <v>2175</v>
      </c>
      <c r="B28" s="51"/>
      <c r="C28" s="51"/>
      <c r="D28" s="51"/>
      <c r="E28" s="51"/>
      <c r="F28" s="51"/>
      <c r="G28" s="52"/>
      <c r="H28" s="52"/>
      <c r="I28" s="55"/>
    </row>
    <row r="29" spans="1:15" ht="144" customHeight="1">
      <c r="A29" s="320" t="s">
        <v>2222</v>
      </c>
      <c r="B29" s="320"/>
      <c r="C29" s="320"/>
      <c r="D29" s="320"/>
      <c r="E29" s="320"/>
      <c r="F29" s="87"/>
      <c r="G29" s="44"/>
      <c r="H29" s="44"/>
      <c r="I29" s="44"/>
    </row>
    <row r="30" spans="1:15" ht="38.450000000000003" customHeight="1">
      <c r="A30" s="321" t="s">
        <v>84</v>
      </c>
      <c r="B30" s="321"/>
      <c r="C30" s="321"/>
      <c r="D30" s="321"/>
      <c r="E30" s="321"/>
      <c r="F30" s="321"/>
      <c r="G30" s="321"/>
      <c r="H30" s="321"/>
      <c r="I30" s="321"/>
    </row>
    <row r="31" spans="1:15" ht="409.6" customHeight="1">
      <c r="A31" s="88" t="s">
        <v>57</v>
      </c>
      <c r="B31" s="66" t="s">
        <v>2153</v>
      </c>
      <c r="C31" s="66" t="s">
        <v>92</v>
      </c>
      <c r="D31" s="66" t="s">
        <v>85</v>
      </c>
      <c r="E31" s="73" t="s">
        <v>86</v>
      </c>
      <c r="F31" s="66" t="s">
        <v>87</v>
      </c>
      <c r="G31" s="66" t="s">
        <v>88</v>
      </c>
      <c r="H31" s="73" t="s">
        <v>89</v>
      </c>
      <c r="I31" s="66" t="s">
        <v>90</v>
      </c>
    </row>
    <row r="32" spans="1:15" s="90" customFormat="1" ht="68.45" customHeight="1">
      <c r="A32" s="89" t="s">
        <v>2154</v>
      </c>
      <c r="B32" s="89"/>
      <c r="C32" s="89">
        <v>1</v>
      </c>
      <c r="D32" s="89">
        <v>2</v>
      </c>
      <c r="E32" s="89">
        <v>3</v>
      </c>
      <c r="F32" s="89">
        <v>4</v>
      </c>
      <c r="G32" s="89">
        <v>5</v>
      </c>
      <c r="H32" s="89">
        <v>6</v>
      </c>
      <c r="I32" s="89">
        <v>7</v>
      </c>
    </row>
    <row r="33" spans="1:9" s="49" customFormat="1" ht="110.45" customHeight="1">
      <c r="A33" s="91" t="s">
        <v>2120</v>
      </c>
      <c r="B33" s="92">
        <v>1</v>
      </c>
      <c r="C33" s="161"/>
      <c r="D33" s="161"/>
      <c r="E33" s="161"/>
      <c r="F33" s="161"/>
      <c r="G33" s="161"/>
      <c r="H33" s="161"/>
      <c r="I33" s="161"/>
    </row>
    <row r="34" spans="1:9" s="50" customFormat="1" ht="113.45" customHeight="1">
      <c r="A34" s="93" t="s">
        <v>2121</v>
      </c>
      <c r="B34" s="92">
        <v>2</v>
      </c>
      <c r="C34" s="161"/>
      <c r="D34" s="161"/>
      <c r="E34" s="161"/>
      <c r="F34" s="161"/>
      <c r="G34" s="161"/>
      <c r="H34" s="161"/>
      <c r="I34" s="161"/>
    </row>
    <row r="35" spans="1:9" s="50" customFormat="1" ht="409.15" customHeight="1">
      <c r="A35" s="305" t="s">
        <v>7785</v>
      </c>
      <c r="B35" s="305"/>
      <c r="C35" s="305"/>
      <c r="D35" s="305"/>
      <c r="E35" s="305"/>
      <c r="F35" s="305"/>
      <c r="G35" s="305"/>
    </row>
    <row r="36" spans="1:9" s="50" customFormat="1" ht="37.5" customHeight="1">
      <c r="A36" s="305"/>
      <c r="B36" s="305"/>
      <c r="C36" s="305"/>
      <c r="D36" s="305"/>
      <c r="E36" s="305"/>
      <c r="F36" s="305"/>
      <c r="G36" s="305"/>
    </row>
    <row r="37" spans="1:9" s="50" customFormat="1" ht="24.6" customHeight="1"/>
    <row r="38" spans="1:9" s="16" customFormat="1" ht="25.15" customHeight="1">
      <c r="B38" s="17"/>
      <c r="D38" s="17"/>
    </row>
    <row r="39" spans="1:9" s="16" customFormat="1" ht="25.15" customHeight="1">
      <c r="B39" s="17"/>
      <c r="D39" s="17"/>
    </row>
    <row r="40" spans="1:9" s="50" customFormat="1" ht="25.15" customHeight="1"/>
    <row r="41" spans="1:9" s="50" customFormat="1"/>
    <row r="42" spans="1:9">
      <c r="B42" s="43"/>
    </row>
  </sheetData>
  <mergeCells count="20">
    <mergeCell ref="A23:A24"/>
    <mergeCell ref="B23:B24"/>
    <mergeCell ref="C23:D23"/>
    <mergeCell ref="E23:F23"/>
    <mergeCell ref="A36:G36"/>
    <mergeCell ref="B5:B6"/>
    <mergeCell ref="A20:L20"/>
    <mergeCell ref="B2:F2"/>
    <mergeCell ref="A5:A6"/>
    <mergeCell ref="A3:O3"/>
    <mergeCell ref="A4:O4"/>
    <mergeCell ref="C5:C6"/>
    <mergeCell ref="D5:I5"/>
    <mergeCell ref="N5:O5"/>
    <mergeCell ref="A35:G35"/>
    <mergeCell ref="A22:G22"/>
    <mergeCell ref="A29:E29"/>
    <mergeCell ref="J5:K5"/>
    <mergeCell ref="A30:I30"/>
    <mergeCell ref="L5:M5"/>
  </mergeCells>
  <phoneticPr fontId="0" type="noConversion"/>
  <conditionalFormatting sqref="C23:F24 D29:F29">
    <cfRule type="cellIs" dxfId="36" priority="27" stopIfTrue="1" operator="lessThan">
      <formula>0</formula>
    </cfRule>
  </conditionalFormatting>
  <conditionalFormatting sqref="G23:G24 G26:G27">
    <cfRule type="cellIs" dxfId="35" priority="26" stopIfTrue="1" operator="lessThan">
      <formula>0</formula>
    </cfRule>
  </conditionalFormatting>
  <conditionalFormatting sqref="C27:F27 E26:F26">
    <cfRule type="cellIs" dxfId="34" priority="25" stopIfTrue="1" operator="lessThan">
      <formula>0</formula>
    </cfRule>
  </conditionalFormatting>
  <conditionalFormatting sqref="D17:F18 D19:O19 D8:O16 C8:C19">
    <cfRule type="cellIs" dxfId="33" priority="23" stopIfTrue="1" operator="lessThan">
      <formula>0</formula>
    </cfRule>
  </conditionalFormatting>
  <conditionalFormatting sqref="I8:O14">
    <cfRule type="cellIs" dxfId="32" priority="22" stopIfTrue="1" operator="lessThan">
      <formula>0</formula>
    </cfRule>
  </conditionalFormatting>
  <conditionalFormatting sqref="G15:O16">
    <cfRule type="cellIs" dxfId="31" priority="21" stopIfTrue="1" operator="lessThan">
      <formula>0</formula>
    </cfRule>
  </conditionalFormatting>
  <conditionalFormatting sqref="G17:O18">
    <cfRule type="cellIs" dxfId="30" priority="20" stopIfTrue="1" operator="lessThan">
      <formula>0</formula>
    </cfRule>
  </conditionalFormatting>
  <conditionalFormatting sqref="C33:D34">
    <cfRule type="cellIs" dxfId="29" priority="19" stopIfTrue="1" operator="lessThan">
      <formula>0</formula>
    </cfRule>
  </conditionalFormatting>
  <conditionalFormatting sqref="C33:D34">
    <cfRule type="cellIs" dxfId="28" priority="18" stopIfTrue="1" operator="lessThan">
      <formula>0</formula>
    </cfRule>
  </conditionalFormatting>
  <conditionalFormatting sqref="C33:D34">
    <cfRule type="cellIs" dxfId="27" priority="17" stopIfTrue="1" operator="lessThan">
      <formula>0</formula>
    </cfRule>
  </conditionalFormatting>
  <conditionalFormatting sqref="C26:D26">
    <cfRule type="cellIs" dxfId="26" priority="16" stopIfTrue="1" operator="lessThan">
      <formula>0</formula>
    </cfRule>
  </conditionalFormatting>
  <conditionalFormatting sqref="C26:D26">
    <cfRule type="cellIs" dxfId="25" priority="15" stopIfTrue="1" operator="lessThan">
      <formula>0</formula>
    </cfRule>
  </conditionalFormatting>
  <conditionalFormatting sqref="C26:D26">
    <cfRule type="cellIs" dxfId="24" priority="14" stopIfTrue="1" operator="lessThan">
      <formula>0</formula>
    </cfRule>
  </conditionalFormatting>
  <conditionalFormatting sqref="F33:I34">
    <cfRule type="cellIs" dxfId="23" priority="8" stopIfTrue="1" operator="lessThan">
      <formula>0</formula>
    </cfRule>
  </conditionalFormatting>
  <conditionalFormatting sqref="E33:E34">
    <cfRule type="cellIs" dxfId="22" priority="12" stopIfTrue="1" operator="lessThan">
      <formula>0</formula>
    </cfRule>
  </conditionalFormatting>
  <conditionalFormatting sqref="E33:E34">
    <cfRule type="cellIs" dxfId="21" priority="11" stopIfTrue="1" operator="lessThan">
      <formula>0</formula>
    </cfRule>
  </conditionalFormatting>
  <conditionalFormatting sqref="E33:E34">
    <cfRule type="cellIs" dxfId="20" priority="10" stopIfTrue="1" operator="lessThan">
      <formula>0</formula>
    </cfRule>
  </conditionalFormatting>
  <conditionalFormatting sqref="F31">
    <cfRule type="cellIs" dxfId="19" priority="4" stopIfTrue="1" operator="lessThan">
      <formula>0</formula>
    </cfRule>
  </conditionalFormatting>
  <conditionalFormatting sqref="F33:I34">
    <cfRule type="cellIs" dxfId="18" priority="7" stopIfTrue="1" operator="lessThan">
      <formula>0</formula>
    </cfRule>
  </conditionalFormatting>
  <conditionalFormatting sqref="F33:I34">
    <cfRule type="cellIs" dxfId="17" priority="6" stopIfTrue="1" operator="lessThan">
      <formula>0</formula>
    </cfRule>
  </conditionalFormatting>
  <conditionalFormatting sqref="I31">
    <cfRule type="cellIs" dxfId="16" priority="1" stopIfTrue="1" operator="lessThan">
      <formula>0</formula>
    </cfRule>
  </conditionalFormatting>
  <conditionalFormatting sqref="D31:E31">
    <cfRule type="cellIs" dxfId="15" priority="5" stopIfTrue="1" operator="lessThan">
      <formula>0</formula>
    </cfRule>
  </conditionalFormatting>
  <conditionalFormatting sqref="G31:H31">
    <cfRule type="cellIs" dxfId="14" priority="3" stopIfTrue="1" operator="lessThan">
      <formula>0</formula>
    </cfRule>
  </conditionalFormatting>
  <conditionalFormatting sqref="C31">
    <cfRule type="cellIs" dxfId="13" priority="2" stopIfTrue="1" operator="lessThan">
      <formula>0</formula>
    </cfRule>
  </conditionalFormatting>
  <pageMargins left="0.74803149606299213" right="0.15748031496062992" top="0.78740157480314965" bottom="0.19685039370078741" header="0" footer="0"/>
  <pageSetup paperSize="9" scale="1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Лист1" enableFormatConditionsCalculation="0">
    <tabColor indexed="26"/>
  </sheetPr>
  <dimension ref="A1:K31"/>
  <sheetViews>
    <sheetView tabSelected="1" topLeftCell="A13" zoomScale="40" zoomScaleNormal="40" zoomScaleSheetLayoutView="30" workbookViewId="0">
      <selection activeCell="G30" sqref="G30:H30"/>
    </sheetView>
  </sheetViews>
  <sheetFormatPr defaultRowHeight="12.75"/>
  <cols>
    <col min="1" max="1" width="179.7109375" style="16" customWidth="1"/>
    <col min="2" max="2" width="11.42578125" style="17" customWidth="1"/>
    <col min="3" max="4" width="42.7109375" style="16" customWidth="1"/>
    <col min="5" max="5" width="41.28515625" style="16" customWidth="1"/>
    <col min="6" max="6" width="53.42578125" style="16" customWidth="1"/>
    <col min="7" max="7" width="49.42578125" style="16" customWidth="1"/>
    <col min="8" max="8" width="45.7109375" style="16" customWidth="1"/>
    <col min="9" max="9" width="10.42578125" style="16" customWidth="1"/>
    <col min="10" max="10" width="12.5703125" style="16" customWidth="1"/>
    <col min="11" max="11" width="11.85546875" style="16" customWidth="1"/>
    <col min="12" max="16384" width="9.140625" style="16"/>
  </cols>
  <sheetData>
    <row r="1" spans="1:11" s="23" customFormat="1"/>
    <row r="2" spans="1:11" s="23" customFormat="1" ht="34.9" customHeight="1">
      <c r="A2" s="327" t="s">
        <v>2149</v>
      </c>
      <c r="B2" s="328"/>
      <c r="C2" s="329" t="str">
        <f>IF('Титул ф.4'!D30=0," ",'Титул ф.4'!D30)</f>
        <v>Красноармейский городской суд</v>
      </c>
      <c r="D2" s="330"/>
      <c r="E2" s="330"/>
      <c r="F2" s="330"/>
      <c r="G2" s="331"/>
    </row>
    <row r="3" spans="1:11" ht="93" customHeight="1">
      <c r="A3" s="336" t="s">
        <v>7786</v>
      </c>
      <c r="B3" s="337"/>
      <c r="C3" s="337"/>
      <c r="D3" s="337"/>
      <c r="E3" s="337"/>
      <c r="F3" s="337"/>
      <c r="G3" s="337"/>
      <c r="H3" s="337"/>
      <c r="I3" s="58"/>
      <c r="J3" s="58"/>
      <c r="K3" s="20"/>
    </row>
    <row r="4" spans="1:11" ht="46.15" customHeight="1">
      <c r="A4" s="340" t="s">
        <v>2109</v>
      </c>
      <c r="B4" s="340"/>
      <c r="C4" s="340"/>
      <c r="D4" s="340"/>
      <c r="E4" s="58"/>
      <c r="F4" s="58"/>
      <c r="G4" s="58"/>
      <c r="H4" s="58"/>
      <c r="I4" s="58"/>
      <c r="J4" s="58"/>
      <c r="K4" s="20"/>
    </row>
    <row r="5" spans="1:11" ht="198" customHeight="1">
      <c r="A5" s="94" t="s">
        <v>2117</v>
      </c>
      <c r="B5" s="94" t="s">
        <v>2153</v>
      </c>
      <c r="C5" s="94" t="s">
        <v>19</v>
      </c>
      <c r="D5" s="94" t="s">
        <v>20</v>
      </c>
      <c r="E5" s="94" t="s">
        <v>21</v>
      </c>
      <c r="F5" s="94" t="s">
        <v>22</v>
      </c>
      <c r="G5" s="94" t="s">
        <v>23</v>
      </c>
      <c r="H5" s="94" t="s">
        <v>24</v>
      </c>
      <c r="I5" s="95"/>
      <c r="J5" s="95"/>
      <c r="K5" s="95"/>
    </row>
    <row r="6" spans="1:11" s="18" customFormat="1" ht="27.6" customHeight="1">
      <c r="A6" s="139" t="s">
        <v>2154</v>
      </c>
      <c r="B6" s="139"/>
      <c r="C6" s="139">
        <v>1</v>
      </c>
      <c r="D6" s="139">
        <v>2</v>
      </c>
      <c r="E6" s="139">
        <v>3</v>
      </c>
      <c r="F6" s="139">
        <v>4</v>
      </c>
      <c r="G6" s="139">
        <v>5</v>
      </c>
      <c r="H6" s="139">
        <v>6</v>
      </c>
      <c r="I6" s="96"/>
      <c r="J6" s="97"/>
      <c r="K6" s="97"/>
    </row>
    <row r="7" spans="1:11" s="18" customFormat="1" ht="84" customHeight="1">
      <c r="A7" s="98" t="s">
        <v>18</v>
      </c>
      <c r="B7" s="139">
        <v>1</v>
      </c>
      <c r="C7" s="162">
        <v>232</v>
      </c>
      <c r="D7" s="162"/>
      <c r="E7" s="162"/>
      <c r="F7" s="162"/>
      <c r="G7" s="162"/>
      <c r="H7" s="162"/>
      <c r="I7" s="96"/>
      <c r="J7" s="97"/>
      <c r="K7" s="97"/>
    </row>
    <row r="8" spans="1:11" s="18" customFormat="1" ht="83.45" customHeight="1">
      <c r="A8" s="98" t="s">
        <v>2184</v>
      </c>
      <c r="B8" s="139">
        <v>2</v>
      </c>
      <c r="C8" s="162">
        <v>3</v>
      </c>
      <c r="D8" s="162"/>
      <c r="E8" s="162"/>
      <c r="F8" s="162"/>
      <c r="G8" s="136"/>
      <c r="H8" s="136"/>
      <c r="I8" s="96"/>
      <c r="J8" s="97"/>
      <c r="K8" s="97"/>
    </row>
    <row r="9" spans="1:11" s="18" customFormat="1" ht="84" customHeight="1">
      <c r="A9" s="98" t="s">
        <v>2185</v>
      </c>
      <c r="B9" s="139">
        <v>3</v>
      </c>
      <c r="C9" s="162">
        <v>8</v>
      </c>
      <c r="D9" s="162"/>
      <c r="E9" s="162"/>
      <c r="F9" s="162"/>
      <c r="G9" s="136"/>
      <c r="H9" s="136"/>
      <c r="I9" s="96"/>
      <c r="J9" s="97"/>
      <c r="K9" s="97"/>
    </row>
    <row r="10" spans="1:11" s="18" customFormat="1" ht="81" customHeight="1">
      <c r="A10" s="98" t="s">
        <v>2186</v>
      </c>
      <c r="B10" s="139">
        <v>4</v>
      </c>
      <c r="C10" s="162"/>
      <c r="D10" s="162"/>
      <c r="E10" s="162"/>
      <c r="F10" s="162"/>
      <c r="G10" s="136"/>
      <c r="H10" s="136"/>
      <c r="I10" s="96"/>
      <c r="J10" s="97"/>
      <c r="K10" s="97"/>
    </row>
    <row r="11" spans="1:11" ht="84.6" customHeight="1">
      <c r="A11" s="100" t="s">
        <v>2220</v>
      </c>
      <c r="B11" s="139">
        <v>5</v>
      </c>
      <c r="C11" s="162">
        <v>243</v>
      </c>
      <c r="D11" s="162"/>
      <c r="E11" s="162"/>
      <c r="F11" s="162"/>
      <c r="G11" s="162"/>
      <c r="H11" s="162"/>
      <c r="I11" s="101"/>
      <c r="J11" s="102"/>
      <c r="K11" s="102"/>
    </row>
    <row r="12" spans="1:11" ht="30" customHeight="1">
      <c r="A12" s="20"/>
      <c r="B12" s="20"/>
      <c r="C12" s="20"/>
      <c r="D12" s="20"/>
      <c r="E12" s="20"/>
      <c r="F12" s="20"/>
      <c r="G12" s="20"/>
      <c r="H12" s="20"/>
      <c r="I12" s="20"/>
      <c r="J12" s="20"/>
      <c r="K12" s="20"/>
    </row>
    <row r="13" spans="1:11" ht="53.25" customHeight="1">
      <c r="A13" s="332" t="s">
        <v>34</v>
      </c>
      <c r="B13" s="332"/>
      <c r="C13" s="332"/>
      <c r="D13" s="332"/>
      <c r="E13" s="332"/>
      <c r="F13" s="332"/>
      <c r="G13" s="332"/>
      <c r="H13" s="20"/>
      <c r="I13" s="20"/>
      <c r="J13" s="20"/>
      <c r="K13" s="20"/>
    </row>
    <row r="14" spans="1:11" ht="37.15" customHeight="1">
      <c r="A14" s="340" t="s">
        <v>91</v>
      </c>
      <c r="B14" s="340"/>
      <c r="C14" s="340"/>
      <c r="D14" s="340"/>
      <c r="E14" s="24"/>
      <c r="F14" s="20"/>
      <c r="G14" s="20"/>
      <c r="H14" s="20"/>
      <c r="I14" s="20"/>
      <c r="J14" s="20"/>
      <c r="K14" s="20"/>
    </row>
    <row r="15" spans="1:11" ht="154.9" customHeight="1">
      <c r="A15" s="103" t="s">
        <v>2098</v>
      </c>
      <c r="B15" s="104" t="s">
        <v>2153</v>
      </c>
      <c r="C15" s="105" t="s">
        <v>2178</v>
      </c>
      <c r="D15" s="94" t="s">
        <v>64</v>
      </c>
      <c r="E15" s="94" t="s">
        <v>65</v>
      </c>
      <c r="F15" s="94" t="s">
        <v>66</v>
      </c>
      <c r="G15" s="94" t="s">
        <v>67</v>
      </c>
      <c r="H15" s="20"/>
      <c r="I15" s="20"/>
      <c r="J15" s="20"/>
      <c r="K15" s="20"/>
    </row>
    <row r="16" spans="1:11" s="18" customFormat="1" ht="27" customHeight="1">
      <c r="A16" s="106" t="s">
        <v>2154</v>
      </c>
      <c r="B16" s="107"/>
      <c r="C16" s="99">
        <v>1</v>
      </c>
      <c r="D16" s="99">
        <v>2</v>
      </c>
      <c r="E16" s="99">
        <v>3</v>
      </c>
      <c r="F16" s="99">
        <v>4</v>
      </c>
      <c r="G16" s="99">
        <v>5</v>
      </c>
      <c r="H16" s="97"/>
      <c r="I16" s="97"/>
      <c r="J16" s="97"/>
      <c r="K16" s="97"/>
    </row>
    <row r="17" spans="1:11" ht="45.6" customHeight="1">
      <c r="A17" s="98" t="s">
        <v>2101</v>
      </c>
      <c r="B17" s="99">
        <v>1</v>
      </c>
      <c r="C17" s="162">
        <v>1</v>
      </c>
      <c r="D17" s="162"/>
      <c r="E17" s="162">
        <v>1</v>
      </c>
      <c r="F17" s="162"/>
      <c r="G17" s="162"/>
      <c r="H17" s="20"/>
      <c r="I17" s="20"/>
      <c r="J17" s="20"/>
      <c r="K17" s="20"/>
    </row>
    <row r="18" spans="1:11" ht="67.900000000000006" customHeight="1">
      <c r="A18" s="98" t="s">
        <v>2103</v>
      </c>
      <c r="B18" s="99">
        <v>2</v>
      </c>
      <c r="C18" s="162">
        <v>21</v>
      </c>
      <c r="D18" s="162"/>
      <c r="E18" s="162">
        <v>20</v>
      </c>
      <c r="F18" s="162">
        <v>1</v>
      </c>
      <c r="G18" s="162"/>
      <c r="H18" s="20"/>
      <c r="I18" s="20"/>
      <c r="J18" s="20"/>
      <c r="K18" s="20"/>
    </row>
    <row r="19" spans="1:11" ht="43.9" customHeight="1">
      <c r="A19" s="98" t="s">
        <v>2102</v>
      </c>
      <c r="B19" s="99">
        <v>3</v>
      </c>
      <c r="C19" s="162">
        <v>1</v>
      </c>
      <c r="D19" s="162"/>
      <c r="E19" s="162">
        <v>1</v>
      </c>
      <c r="F19" s="162"/>
      <c r="G19" s="162"/>
      <c r="H19" s="20"/>
      <c r="I19" s="20"/>
      <c r="J19" s="20"/>
      <c r="K19" s="20"/>
    </row>
    <row r="20" spans="1:11" ht="39" customHeight="1">
      <c r="A20" s="98" t="s">
        <v>2100</v>
      </c>
      <c r="B20" s="99">
        <v>4</v>
      </c>
      <c r="C20" s="162">
        <v>26</v>
      </c>
      <c r="D20" s="162"/>
      <c r="E20" s="162">
        <v>26</v>
      </c>
      <c r="F20" s="162"/>
      <c r="G20" s="162"/>
      <c r="H20" s="20"/>
      <c r="I20" s="20"/>
      <c r="J20" s="20"/>
      <c r="K20" s="20"/>
    </row>
    <row r="21" spans="1:11" ht="64.150000000000006" customHeight="1">
      <c r="A21" s="108" t="s">
        <v>2108</v>
      </c>
      <c r="B21" s="99">
        <v>5</v>
      </c>
      <c r="C21" s="194">
        <v>49</v>
      </c>
      <c r="D21" s="194"/>
      <c r="E21" s="194">
        <v>48</v>
      </c>
      <c r="F21" s="194">
        <v>1</v>
      </c>
      <c r="G21" s="194">
        <f>SUM(G17:G20)</f>
        <v>0</v>
      </c>
      <c r="H21" s="20"/>
      <c r="I21" s="20"/>
      <c r="J21" s="20"/>
      <c r="K21" s="20"/>
    </row>
    <row r="22" spans="1:11" ht="79.900000000000006" customHeight="1">
      <c r="A22" s="98" t="s">
        <v>2221</v>
      </c>
      <c r="B22" s="99">
        <v>6</v>
      </c>
      <c r="C22" s="162">
        <v>7</v>
      </c>
      <c r="D22" s="162"/>
      <c r="E22" s="162">
        <v>7</v>
      </c>
      <c r="F22" s="162"/>
      <c r="G22" s="162"/>
      <c r="H22" s="20"/>
      <c r="I22" s="20"/>
      <c r="J22" s="20"/>
      <c r="K22" s="20"/>
    </row>
    <row r="23" spans="1:11" ht="54" customHeight="1">
      <c r="A23" s="157" t="s">
        <v>49</v>
      </c>
      <c r="B23" s="151"/>
      <c r="C23" s="152"/>
      <c r="D23" s="152"/>
      <c r="E23" s="152"/>
      <c r="F23" s="152"/>
      <c r="G23" s="152"/>
      <c r="H23" s="20"/>
      <c r="I23" s="20"/>
      <c r="J23" s="20"/>
      <c r="K23" s="20"/>
    </row>
    <row r="24" spans="1:11" ht="34.9" customHeight="1">
      <c r="A24" s="156" t="s">
        <v>93</v>
      </c>
      <c r="B24" s="153"/>
      <c r="C24" s="154"/>
      <c r="D24" s="154"/>
      <c r="E24" s="154"/>
      <c r="F24" s="154"/>
      <c r="G24" s="154"/>
      <c r="H24" s="20"/>
      <c r="I24" s="20"/>
      <c r="J24" s="20"/>
      <c r="K24" s="20"/>
    </row>
    <row r="25" spans="1:11" ht="75.599999999999994" customHeight="1">
      <c r="A25" s="333" t="s">
        <v>2097</v>
      </c>
      <c r="B25" s="333"/>
      <c r="C25" s="333"/>
      <c r="D25" s="24"/>
      <c r="E25" s="20"/>
      <c r="F25" s="334" t="s">
        <v>7823</v>
      </c>
      <c r="G25" s="334"/>
      <c r="H25" s="334"/>
      <c r="I25" s="118"/>
      <c r="J25" s="118"/>
      <c r="K25" s="20"/>
    </row>
    <row r="26" spans="1:11" ht="60.6" customHeight="1">
      <c r="A26" s="98" t="s">
        <v>2093</v>
      </c>
      <c r="B26" s="99">
        <v>1</v>
      </c>
      <c r="C26" s="117">
        <v>6</v>
      </c>
      <c r="D26" s="19"/>
      <c r="E26" s="345" t="s">
        <v>2176</v>
      </c>
      <c r="F26" s="335"/>
      <c r="G26" s="335"/>
      <c r="H26" s="335"/>
      <c r="I26" s="121"/>
      <c r="J26" s="121"/>
      <c r="K26" s="20"/>
    </row>
    <row r="27" spans="1:11" ht="60" customHeight="1">
      <c r="A27" s="98" t="s">
        <v>2179</v>
      </c>
      <c r="B27" s="99">
        <v>2</v>
      </c>
      <c r="C27" s="117">
        <v>1</v>
      </c>
      <c r="D27" s="19"/>
      <c r="E27" s="345"/>
      <c r="F27" s="344" t="s">
        <v>2114</v>
      </c>
      <c r="G27" s="344"/>
      <c r="H27" s="344"/>
      <c r="I27" s="122"/>
      <c r="J27" s="122"/>
      <c r="K27" s="20"/>
    </row>
    <row r="28" spans="1:11" ht="44.45" customHeight="1">
      <c r="A28" s="131"/>
      <c r="B28" s="20"/>
      <c r="C28" s="96"/>
      <c r="D28" s="96"/>
      <c r="E28" s="341" t="s">
        <v>2099</v>
      </c>
      <c r="F28" s="346" t="s">
        <v>7824</v>
      </c>
      <c r="G28" s="346"/>
      <c r="H28" s="346"/>
      <c r="I28" s="123"/>
      <c r="J28" s="123"/>
      <c r="K28" s="20"/>
    </row>
    <row r="29" spans="1:11" ht="40.15" customHeight="1">
      <c r="A29" s="132"/>
      <c r="B29" s="20"/>
      <c r="C29" s="96"/>
      <c r="D29" s="96"/>
      <c r="E29" s="341"/>
      <c r="F29" s="342" t="s">
        <v>2114</v>
      </c>
      <c r="G29" s="342"/>
      <c r="H29" s="342"/>
      <c r="I29" s="122"/>
      <c r="J29" s="122"/>
      <c r="K29" s="20"/>
    </row>
    <row r="30" spans="1:11" ht="33.6" customHeight="1">
      <c r="A30" s="20"/>
      <c r="B30" s="20"/>
      <c r="C30" s="96"/>
      <c r="D30" s="96"/>
      <c r="E30" s="109"/>
      <c r="F30" s="119" t="s">
        <v>7825</v>
      </c>
      <c r="G30" s="343" t="s">
        <v>7826</v>
      </c>
      <c r="H30" s="343"/>
      <c r="I30" s="124"/>
      <c r="J30" s="124"/>
      <c r="K30" s="20"/>
    </row>
    <row r="31" spans="1:11" ht="33.75" customHeight="1">
      <c r="A31" s="20"/>
      <c r="B31" s="20"/>
      <c r="C31" s="96"/>
      <c r="D31" s="96"/>
      <c r="E31" s="120" t="s">
        <v>2095</v>
      </c>
      <c r="F31" s="110" t="s">
        <v>17</v>
      </c>
      <c r="G31" s="338" t="s">
        <v>2096</v>
      </c>
      <c r="H31" s="338"/>
      <c r="I31" s="339"/>
      <c r="J31" s="339"/>
      <c r="K31" s="20"/>
    </row>
  </sheetData>
  <mergeCells count="15">
    <mergeCell ref="G31:J31"/>
    <mergeCell ref="A4:D4"/>
    <mergeCell ref="A14:D14"/>
    <mergeCell ref="E28:E29"/>
    <mergeCell ref="F29:H29"/>
    <mergeCell ref="G30:H30"/>
    <mergeCell ref="F27:H27"/>
    <mergeCell ref="E26:E27"/>
    <mergeCell ref="F28:H28"/>
    <mergeCell ref="A2:B2"/>
    <mergeCell ref="C2:G2"/>
    <mergeCell ref="A13:G13"/>
    <mergeCell ref="A25:C25"/>
    <mergeCell ref="F25:H26"/>
    <mergeCell ref="A3:H3"/>
  </mergeCells>
  <phoneticPr fontId="8" type="noConversion"/>
  <conditionalFormatting sqref="C26:C27">
    <cfRule type="cellIs" dxfId="12" priority="10" stopIfTrue="1" operator="lessThan">
      <formula>0</formula>
    </cfRule>
  </conditionalFormatting>
  <conditionalFormatting sqref="C22:G23">
    <cfRule type="cellIs" dxfId="11" priority="12" stopIfTrue="1" operator="lessThan">
      <formula>0</formula>
    </cfRule>
  </conditionalFormatting>
  <conditionalFormatting sqref="C17:G21">
    <cfRule type="cellIs" dxfId="10" priority="11" stopIfTrue="1" operator="lessThan">
      <formula>0</formula>
    </cfRule>
  </conditionalFormatting>
  <conditionalFormatting sqref="C24:G24">
    <cfRule type="cellIs" dxfId="9" priority="16" stopIfTrue="1" operator="lessThan">
      <formula>0</formula>
    </cfRule>
  </conditionalFormatting>
  <conditionalFormatting sqref="C11:F11">
    <cfRule type="cellIs" dxfId="8" priority="8" stopIfTrue="1" operator="lessThan">
      <formula>0</formula>
    </cfRule>
  </conditionalFormatting>
  <conditionalFormatting sqref="C7:F11 H7">
    <cfRule type="cellIs" dxfId="7" priority="7" stopIfTrue="1" operator="lessThan">
      <formula>0</formula>
    </cfRule>
  </conditionalFormatting>
  <conditionalFormatting sqref="G7:G11">
    <cfRule type="cellIs" dxfId="6" priority="6" stopIfTrue="1" operator="lessThan">
      <formula>0</formula>
    </cfRule>
  </conditionalFormatting>
  <conditionalFormatting sqref="H8:H10">
    <cfRule type="cellIs" dxfId="5" priority="5" stopIfTrue="1" operator="lessThan">
      <formula>0</formula>
    </cfRule>
  </conditionalFormatting>
  <conditionalFormatting sqref="H11">
    <cfRule type="cellIs" dxfId="4" priority="4" stopIfTrue="1" operator="lessThan">
      <formula>0</formula>
    </cfRule>
  </conditionalFormatting>
  <conditionalFormatting sqref="G7">
    <cfRule type="cellIs" dxfId="3" priority="3" stopIfTrue="1" operator="lessThan">
      <formula>0</formula>
    </cfRule>
  </conditionalFormatting>
  <conditionalFormatting sqref="G11">
    <cfRule type="cellIs" dxfId="2" priority="2" stopIfTrue="1" operator="lessThan">
      <formula>0</formula>
    </cfRule>
  </conditionalFormatting>
  <conditionalFormatting sqref="G11">
    <cfRule type="cellIs" dxfId="1" priority="1" stopIfTrue="1" operator="lessThan">
      <formula>0</formula>
    </cfRule>
  </conditionalFormatting>
  <pageMargins left="0.39370078740157483" right="0.19685039370078741" top="0.82677165354330717" bottom="0.19685039370078741" header="0.19685039370078741" footer="0.51181102362204722"/>
  <pageSetup paperSize="9" scale="25" fitToHeight="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Лист2" filterMode="1" enableFormatConditionsCalculation="0">
    <tabColor indexed="10"/>
    <pageSetUpPr fitToPage="1"/>
  </sheetPr>
  <dimension ref="A1:F309"/>
  <sheetViews>
    <sheetView zoomScale="90" zoomScaleNormal="90" workbookViewId="0">
      <selection activeCell="C228" sqref="C228"/>
    </sheetView>
  </sheetViews>
  <sheetFormatPr defaultRowHeight="12.75"/>
  <cols>
    <col min="1" max="1" width="15.5703125" style="134" customWidth="1"/>
    <col min="2" max="2" width="18.42578125" style="140" customWidth="1"/>
    <col min="3" max="3" width="62.7109375" style="133" customWidth="1"/>
    <col min="4" max="4" width="79.85546875" style="133" customWidth="1"/>
    <col min="5" max="5" width="17.5703125" style="133" customWidth="1"/>
    <col min="6" max="16384" width="9.140625" style="14"/>
  </cols>
  <sheetData>
    <row r="1" spans="1:6" ht="30" customHeight="1">
      <c r="A1" s="144" t="s">
        <v>2122</v>
      </c>
      <c r="B1" s="144" t="s">
        <v>2123</v>
      </c>
      <c r="C1" s="144" t="s">
        <v>2124</v>
      </c>
      <c r="D1" s="144" t="s">
        <v>2125</v>
      </c>
      <c r="E1" s="145" t="s">
        <v>2181</v>
      </c>
    </row>
    <row r="2" spans="1:6" s="148" customFormat="1" ht="31.5" hidden="1">
      <c r="A2" s="142" t="str">
        <f>IF((SUM('Раздел 1'!S18:S18)&lt;=SUM('Раздел 1'!S19:S24)),"","Неверно!")</f>
        <v/>
      </c>
      <c r="B2" s="143" t="s">
        <v>7091</v>
      </c>
      <c r="C2" s="141" t="s">
        <v>7092</v>
      </c>
      <c r="D2" s="141" t="s">
        <v>81</v>
      </c>
      <c r="E2" s="141" t="str">
        <f>CONCATENATE(SUM('Раздел 1'!S18:S18),"&lt;=",SUM('Раздел 1'!S19:S24))</f>
        <v>0&lt;=0</v>
      </c>
      <c r="F2" s="195"/>
    </row>
    <row r="3" spans="1:6" s="148" customFormat="1" ht="31.5" hidden="1">
      <c r="A3" s="142" t="str">
        <f>IF((SUM('Раздел 1'!T18:T18)&lt;=SUM('Раздел 1'!T19:T24)),"","Неверно!")</f>
        <v/>
      </c>
      <c r="B3" s="143" t="s">
        <v>7091</v>
      </c>
      <c r="C3" s="141" t="s">
        <v>7093</v>
      </c>
      <c r="D3" s="141" t="s">
        <v>81</v>
      </c>
      <c r="E3" s="141" t="str">
        <f>CONCATENATE(SUM('Раздел 1'!T18:T18),"&lt;=",SUM('Раздел 1'!T19:T24))</f>
        <v>3&lt;=3</v>
      </c>
      <c r="F3" s="195"/>
    </row>
    <row r="4" spans="1:6" s="148" customFormat="1" ht="31.5" hidden="1">
      <c r="A4" s="142" t="str">
        <f>IF((SUM('Раздел 1'!S9:S9)&lt;=SUM('Раздел 1'!S16:S18)),"","Неверно!")</f>
        <v/>
      </c>
      <c r="B4" s="143" t="s">
        <v>7094</v>
      </c>
      <c r="C4" s="141" t="s">
        <v>7095</v>
      </c>
      <c r="D4" s="141" t="s">
        <v>80</v>
      </c>
      <c r="E4" s="141" t="str">
        <f>CONCATENATE(SUM('Раздел 1'!S9:S9),"&lt;=",SUM('Раздел 1'!S16:S18))</f>
        <v>0&lt;=0</v>
      </c>
      <c r="F4" s="195"/>
    </row>
    <row r="5" spans="1:6" s="148" customFormat="1" ht="31.5" hidden="1">
      <c r="A5" s="142" t="str">
        <f>IF((SUM('Раздел 1'!T9:T9)&lt;=SUM('Раздел 1'!T16:T18)),"","Неверно!")</f>
        <v/>
      </c>
      <c r="B5" s="143" t="s">
        <v>7094</v>
      </c>
      <c r="C5" s="141" t="s">
        <v>7096</v>
      </c>
      <c r="D5" s="141" t="s">
        <v>80</v>
      </c>
      <c r="E5" s="141" t="str">
        <f>CONCATENATE(SUM('Раздел 1'!T9:T9),"&lt;=",SUM('Раздел 1'!T16:T18))</f>
        <v>3&lt;=5</v>
      </c>
      <c r="F5" s="195"/>
    </row>
    <row r="6" spans="1:6" s="148" customFormat="1" ht="31.5" hidden="1">
      <c r="A6" s="142" t="str">
        <f>IF((SUM('Раздел 1'!S9:S9)&lt;=SUM('Раздел 1'!S10:S15)),"","Неверно!")</f>
        <v/>
      </c>
      <c r="B6" s="143" t="s">
        <v>7097</v>
      </c>
      <c r="C6" s="141" t="s">
        <v>7098</v>
      </c>
      <c r="D6" s="141" t="s">
        <v>79</v>
      </c>
      <c r="E6" s="141" t="str">
        <f>CONCATENATE(SUM('Раздел 1'!S9:S9),"&lt;=",SUM('Раздел 1'!S10:S15))</f>
        <v>0&lt;=0</v>
      </c>
      <c r="F6" s="195"/>
    </row>
    <row r="7" spans="1:6" s="148" customFormat="1" ht="31.5" hidden="1">
      <c r="A7" s="142" t="str">
        <f>IF((SUM('Раздел 1'!T9:T9)&lt;=SUM('Раздел 1'!T10:T15)),"","Неверно!")</f>
        <v/>
      </c>
      <c r="B7" s="143" t="s">
        <v>7097</v>
      </c>
      <c r="C7" s="141" t="s">
        <v>7099</v>
      </c>
      <c r="D7" s="141" t="s">
        <v>79</v>
      </c>
      <c r="E7" s="141" t="str">
        <f>CONCATENATE(SUM('Раздел 1'!T9:T9),"&lt;=",SUM('Раздел 1'!T10:T15))</f>
        <v>3&lt;=3</v>
      </c>
      <c r="F7" s="195"/>
    </row>
    <row r="8" spans="1:6" s="148" customFormat="1" ht="15.75" hidden="1">
      <c r="A8" s="142" t="str">
        <f>IF((SUM('Разделы 5, 6, 7'!G8:G8)=0),"","Неверно!")</f>
        <v/>
      </c>
      <c r="B8" s="143" t="s">
        <v>7100</v>
      </c>
      <c r="C8" s="141" t="s">
        <v>7101</v>
      </c>
      <c r="D8" s="141" t="s">
        <v>7102</v>
      </c>
      <c r="E8" s="141" t="str">
        <f>CONCATENATE(SUM('Разделы 5, 6, 7'!G8:G8),"=",0)</f>
        <v>0=0</v>
      </c>
      <c r="F8" s="195"/>
    </row>
    <row r="9" spans="1:6" s="148" customFormat="1" ht="15.75" hidden="1">
      <c r="A9" s="142" t="str">
        <f>IF((SUM('Разделы 5, 6, 7'!G9:G9)=0),"","Неверно!")</f>
        <v/>
      </c>
      <c r="B9" s="143" t="s">
        <v>7100</v>
      </c>
      <c r="C9" s="141" t="s">
        <v>7103</v>
      </c>
      <c r="D9" s="141" t="s">
        <v>7102</v>
      </c>
      <c r="E9" s="141" t="str">
        <f>CONCATENATE(SUM('Разделы 5, 6, 7'!G9:G9),"=",0)</f>
        <v>0=0</v>
      </c>
      <c r="F9" s="195"/>
    </row>
    <row r="10" spans="1:6" s="148" customFormat="1" ht="15.75" hidden="1">
      <c r="A10" s="142" t="str">
        <f>IF((SUM('Разделы 5, 6, 7'!G10:G10)=0),"","Неверно!")</f>
        <v/>
      </c>
      <c r="B10" s="143" t="s">
        <v>7100</v>
      </c>
      <c r="C10" s="141" t="s">
        <v>7104</v>
      </c>
      <c r="D10" s="141" t="s">
        <v>7102</v>
      </c>
      <c r="E10" s="141" t="str">
        <f>CONCATENATE(SUM('Разделы 5, 6, 7'!G10:G10),"=",0)</f>
        <v>0=0</v>
      </c>
      <c r="F10" s="195"/>
    </row>
    <row r="11" spans="1:6" s="148" customFormat="1" ht="31.5" hidden="1">
      <c r="A11" s="142" t="str">
        <f>IF((SUM('Разделы 2, 3, 4'!L17:L17)=0),"","Неверно!")</f>
        <v/>
      </c>
      <c r="B11" s="143" t="s">
        <v>7105</v>
      </c>
      <c r="C11" s="141" t="s">
        <v>7106</v>
      </c>
      <c r="D11" s="141" t="s">
        <v>7</v>
      </c>
      <c r="E11" s="141" t="str">
        <f>CONCATENATE(SUM('Разделы 2, 3, 4'!L17:L17),"=",0)</f>
        <v>0=0</v>
      </c>
      <c r="F11" s="195"/>
    </row>
    <row r="12" spans="1:6" s="148" customFormat="1" ht="31.5" hidden="1">
      <c r="A12" s="142" t="str">
        <f>IF((SUM('Разделы 2, 3, 4'!L18:L18)=0),"","Неверно!")</f>
        <v/>
      </c>
      <c r="B12" s="143" t="s">
        <v>7105</v>
      </c>
      <c r="C12" s="141" t="s">
        <v>7107</v>
      </c>
      <c r="D12" s="141" t="s">
        <v>7</v>
      </c>
      <c r="E12" s="141" t="str">
        <f>CONCATENATE(SUM('Разделы 2, 3, 4'!L18:L18),"=",0)</f>
        <v>0=0</v>
      </c>
      <c r="F12" s="195"/>
    </row>
    <row r="13" spans="1:6" s="148" customFormat="1" ht="31.5" hidden="1">
      <c r="A13" s="142" t="str">
        <f>IF((SUM('Разделы 2, 3, 4'!M17:M17)=0),"","Неверно!")</f>
        <v/>
      </c>
      <c r="B13" s="143" t="s">
        <v>7105</v>
      </c>
      <c r="C13" s="141" t="s">
        <v>7108</v>
      </c>
      <c r="D13" s="141" t="s">
        <v>7</v>
      </c>
      <c r="E13" s="141" t="str">
        <f>CONCATENATE(SUM('Разделы 2, 3, 4'!M17:M17),"=",0)</f>
        <v>0=0</v>
      </c>
      <c r="F13" s="195"/>
    </row>
    <row r="14" spans="1:6" s="148" customFormat="1" ht="31.5" hidden="1">
      <c r="A14" s="142" t="str">
        <f>IF((SUM('Разделы 2, 3, 4'!M18:M18)=0),"","Неверно!")</f>
        <v/>
      </c>
      <c r="B14" s="143" t="s">
        <v>7105</v>
      </c>
      <c r="C14" s="141" t="s">
        <v>7109</v>
      </c>
      <c r="D14" s="141" t="s">
        <v>7</v>
      </c>
      <c r="E14" s="141" t="str">
        <f>CONCATENATE(SUM('Разделы 2, 3, 4'!M18:M18),"=",0)</f>
        <v>0=0</v>
      </c>
      <c r="F14" s="195"/>
    </row>
    <row r="15" spans="1:6" s="148" customFormat="1" ht="31.5" hidden="1">
      <c r="A15" s="142" t="str">
        <f>IF((SUM('Разделы 2, 3, 4'!N17:N17)=0),"","Неверно!")</f>
        <v/>
      </c>
      <c r="B15" s="143" t="s">
        <v>7105</v>
      </c>
      <c r="C15" s="141" t="s">
        <v>7110</v>
      </c>
      <c r="D15" s="141" t="s">
        <v>7</v>
      </c>
      <c r="E15" s="141" t="str">
        <f>CONCATENATE(SUM('Разделы 2, 3, 4'!N17:N17),"=",0)</f>
        <v>0=0</v>
      </c>
      <c r="F15" s="195"/>
    </row>
    <row r="16" spans="1:6" s="148" customFormat="1" ht="31.5" hidden="1">
      <c r="A16" s="142" t="str">
        <f>IF((SUM('Разделы 2, 3, 4'!N18:N18)=0),"","Неверно!")</f>
        <v/>
      </c>
      <c r="B16" s="143" t="s">
        <v>7105</v>
      </c>
      <c r="C16" s="141" t="s">
        <v>7111</v>
      </c>
      <c r="D16" s="141" t="s">
        <v>7</v>
      </c>
      <c r="E16" s="141" t="str">
        <f>CONCATENATE(SUM('Разделы 2, 3, 4'!N18:N18),"=",0)</f>
        <v>0=0</v>
      </c>
      <c r="F16" s="195"/>
    </row>
    <row r="17" spans="1:5" s="148" customFormat="1" ht="31.5" hidden="1">
      <c r="A17" s="142" t="str">
        <f>IF((SUM('Разделы 2, 3, 4'!O17:O17)=0),"","Неверно!")</f>
        <v/>
      </c>
      <c r="B17" s="143" t="s">
        <v>7105</v>
      </c>
      <c r="C17" s="141" t="s">
        <v>7112</v>
      </c>
      <c r="D17" s="141" t="s">
        <v>7</v>
      </c>
      <c r="E17" s="141" t="str">
        <f>CONCATENATE(SUM('Разделы 2, 3, 4'!O17:O17),"=",0)</f>
        <v>0=0</v>
      </c>
    </row>
    <row r="18" spans="1:5" s="148" customFormat="1" ht="31.5" hidden="1">
      <c r="A18" s="142" t="str">
        <f>IF((SUM('Разделы 2, 3, 4'!O18:O18)=0),"","Неверно!")</f>
        <v/>
      </c>
      <c r="B18" s="143" t="s">
        <v>7105</v>
      </c>
      <c r="C18" s="141" t="s">
        <v>7113</v>
      </c>
      <c r="D18" s="141" t="s">
        <v>7</v>
      </c>
      <c r="E18" s="141" t="str">
        <f>CONCATENATE(SUM('Разделы 2, 3, 4'!O18:O18),"=",0)</f>
        <v>0=0</v>
      </c>
    </row>
    <row r="19" spans="1:5" s="148" customFormat="1" ht="31.5" hidden="1">
      <c r="A19" s="142" t="str">
        <f>IF((SUM('Разделы 2, 3, 4'!F17:F17)=0),"","Неверно!")</f>
        <v/>
      </c>
      <c r="B19" s="143" t="s">
        <v>7105</v>
      </c>
      <c r="C19" s="141" t="s">
        <v>7114</v>
      </c>
      <c r="D19" s="141" t="s">
        <v>7</v>
      </c>
      <c r="E19" s="141" t="str">
        <f>CONCATENATE(SUM('Разделы 2, 3, 4'!F17:F17),"=",0)</f>
        <v>0=0</v>
      </c>
    </row>
    <row r="20" spans="1:5" s="148" customFormat="1" ht="31.5" hidden="1">
      <c r="A20" s="142" t="str">
        <f>IF((SUM('Разделы 2, 3, 4'!F18:F18)=0),"","Неверно!")</f>
        <v/>
      </c>
      <c r="B20" s="143" t="s">
        <v>7105</v>
      </c>
      <c r="C20" s="141" t="s">
        <v>7115</v>
      </c>
      <c r="D20" s="141" t="s">
        <v>7</v>
      </c>
      <c r="E20" s="141" t="str">
        <f>CONCATENATE(SUM('Разделы 2, 3, 4'!F18:F18),"=",0)</f>
        <v>0=0</v>
      </c>
    </row>
    <row r="21" spans="1:5" s="148" customFormat="1" ht="31.5" hidden="1">
      <c r="A21" s="142" t="str">
        <f>IF((SUM('Разделы 2, 3, 4'!G17:G17)=0),"","Неверно!")</f>
        <v/>
      </c>
      <c r="B21" s="143" t="s">
        <v>7105</v>
      </c>
      <c r="C21" s="141" t="s">
        <v>7116</v>
      </c>
      <c r="D21" s="141" t="s">
        <v>7</v>
      </c>
      <c r="E21" s="141" t="str">
        <f>CONCATENATE(SUM('Разделы 2, 3, 4'!G17:G17),"=",0)</f>
        <v>0=0</v>
      </c>
    </row>
    <row r="22" spans="1:5" s="148" customFormat="1" ht="31.5" hidden="1">
      <c r="A22" s="142" t="str">
        <f>IF((SUM('Разделы 2, 3, 4'!G18:G18)=0),"","Неверно!")</f>
        <v/>
      </c>
      <c r="B22" s="143" t="s">
        <v>7105</v>
      </c>
      <c r="C22" s="141" t="s">
        <v>7117</v>
      </c>
      <c r="D22" s="141" t="s">
        <v>7</v>
      </c>
      <c r="E22" s="141" t="str">
        <f>CONCATENATE(SUM('Разделы 2, 3, 4'!G18:G18),"=",0)</f>
        <v>0=0</v>
      </c>
    </row>
    <row r="23" spans="1:5" s="148" customFormat="1" ht="31.5" hidden="1">
      <c r="A23" s="142" t="str">
        <f>IF((SUM('Разделы 2, 3, 4'!H17:H17)=0),"","Неверно!")</f>
        <v/>
      </c>
      <c r="B23" s="143" t="s">
        <v>7105</v>
      </c>
      <c r="C23" s="141" t="s">
        <v>7118</v>
      </c>
      <c r="D23" s="141" t="s">
        <v>7</v>
      </c>
      <c r="E23" s="141" t="str">
        <f>CONCATENATE(SUM('Разделы 2, 3, 4'!H17:H17),"=",0)</f>
        <v>0=0</v>
      </c>
    </row>
    <row r="24" spans="1:5" s="148" customFormat="1" ht="31.5" hidden="1">
      <c r="A24" s="142" t="str">
        <f>IF((SUM('Разделы 2, 3, 4'!H18:H18)=0),"","Неверно!")</f>
        <v/>
      </c>
      <c r="B24" s="143" t="s">
        <v>7105</v>
      </c>
      <c r="C24" s="141" t="s">
        <v>7119</v>
      </c>
      <c r="D24" s="141" t="s">
        <v>7</v>
      </c>
      <c r="E24" s="141" t="str">
        <f>CONCATENATE(SUM('Разделы 2, 3, 4'!H18:H18),"=",0)</f>
        <v>0=0</v>
      </c>
    </row>
    <row r="25" spans="1:5" s="148" customFormat="1" ht="31.5" hidden="1">
      <c r="A25" s="142" t="str">
        <f>IF((SUM('Разделы 2, 3, 4'!I17:I17)=0),"","Неверно!")</f>
        <v/>
      </c>
      <c r="B25" s="143" t="s">
        <v>7105</v>
      </c>
      <c r="C25" s="141" t="s">
        <v>7120</v>
      </c>
      <c r="D25" s="141" t="s">
        <v>7</v>
      </c>
      <c r="E25" s="141" t="str">
        <f>CONCATENATE(SUM('Разделы 2, 3, 4'!I17:I17),"=",0)</f>
        <v>0=0</v>
      </c>
    </row>
    <row r="26" spans="1:5" s="148" customFormat="1" ht="31.5" hidden="1">
      <c r="A26" s="142" t="str">
        <f>IF((SUM('Разделы 2, 3, 4'!I18:I18)=0),"","Неверно!")</f>
        <v/>
      </c>
      <c r="B26" s="143" t="s">
        <v>7105</v>
      </c>
      <c r="C26" s="141" t="s">
        <v>7121</v>
      </c>
      <c r="D26" s="141" t="s">
        <v>7</v>
      </c>
      <c r="E26" s="141" t="str">
        <f>CONCATENATE(SUM('Разделы 2, 3, 4'!I18:I18),"=",0)</f>
        <v>0=0</v>
      </c>
    </row>
    <row r="27" spans="1:5" s="148" customFormat="1" ht="31.5" hidden="1">
      <c r="A27" s="142" t="str">
        <f>IF((SUM('Разделы 2, 3, 4'!J17:J17)=0),"","Неверно!")</f>
        <v/>
      </c>
      <c r="B27" s="143" t="s">
        <v>7105</v>
      </c>
      <c r="C27" s="141" t="s">
        <v>7122</v>
      </c>
      <c r="D27" s="141" t="s">
        <v>7</v>
      </c>
      <c r="E27" s="141" t="str">
        <f>CONCATENATE(SUM('Разделы 2, 3, 4'!J17:J17),"=",0)</f>
        <v>0=0</v>
      </c>
    </row>
    <row r="28" spans="1:5" s="148" customFormat="1" ht="31.5" hidden="1">
      <c r="A28" s="142" t="str">
        <f>IF((SUM('Разделы 2, 3, 4'!J18:J18)=0),"","Неверно!")</f>
        <v/>
      </c>
      <c r="B28" s="143" t="s">
        <v>7105</v>
      </c>
      <c r="C28" s="141" t="s">
        <v>7123</v>
      </c>
      <c r="D28" s="141" t="s">
        <v>7</v>
      </c>
      <c r="E28" s="141" t="str">
        <f>CONCATENATE(SUM('Разделы 2, 3, 4'!J18:J18),"=",0)</f>
        <v>0=0</v>
      </c>
    </row>
    <row r="29" spans="1:5" s="148" customFormat="1" ht="31.5" hidden="1">
      <c r="A29" s="142" t="str">
        <f>IF((SUM('Разделы 2, 3, 4'!K17:K17)=0),"","Неверно!")</f>
        <v/>
      </c>
      <c r="B29" s="143" t="s">
        <v>7105</v>
      </c>
      <c r="C29" s="141" t="s">
        <v>7124</v>
      </c>
      <c r="D29" s="141" t="s">
        <v>7</v>
      </c>
      <c r="E29" s="141" t="str">
        <f>CONCATENATE(SUM('Разделы 2, 3, 4'!K17:K17),"=",0)</f>
        <v>0=0</v>
      </c>
    </row>
    <row r="30" spans="1:5" s="148" customFormat="1" ht="31.5" hidden="1">
      <c r="A30" s="142" t="str">
        <f>IF((SUM('Разделы 2, 3, 4'!K18:K18)=0),"","Неверно!")</f>
        <v/>
      </c>
      <c r="B30" s="143" t="s">
        <v>7105</v>
      </c>
      <c r="C30" s="141" t="s">
        <v>7125</v>
      </c>
      <c r="D30" s="141" t="s">
        <v>7</v>
      </c>
      <c r="E30" s="141" t="str">
        <f>CONCATENATE(SUM('Разделы 2, 3, 4'!K18:K18),"=",0)</f>
        <v>0=0</v>
      </c>
    </row>
    <row r="31" spans="1:5" s="148" customFormat="1" ht="31.5" hidden="1">
      <c r="A31" s="142" t="str">
        <f>IF((SUM('Раздел 1'!D9:D9)=SUM('Раздел 1'!D16:D18)),"","Неверно!")</f>
        <v/>
      </c>
      <c r="B31" s="143" t="s">
        <v>7126</v>
      </c>
      <c r="C31" s="141" t="s">
        <v>7127</v>
      </c>
      <c r="D31" s="141" t="s">
        <v>77</v>
      </c>
      <c r="E31" s="141" t="str">
        <f>CONCATENATE(SUM('Раздел 1'!D9:D9),"=",SUM('Раздел 1'!D16:D18))</f>
        <v>2890307=2890307</v>
      </c>
    </row>
    <row r="32" spans="1:5" s="148" customFormat="1" ht="31.5" hidden="1">
      <c r="A32" s="142" t="str">
        <f>IF((SUM('Раздел 1'!M9:M9)=SUM('Раздел 1'!M16:M18)),"","Неверно!")</f>
        <v/>
      </c>
      <c r="B32" s="143" t="s">
        <v>7126</v>
      </c>
      <c r="C32" s="141" t="s">
        <v>7128</v>
      </c>
      <c r="D32" s="141" t="s">
        <v>77</v>
      </c>
      <c r="E32" s="141" t="str">
        <f>CONCATENATE(SUM('Раздел 1'!M9:M9),"=",SUM('Раздел 1'!M16:M18))</f>
        <v>0=0</v>
      </c>
    </row>
    <row r="33" spans="1:5" s="148" customFormat="1" ht="31.5" hidden="1">
      <c r="A33" s="142" t="str">
        <f>IF((SUM('Раздел 1'!N9:N9)=SUM('Раздел 1'!N16:N18)),"","Неверно!")</f>
        <v/>
      </c>
      <c r="B33" s="143" t="s">
        <v>7126</v>
      </c>
      <c r="C33" s="141" t="s">
        <v>7129</v>
      </c>
      <c r="D33" s="141" t="s">
        <v>77</v>
      </c>
      <c r="E33" s="141" t="str">
        <f>CONCATENATE(SUM('Раздел 1'!N9:N9),"=",SUM('Раздел 1'!N16:N18))</f>
        <v>0=0</v>
      </c>
    </row>
    <row r="34" spans="1:5" s="148" customFormat="1" ht="31.5" hidden="1">
      <c r="A34" s="142" t="str">
        <f>IF((SUM('Раздел 1'!O9:O9)=SUM('Раздел 1'!O16:O18)),"","Неверно!")</f>
        <v/>
      </c>
      <c r="B34" s="143" t="s">
        <v>7126</v>
      </c>
      <c r="C34" s="141" t="s">
        <v>7130</v>
      </c>
      <c r="D34" s="141" t="s">
        <v>77</v>
      </c>
      <c r="E34" s="141" t="str">
        <f>CONCATENATE(SUM('Раздел 1'!O9:O9),"=",SUM('Раздел 1'!O16:O18))</f>
        <v>0=0</v>
      </c>
    </row>
    <row r="35" spans="1:5" s="148" customFormat="1" ht="31.5" hidden="1">
      <c r="A35" s="142" t="str">
        <f>IF((SUM('Раздел 1'!P9:P9)=SUM('Раздел 1'!P16:P18)),"","Неверно!")</f>
        <v/>
      </c>
      <c r="B35" s="143" t="s">
        <v>7126</v>
      </c>
      <c r="C35" s="141" t="s">
        <v>7131</v>
      </c>
      <c r="D35" s="141" t="s">
        <v>77</v>
      </c>
      <c r="E35" s="141" t="str">
        <f>CONCATENATE(SUM('Раздел 1'!P9:P9),"=",SUM('Раздел 1'!P16:P18))</f>
        <v>0=0</v>
      </c>
    </row>
    <row r="36" spans="1:5" s="148" customFormat="1" ht="31.5" hidden="1">
      <c r="A36" s="142" t="str">
        <f>IF((SUM('Раздел 1'!Q9:Q9)=SUM('Раздел 1'!Q16:Q18)),"","Неверно!")</f>
        <v/>
      </c>
      <c r="B36" s="143" t="s">
        <v>7126</v>
      </c>
      <c r="C36" s="141" t="s">
        <v>7132</v>
      </c>
      <c r="D36" s="141" t="s">
        <v>77</v>
      </c>
      <c r="E36" s="141" t="str">
        <f>CONCATENATE(SUM('Раздел 1'!Q9:Q9),"=",SUM('Раздел 1'!Q16:Q18))</f>
        <v>7574=7574</v>
      </c>
    </row>
    <row r="37" spans="1:5" s="148" customFormat="1" ht="31.5" hidden="1">
      <c r="A37" s="142" t="str">
        <f>IF((SUM('Раздел 1'!R9:R9)=SUM('Раздел 1'!R16:R18)),"","Неверно!")</f>
        <v/>
      </c>
      <c r="B37" s="143" t="s">
        <v>7126</v>
      </c>
      <c r="C37" s="141" t="s">
        <v>7133</v>
      </c>
      <c r="D37" s="141" t="s">
        <v>77</v>
      </c>
      <c r="E37" s="141" t="str">
        <f>CONCATENATE(SUM('Раздел 1'!R9:R9),"=",SUM('Раздел 1'!R16:R18))</f>
        <v>0=0</v>
      </c>
    </row>
    <row r="38" spans="1:5" s="148" customFormat="1" ht="31.5" hidden="1">
      <c r="A38" s="142" t="str">
        <f>IF((SUM('Раздел 1'!E9:E9)=SUM('Раздел 1'!E16:E18)),"","Неверно!")</f>
        <v/>
      </c>
      <c r="B38" s="143" t="s">
        <v>7126</v>
      </c>
      <c r="C38" s="141" t="s">
        <v>7134</v>
      </c>
      <c r="D38" s="141" t="s">
        <v>77</v>
      </c>
      <c r="E38" s="141" t="str">
        <f>CONCATENATE(SUM('Раздел 1'!E9:E9),"=",SUM('Раздел 1'!E16:E18))</f>
        <v>2890307=2890307</v>
      </c>
    </row>
    <row r="39" spans="1:5" s="148" customFormat="1" ht="31.5" hidden="1">
      <c r="A39" s="142" t="str">
        <f>IF((SUM('Раздел 1'!F9:F9)=SUM('Раздел 1'!F16:F18)),"","Неверно!")</f>
        <v/>
      </c>
      <c r="B39" s="143" t="s">
        <v>7126</v>
      </c>
      <c r="C39" s="141" t="s">
        <v>7135</v>
      </c>
      <c r="D39" s="141" t="s">
        <v>77</v>
      </c>
      <c r="E39" s="141" t="str">
        <f>CONCATENATE(SUM('Раздел 1'!F9:F9),"=",SUM('Раздел 1'!F16:F18))</f>
        <v>0=0</v>
      </c>
    </row>
    <row r="40" spans="1:5" s="148" customFormat="1" ht="31.5" hidden="1">
      <c r="A40" s="142" t="str">
        <f>IF((SUM('Раздел 1'!G9:G9)=SUM('Раздел 1'!G16:G18)),"","Неверно!")</f>
        <v/>
      </c>
      <c r="B40" s="143" t="s">
        <v>7126</v>
      </c>
      <c r="C40" s="141" t="s">
        <v>7136</v>
      </c>
      <c r="D40" s="141" t="s">
        <v>77</v>
      </c>
      <c r="E40" s="141" t="str">
        <f>CONCATENATE(SUM('Раздел 1'!G9:G9),"=",SUM('Раздел 1'!G16:G18))</f>
        <v>0=0</v>
      </c>
    </row>
    <row r="41" spans="1:5" s="148" customFormat="1" ht="31.5" hidden="1">
      <c r="A41" s="142" t="str">
        <f>IF((SUM('Раздел 1'!H9:H9)=SUM('Раздел 1'!H16:H18)),"","Неверно!")</f>
        <v/>
      </c>
      <c r="B41" s="143" t="s">
        <v>7126</v>
      </c>
      <c r="C41" s="141" t="s">
        <v>7137</v>
      </c>
      <c r="D41" s="141" t="s">
        <v>77</v>
      </c>
      <c r="E41" s="141" t="str">
        <f>CONCATENATE(SUM('Раздел 1'!H9:H9),"=",SUM('Раздел 1'!H16:H18))</f>
        <v>0=0</v>
      </c>
    </row>
    <row r="42" spans="1:5" s="148" customFormat="1" ht="31.5" hidden="1">
      <c r="A42" s="142" t="str">
        <f>IF((SUM('Раздел 1'!I9:I9)=SUM('Раздел 1'!I16:I18)),"","Неверно!")</f>
        <v/>
      </c>
      <c r="B42" s="143" t="s">
        <v>7126</v>
      </c>
      <c r="C42" s="141" t="s">
        <v>7138</v>
      </c>
      <c r="D42" s="141" t="s">
        <v>77</v>
      </c>
      <c r="E42" s="141" t="str">
        <f>CONCATENATE(SUM('Раздел 1'!I9:I9),"=",SUM('Раздел 1'!I16:I18))</f>
        <v>0=0</v>
      </c>
    </row>
    <row r="43" spans="1:5" s="148" customFormat="1" ht="31.5" hidden="1">
      <c r="A43" s="142" t="str">
        <f>IF((SUM('Раздел 1'!J9:J9)=SUM('Раздел 1'!J16:J18)),"","Неверно!")</f>
        <v/>
      </c>
      <c r="B43" s="143" t="s">
        <v>7126</v>
      </c>
      <c r="C43" s="141" t="s">
        <v>7139</v>
      </c>
      <c r="D43" s="141" t="s">
        <v>77</v>
      </c>
      <c r="E43" s="141" t="str">
        <f>CONCATENATE(SUM('Раздел 1'!J9:J9),"=",SUM('Раздел 1'!J16:J18))</f>
        <v>0=0</v>
      </c>
    </row>
    <row r="44" spans="1:5" s="148" customFormat="1" ht="31.5" hidden="1">
      <c r="A44" s="142" t="str">
        <f>IF((SUM('Раздел 1'!K9:K9)=SUM('Раздел 1'!K16:K18)),"","Неверно!")</f>
        <v/>
      </c>
      <c r="B44" s="143" t="s">
        <v>7126</v>
      </c>
      <c r="C44" s="141" t="s">
        <v>7140</v>
      </c>
      <c r="D44" s="141" t="s">
        <v>77</v>
      </c>
      <c r="E44" s="141" t="str">
        <f>CONCATENATE(SUM('Раздел 1'!K9:K9),"=",SUM('Раздел 1'!K16:K18))</f>
        <v>7574=7574</v>
      </c>
    </row>
    <row r="45" spans="1:5" s="148" customFormat="1" ht="31.5" hidden="1">
      <c r="A45" s="142" t="str">
        <f>IF((SUM('Раздел 1'!L9:L9)=SUM('Раздел 1'!L16:L18)),"","Неверно!")</f>
        <v/>
      </c>
      <c r="B45" s="143" t="s">
        <v>7126</v>
      </c>
      <c r="C45" s="141" t="s">
        <v>7141</v>
      </c>
      <c r="D45" s="141" t="s">
        <v>77</v>
      </c>
      <c r="E45" s="141" t="str">
        <f>CONCATENATE(SUM('Раздел 1'!L9:L9),"=",SUM('Раздел 1'!L16:L18))</f>
        <v>0=0</v>
      </c>
    </row>
    <row r="46" spans="1:5" s="148" customFormat="1" ht="31.5" hidden="1">
      <c r="A46" s="142" t="str">
        <f>IF((SUM('Разделы 5, 6, 7'!C17:C17)=SUM('Разделы 5, 6, 7'!D17:G17)),"","Неверно!")</f>
        <v/>
      </c>
      <c r="B46" s="143" t="s">
        <v>7142</v>
      </c>
      <c r="C46" s="141" t="s">
        <v>7143</v>
      </c>
      <c r="D46" s="141" t="s">
        <v>7144</v>
      </c>
      <c r="E46" s="141" t="str">
        <f>CONCATENATE(SUM('Разделы 5, 6, 7'!C17:C17),"=",SUM('Разделы 5, 6, 7'!D17:G17))</f>
        <v>1=1</v>
      </c>
    </row>
    <row r="47" spans="1:5" s="148" customFormat="1" ht="31.5" hidden="1">
      <c r="A47" s="142" t="str">
        <f>IF((SUM('Разделы 5, 6, 7'!C18:C18)=SUM('Разделы 5, 6, 7'!D18:G18)),"","Неверно!")</f>
        <v/>
      </c>
      <c r="B47" s="143" t="s">
        <v>7142</v>
      </c>
      <c r="C47" s="141" t="s">
        <v>7145</v>
      </c>
      <c r="D47" s="141" t="s">
        <v>7144</v>
      </c>
      <c r="E47" s="141" t="str">
        <f>CONCATENATE(SUM('Разделы 5, 6, 7'!C18:C18),"=",SUM('Разделы 5, 6, 7'!D18:G18))</f>
        <v>21=21</v>
      </c>
    </row>
    <row r="48" spans="1:5" s="148" customFormat="1" ht="31.5" hidden="1">
      <c r="A48" s="142" t="str">
        <f>IF((SUM('Разделы 5, 6, 7'!C19:C19)=SUM('Разделы 5, 6, 7'!D19:G19)),"","Неверно!")</f>
        <v/>
      </c>
      <c r="B48" s="143" t="s">
        <v>7142</v>
      </c>
      <c r="C48" s="141" t="s">
        <v>7146</v>
      </c>
      <c r="D48" s="141" t="s">
        <v>7144</v>
      </c>
      <c r="E48" s="141" t="str">
        <f>CONCATENATE(SUM('Разделы 5, 6, 7'!C19:C19),"=",SUM('Разделы 5, 6, 7'!D19:G19))</f>
        <v>1=1</v>
      </c>
    </row>
    <row r="49" spans="1:5" s="148" customFormat="1" ht="31.5" hidden="1">
      <c r="A49" s="142" t="str">
        <f>IF((SUM('Разделы 5, 6, 7'!C20:C20)=SUM('Разделы 5, 6, 7'!D20:G20)),"","Неверно!")</f>
        <v/>
      </c>
      <c r="B49" s="143" t="s">
        <v>7142</v>
      </c>
      <c r="C49" s="141" t="s">
        <v>7147</v>
      </c>
      <c r="D49" s="141" t="s">
        <v>7144</v>
      </c>
      <c r="E49" s="141" t="str">
        <f>CONCATENATE(SUM('Разделы 5, 6, 7'!C20:C20),"=",SUM('Разделы 5, 6, 7'!D20:G20))</f>
        <v>26=26</v>
      </c>
    </row>
    <row r="50" spans="1:5" s="148" customFormat="1" ht="31.5" hidden="1">
      <c r="A50" s="142" t="str">
        <f>IF((SUM('Разделы 5, 6, 7'!C21:C21)=SUM('Разделы 5, 6, 7'!D21:G21)),"","Неверно!")</f>
        <v/>
      </c>
      <c r="B50" s="143" t="s">
        <v>7142</v>
      </c>
      <c r="C50" s="141" t="s">
        <v>7148</v>
      </c>
      <c r="D50" s="141" t="s">
        <v>7144</v>
      </c>
      <c r="E50" s="141" t="str">
        <f>CONCATENATE(SUM('Разделы 5, 6, 7'!C21:C21),"=",SUM('Разделы 5, 6, 7'!D21:G21))</f>
        <v>49=49</v>
      </c>
    </row>
    <row r="51" spans="1:5" s="148" customFormat="1" ht="31.5" hidden="1">
      <c r="A51" s="142" t="str">
        <f>IF((SUM('Разделы 5, 6, 7'!C22:C22)=SUM('Разделы 5, 6, 7'!D22:G22)),"","Неверно!")</f>
        <v/>
      </c>
      <c r="B51" s="143" t="s">
        <v>7142</v>
      </c>
      <c r="C51" s="141" t="s">
        <v>7149</v>
      </c>
      <c r="D51" s="141" t="s">
        <v>7144</v>
      </c>
      <c r="E51" s="141" t="str">
        <f>CONCATENATE(SUM('Разделы 5, 6, 7'!C22:C22),"=",SUM('Разделы 5, 6, 7'!D22:G22))</f>
        <v>7=7</v>
      </c>
    </row>
    <row r="52" spans="1:5" s="148" customFormat="1" ht="31.5" hidden="1">
      <c r="A52" s="142" t="str">
        <f>IF((SUM('Раздел 1'!D9:D9)=SUM('Раздел 1'!D10:D15)),"","Неверно!")</f>
        <v/>
      </c>
      <c r="B52" s="143" t="s">
        <v>7150</v>
      </c>
      <c r="C52" s="141" t="s">
        <v>7151</v>
      </c>
      <c r="D52" s="141" t="s">
        <v>78</v>
      </c>
      <c r="E52" s="141" t="str">
        <f>CONCATENATE(SUM('Раздел 1'!D9:D9),"=",SUM('Раздел 1'!D10:D15))</f>
        <v>2890307=2890307</v>
      </c>
    </row>
    <row r="53" spans="1:5" s="148" customFormat="1" ht="31.5" hidden="1">
      <c r="A53" s="142" t="str">
        <f>IF((SUM('Раздел 1'!M9:M9)=SUM('Раздел 1'!M10:M15)),"","Неверно!")</f>
        <v/>
      </c>
      <c r="B53" s="143" t="s">
        <v>7150</v>
      </c>
      <c r="C53" s="141" t="s">
        <v>7152</v>
      </c>
      <c r="D53" s="141" t="s">
        <v>78</v>
      </c>
      <c r="E53" s="141" t="str">
        <f>CONCATENATE(SUM('Раздел 1'!M9:M9),"=",SUM('Раздел 1'!M10:M15))</f>
        <v>0=0</v>
      </c>
    </row>
    <row r="54" spans="1:5" s="148" customFormat="1" ht="31.5" hidden="1">
      <c r="A54" s="142" t="str">
        <f>IF((SUM('Раздел 1'!N9:N9)=SUM('Раздел 1'!N10:N15)),"","Неверно!")</f>
        <v/>
      </c>
      <c r="B54" s="143" t="s">
        <v>7150</v>
      </c>
      <c r="C54" s="141" t="s">
        <v>7153</v>
      </c>
      <c r="D54" s="141" t="s">
        <v>78</v>
      </c>
      <c r="E54" s="141" t="str">
        <f>CONCATENATE(SUM('Раздел 1'!N9:N9),"=",SUM('Раздел 1'!N10:N15))</f>
        <v>0=0</v>
      </c>
    </row>
    <row r="55" spans="1:5" s="148" customFormat="1" ht="31.5" hidden="1">
      <c r="A55" s="142" t="str">
        <f>IF((SUM('Раздел 1'!O9:O9)=SUM('Раздел 1'!O10:O15)),"","Неверно!")</f>
        <v/>
      </c>
      <c r="B55" s="143" t="s">
        <v>7150</v>
      </c>
      <c r="C55" s="141" t="s">
        <v>7154</v>
      </c>
      <c r="D55" s="141" t="s">
        <v>78</v>
      </c>
      <c r="E55" s="141" t="str">
        <f>CONCATENATE(SUM('Раздел 1'!O9:O9),"=",SUM('Раздел 1'!O10:O15))</f>
        <v>0=0</v>
      </c>
    </row>
    <row r="56" spans="1:5" s="148" customFormat="1" ht="31.5" hidden="1">
      <c r="A56" s="142" t="str">
        <f>IF((SUM('Раздел 1'!P9:P9)=SUM('Раздел 1'!P10:P15)),"","Неверно!")</f>
        <v/>
      </c>
      <c r="B56" s="143" t="s">
        <v>7150</v>
      </c>
      <c r="C56" s="141" t="s">
        <v>7155</v>
      </c>
      <c r="D56" s="141" t="s">
        <v>78</v>
      </c>
      <c r="E56" s="141" t="str">
        <f>CONCATENATE(SUM('Раздел 1'!P9:P9),"=",SUM('Раздел 1'!P10:P15))</f>
        <v>0=0</v>
      </c>
    </row>
    <row r="57" spans="1:5" s="148" customFormat="1" ht="31.5" hidden="1">
      <c r="A57" s="142" t="str">
        <f>IF((SUM('Раздел 1'!Q9:Q9)=SUM('Раздел 1'!Q10:Q15)),"","Неверно!")</f>
        <v/>
      </c>
      <c r="B57" s="143" t="s">
        <v>7150</v>
      </c>
      <c r="C57" s="141" t="s">
        <v>7156</v>
      </c>
      <c r="D57" s="141" t="s">
        <v>78</v>
      </c>
      <c r="E57" s="141" t="str">
        <f>CONCATENATE(SUM('Раздел 1'!Q9:Q9),"=",SUM('Раздел 1'!Q10:Q15))</f>
        <v>7574=7574</v>
      </c>
    </row>
    <row r="58" spans="1:5" s="148" customFormat="1" ht="31.5" hidden="1">
      <c r="A58" s="142" t="str">
        <f>IF((SUM('Раздел 1'!R9:R9)=SUM('Раздел 1'!R10:R15)),"","Неверно!")</f>
        <v/>
      </c>
      <c r="B58" s="143" t="s">
        <v>7150</v>
      </c>
      <c r="C58" s="141" t="s">
        <v>7157</v>
      </c>
      <c r="D58" s="141" t="s">
        <v>78</v>
      </c>
      <c r="E58" s="141" t="str">
        <f>CONCATENATE(SUM('Раздел 1'!R9:R9),"=",SUM('Раздел 1'!R10:R15))</f>
        <v>0=0</v>
      </c>
    </row>
    <row r="59" spans="1:5" s="148" customFormat="1" ht="31.5" hidden="1">
      <c r="A59" s="142" t="str">
        <f>IF((SUM('Раздел 1'!E9:E9)=SUM('Раздел 1'!E10:E15)),"","Неверно!")</f>
        <v/>
      </c>
      <c r="B59" s="143" t="s">
        <v>7150</v>
      </c>
      <c r="C59" s="141" t="s">
        <v>7158</v>
      </c>
      <c r="D59" s="141" t="s">
        <v>78</v>
      </c>
      <c r="E59" s="141" t="str">
        <f>CONCATENATE(SUM('Раздел 1'!E9:E9),"=",SUM('Раздел 1'!E10:E15))</f>
        <v>2890307=2890307</v>
      </c>
    </row>
    <row r="60" spans="1:5" s="148" customFormat="1" ht="31.5" hidden="1">
      <c r="A60" s="142" t="str">
        <f>IF((SUM('Раздел 1'!F9:F9)=SUM('Раздел 1'!F10:F15)),"","Неверно!")</f>
        <v/>
      </c>
      <c r="B60" s="143" t="s">
        <v>7150</v>
      </c>
      <c r="C60" s="141" t="s">
        <v>7159</v>
      </c>
      <c r="D60" s="141" t="s">
        <v>78</v>
      </c>
      <c r="E60" s="141" t="str">
        <f>CONCATENATE(SUM('Раздел 1'!F9:F9),"=",SUM('Раздел 1'!F10:F15))</f>
        <v>0=0</v>
      </c>
    </row>
    <row r="61" spans="1:5" s="148" customFormat="1" ht="31.5" hidden="1">
      <c r="A61" s="142" t="str">
        <f>IF((SUM('Раздел 1'!G9:G9)=SUM('Раздел 1'!G10:G15)),"","Неверно!")</f>
        <v/>
      </c>
      <c r="B61" s="143" t="s">
        <v>7150</v>
      </c>
      <c r="C61" s="141" t="s">
        <v>7160</v>
      </c>
      <c r="D61" s="141" t="s">
        <v>78</v>
      </c>
      <c r="E61" s="141" t="str">
        <f>CONCATENATE(SUM('Раздел 1'!G9:G9),"=",SUM('Раздел 1'!G10:G15))</f>
        <v>0=0</v>
      </c>
    </row>
    <row r="62" spans="1:5" s="148" customFormat="1" ht="31.5" hidden="1">
      <c r="A62" s="142" t="str">
        <f>IF((SUM('Раздел 1'!H9:H9)=SUM('Раздел 1'!H10:H15)),"","Неверно!")</f>
        <v/>
      </c>
      <c r="B62" s="143" t="s">
        <v>7150</v>
      </c>
      <c r="C62" s="141" t="s">
        <v>7161</v>
      </c>
      <c r="D62" s="141" t="s">
        <v>78</v>
      </c>
      <c r="E62" s="141" t="str">
        <f>CONCATENATE(SUM('Раздел 1'!H9:H9),"=",SUM('Раздел 1'!H10:H15))</f>
        <v>0=0</v>
      </c>
    </row>
    <row r="63" spans="1:5" s="148" customFormat="1" ht="31.5" hidden="1">
      <c r="A63" s="142" t="str">
        <f>IF((SUM('Раздел 1'!I9:I9)=SUM('Раздел 1'!I10:I15)),"","Неверно!")</f>
        <v/>
      </c>
      <c r="B63" s="143" t="s">
        <v>7150</v>
      </c>
      <c r="C63" s="141" t="s">
        <v>7162</v>
      </c>
      <c r="D63" s="141" t="s">
        <v>78</v>
      </c>
      <c r="E63" s="141" t="str">
        <f>CONCATENATE(SUM('Раздел 1'!I9:I9),"=",SUM('Раздел 1'!I10:I15))</f>
        <v>0=0</v>
      </c>
    </row>
    <row r="64" spans="1:5" s="148" customFormat="1" ht="31.5" hidden="1">
      <c r="A64" s="142" t="str">
        <f>IF((SUM('Раздел 1'!J9:J9)=SUM('Раздел 1'!J10:J15)),"","Неверно!")</f>
        <v/>
      </c>
      <c r="B64" s="143" t="s">
        <v>7150</v>
      </c>
      <c r="C64" s="141" t="s">
        <v>7163</v>
      </c>
      <c r="D64" s="141" t="s">
        <v>78</v>
      </c>
      <c r="E64" s="141" t="str">
        <f>CONCATENATE(SUM('Раздел 1'!J9:J9),"=",SUM('Раздел 1'!J10:J15))</f>
        <v>0=0</v>
      </c>
    </row>
    <row r="65" spans="1:5" s="148" customFormat="1" ht="31.5" hidden="1">
      <c r="A65" s="142" t="str">
        <f>IF((SUM('Раздел 1'!K9:K9)=SUM('Раздел 1'!K10:K15)),"","Неверно!")</f>
        <v/>
      </c>
      <c r="B65" s="143" t="s">
        <v>7150</v>
      </c>
      <c r="C65" s="141" t="s">
        <v>7164</v>
      </c>
      <c r="D65" s="141" t="s">
        <v>78</v>
      </c>
      <c r="E65" s="141" t="str">
        <f>CONCATENATE(SUM('Раздел 1'!K9:K9),"=",SUM('Раздел 1'!K10:K15))</f>
        <v>7574=7574</v>
      </c>
    </row>
    <row r="66" spans="1:5" s="148" customFormat="1" ht="31.5" hidden="1">
      <c r="A66" s="142" t="str">
        <f>IF((SUM('Раздел 1'!L9:L9)=SUM('Раздел 1'!L10:L15)),"","Неверно!")</f>
        <v/>
      </c>
      <c r="B66" s="143" t="s">
        <v>7150</v>
      </c>
      <c r="C66" s="141" t="s">
        <v>7165</v>
      </c>
      <c r="D66" s="141" t="s">
        <v>78</v>
      </c>
      <c r="E66" s="141" t="str">
        <f>CONCATENATE(SUM('Раздел 1'!L9:L9),"=",SUM('Раздел 1'!L10:L15))</f>
        <v>0=0</v>
      </c>
    </row>
    <row r="67" spans="1:5" s="148" customFormat="1" ht="15.75" hidden="1">
      <c r="A67" s="142" t="str">
        <f>IF((SUM('Разделы 5, 6, 7'!C11:C11)=SUM('Разделы 5, 6, 7'!C7:C10)),"","Неверно!")</f>
        <v/>
      </c>
      <c r="B67" s="143" t="s">
        <v>7166</v>
      </c>
      <c r="C67" s="141" t="s">
        <v>7167</v>
      </c>
      <c r="D67" s="141" t="s">
        <v>8</v>
      </c>
      <c r="E67" s="141" t="str">
        <f>CONCATENATE(SUM('Разделы 5, 6, 7'!C11:C11),"=",SUM('Разделы 5, 6, 7'!C7:C10))</f>
        <v>243=243</v>
      </c>
    </row>
    <row r="68" spans="1:5" s="148" customFormat="1" ht="15.75" hidden="1">
      <c r="A68" s="142" t="str">
        <f>IF((SUM('Разделы 5, 6, 7'!D11:D11)=SUM('Разделы 5, 6, 7'!D7:D10)),"","Неверно!")</f>
        <v/>
      </c>
      <c r="B68" s="143" t="s">
        <v>7166</v>
      </c>
      <c r="C68" s="141" t="s">
        <v>7168</v>
      </c>
      <c r="D68" s="141" t="s">
        <v>8</v>
      </c>
      <c r="E68" s="141" t="str">
        <f>CONCATENATE(SUM('Разделы 5, 6, 7'!D11:D11),"=",SUM('Разделы 5, 6, 7'!D7:D10))</f>
        <v>0=0</v>
      </c>
    </row>
    <row r="69" spans="1:5" s="148" customFormat="1" ht="15.75" hidden="1">
      <c r="A69" s="142" t="str">
        <f>IF((SUM('Разделы 5, 6, 7'!E11:E11)=SUM('Разделы 5, 6, 7'!E7:E10)),"","Неверно!")</f>
        <v/>
      </c>
      <c r="B69" s="143" t="s">
        <v>7166</v>
      </c>
      <c r="C69" s="141" t="s">
        <v>7169</v>
      </c>
      <c r="D69" s="141" t="s">
        <v>8</v>
      </c>
      <c r="E69" s="141" t="str">
        <f>CONCATENATE(SUM('Разделы 5, 6, 7'!E11:E11),"=",SUM('Разделы 5, 6, 7'!E7:E10))</f>
        <v>0=0</v>
      </c>
    </row>
    <row r="70" spans="1:5" s="148" customFormat="1" ht="15.75" hidden="1">
      <c r="A70" s="142" t="str">
        <f>IF((SUM('Разделы 5, 6, 7'!F11:F11)=SUM('Разделы 5, 6, 7'!F7:F10)),"","Неверно!")</f>
        <v/>
      </c>
      <c r="B70" s="143" t="s">
        <v>7166</v>
      </c>
      <c r="C70" s="141" t="s">
        <v>7170</v>
      </c>
      <c r="D70" s="141" t="s">
        <v>8</v>
      </c>
      <c r="E70" s="141" t="str">
        <f>CONCATENATE(SUM('Разделы 5, 6, 7'!F11:F11),"=",SUM('Разделы 5, 6, 7'!F7:F10))</f>
        <v>0=0</v>
      </c>
    </row>
    <row r="71" spans="1:5" s="148" customFormat="1" ht="15.75" hidden="1">
      <c r="A71" s="142" t="str">
        <f>IF((SUM('Разделы 5, 6, 7'!G11:G11)=SUM('Разделы 5, 6, 7'!G7:G10)),"","Неверно!")</f>
        <v/>
      </c>
      <c r="B71" s="143" t="s">
        <v>7166</v>
      </c>
      <c r="C71" s="141" t="s">
        <v>7171</v>
      </c>
      <c r="D71" s="141" t="s">
        <v>8</v>
      </c>
      <c r="E71" s="141" t="str">
        <f>CONCATENATE(SUM('Разделы 5, 6, 7'!G11:G11),"=",SUM('Разделы 5, 6, 7'!G7:G10))</f>
        <v>0=0</v>
      </c>
    </row>
    <row r="72" spans="1:5" s="148" customFormat="1" ht="15.75" hidden="1">
      <c r="A72" s="142" t="str">
        <f>IF((SUM('Разделы 5, 6, 7'!H11:H11)=SUM('Разделы 5, 6, 7'!H7:H10)),"","Неверно!")</f>
        <v/>
      </c>
      <c r="B72" s="143" t="s">
        <v>7166</v>
      </c>
      <c r="C72" s="141" t="s">
        <v>7172</v>
      </c>
      <c r="D72" s="141" t="s">
        <v>8</v>
      </c>
      <c r="E72" s="141" t="str">
        <f>CONCATENATE(SUM('Разделы 5, 6, 7'!H11:H11),"=",SUM('Разделы 5, 6, 7'!H7:H10))</f>
        <v>0=0</v>
      </c>
    </row>
    <row r="73" spans="1:5" s="148" customFormat="1" ht="15.75" hidden="1">
      <c r="A73" s="142" t="str">
        <f>IF((SUM('Разделы 5, 6, 7'!H8:H8)=0),"","Неверно!")</f>
        <v/>
      </c>
      <c r="B73" s="143" t="s">
        <v>7173</v>
      </c>
      <c r="C73" s="141" t="s">
        <v>7174</v>
      </c>
      <c r="D73" s="141" t="s">
        <v>2223</v>
      </c>
      <c r="E73" s="141" t="str">
        <f>CONCATENATE(SUM('Разделы 5, 6, 7'!H8:H8),"=",0)</f>
        <v>0=0</v>
      </c>
    </row>
    <row r="74" spans="1:5" s="148" customFormat="1" ht="15.75" hidden="1">
      <c r="A74" s="142" t="str">
        <f>IF((SUM('Разделы 5, 6, 7'!H9:H9)=0),"","Неверно!")</f>
        <v/>
      </c>
      <c r="B74" s="143" t="s">
        <v>7173</v>
      </c>
      <c r="C74" s="141" t="s">
        <v>7175</v>
      </c>
      <c r="D74" s="141" t="s">
        <v>2223</v>
      </c>
      <c r="E74" s="141" t="str">
        <f>CONCATENATE(SUM('Разделы 5, 6, 7'!H9:H9),"=",0)</f>
        <v>0=0</v>
      </c>
    </row>
    <row r="75" spans="1:5" s="148" customFormat="1" ht="15.75" hidden="1">
      <c r="A75" s="142" t="str">
        <f>IF((SUM('Разделы 5, 6, 7'!H10:H10)=0),"","Неверно!")</f>
        <v/>
      </c>
      <c r="B75" s="143" t="s">
        <v>7173</v>
      </c>
      <c r="C75" s="141" t="s">
        <v>7176</v>
      </c>
      <c r="D75" s="141" t="s">
        <v>2223</v>
      </c>
      <c r="E75" s="141" t="str">
        <f>CONCATENATE(SUM('Разделы 5, 6, 7'!H10:H10),"=",0)</f>
        <v>0=0</v>
      </c>
    </row>
    <row r="76" spans="1:5" s="148" customFormat="1" ht="31.5" hidden="1">
      <c r="A76" s="142" t="str">
        <f>IF((SUM('Разделы 2, 3, 4'!D17:D17)=0),"","Неверно!")</f>
        <v/>
      </c>
      <c r="B76" s="143" t="s">
        <v>7177</v>
      </c>
      <c r="C76" s="141" t="s">
        <v>7178</v>
      </c>
      <c r="D76" s="141" t="s">
        <v>9</v>
      </c>
      <c r="E76" s="141" t="str">
        <f>CONCATENATE(SUM('Разделы 2, 3, 4'!D17:D17),"=",0)</f>
        <v>0=0</v>
      </c>
    </row>
    <row r="77" spans="1:5" s="148" customFormat="1" ht="31.5" hidden="1">
      <c r="A77" s="142" t="str">
        <f>IF((SUM('Разделы 2, 3, 4'!D18:D18)=0),"","Неверно!")</f>
        <v/>
      </c>
      <c r="B77" s="143" t="s">
        <v>7177</v>
      </c>
      <c r="C77" s="141" t="s">
        <v>7179</v>
      </c>
      <c r="D77" s="141" t="s">
        <v>9</v>
      </c>
      <c r="E77" s="141" t="str">
        <f>CONCATENATE(SUM('Разделы 2, 3, 4'!D18:D18),"=",0)</f>
        <v>0=0</v>
      </c>
    </row>
    <row r="78" spans="1:5" s="148" customFormat="1" ht="31.5" hidden="1">
      <c r="A78" s="142" t="str">
        <f>IF((SUM('Разделы 2, 3, 4'!K8:K8)&lt;=SUM('Разделы 2, 3, 4'!G8:G8)),"","Неверно!")</f>
        <v/>
      </c>
      <c r="B78" s="143" t="s">
        <v>7180</v>
      </c>
      <c r="C78" s="141" t="s">
        <v>7181</v>
      </c>
      <c r="D78" s="141" t="s">
        <v>10</v>
      </c>
      <c r="E78" s="141" t="str">
        <f>CONCATENATE(SUM('Разделы 2, 3, 4'!K8:K8),"&lt;=",SUM('Разделы 2, 3, 4'!G8:G8))</f>
        <v>75000&lt;=75000</v>
      </c>
    </row>
    <row r="79" spans="1:5" s="148" customFormat="1" ht="31.5" hidden="1">
      <c r="A79" s="142" t="str">
        <f>IF((SUM('Разделы 2, 3, 4'!K17:K17)&lt;=SUM('Разделы 2, 3, 4'!G17:G17)),"","Неверно!")</f>
        <v/>
      </c>
      <c r="B79" s="143" t="s">
        <v>7180</v>
      </c>
      <c r="C79" s="141" t="s">
        <v>7182</v>
      </c>
      <c r="D79" s="141" t="s">
        <v>10</v>
      </c>
      <c r="E79" s="141" t="str">
        <f>CONCATENATE(SUM('Разделы 2, 3, 4'!K17:K17),"&lt;=",SUM('Разделы 2, 3, 4'!G17:G17))</f>
        <v>0&lt;=0</v>
      </c>
    </row>
    <row r="80" spans="1:5" s="148" customFormat="1" ht="31.5" hidden="1">
      <c r="A80" s="142" t="str">
        <f>IF((SUM('Разделы 2, 3, 4'!K18:K18)&lt;=SUM('Разделы 2, 3, 4'!G18:G18)),"","Неверно!")</f>
        <v/>
      </c>
      <c r="B80" s="143" t="s">
        <v>7180</v>
      </c>
      <c r="C80" s="141" t="s">
        <v>7183</v>
      </c>
      <c r="D80" s="141" t="s">
        <v>10</v>
      </c>
      <c r="E80" s="141" t="str">
        <f>CONCATENATE(SUM('Разделы 2, 3, 4'!K18:K18),"&lt;=",SUM('Разделы 2, 3, 4'!G18:G18))</f>
        <v>0&lt;=0</v>
      </c>
    </row>
    <row r="81" spans="1:5" s="148" customFormat="1" ht="31.5" hidden="1">
      <c r="A81" s="142" t="str">
        <f>IF((SUM('Разделы 2, 3, 4'!K19:K19)&lt;=SUM('Разделы 2, 3, 4'!G19:G19)),"","Неверно!")</f>
        <v/>
      </c>
      <c r="B81" s="143" t="s">
        <v>7180</v>
      </c>
      <c r="C81" s="141" t="s">
        <v>7184</v>
      </c>
      <c r="D81" s="141" t="s">
        <v>10</v>
      </c>
      <c r="E81" s="141" t="str">
        <f>CONCATENATE(SUM('Разделы 2, 3, 4'!K19:K19),"&lt;=",SUM('Разделы 2, 3, 4'!G19:G19))</f>
        <v>0&lt;=0</v>
      </c>
    </row>
    <row r="82" spans="1:5" s="148" customFormat="1" ht="31.5" hidden="1">
      <c r="A82" s="142" t="str">
        <f>IF((SUM('Разделы 2, 3, 4'!K9:K9)&lt;=SUM('Разделы 2, 3, 4'!G9:G9)),"","Неверно!")</f>
        <v/>
      </c>
      <c r="B82" s="143" t="s">
        <v>7180</v>
      </c>
      <c r="C82" s="141" t="s">
        <v>7185</v>
      </c>
      <c r="D82" s="141" t="s">
        <v>10</v>
      </c>
      <c r="E82" s="141" t="str">
        <f>CONCATENATE(SUM('Разделы 2, 3, 4'!K9:K9),"&lt;=",SUM('Разделы 2, 3, 4'!G9:G9))</f>
        <v>0&lt;=0</v>
      </c>
    </row>
    <row r="83" spans="1:5" s="148" customFormat="1" ht="31.5" hidden="1">
      <c r="A83" s="142" t="str">
        <f>IF((SUM('Разделы 2, 3, 4'!K10:K10)&lt;=SUM('Разделы 2, 3, 4'!G10:G10)),"","Неверно!")</f>
        <v/>
      </c>
      <c r="B83" s="143" t="s">
        <v>7180</v>
      </c>
      <c r="C83" s="141" t="s">
        <v>7186</v>
      </c>
      <c r="D83" s="141" t="s">
        <v>10</v>
      </c>
      <c r="E83" s="141" t="str">
        <f>CONCATENATE(SUM('Разделы 2, 3, 4'!K10:K10),"&lt;=",SUM('Разделы 2, 3, 4'!G10:G10))</f>
        <v>0&lt;=0</v>
      </c>
    </row>
    <row r="84" spans="1:5" s="148" customFormat="1" ht="31.5" hidden="1">
      <c r="A84" s="142" t="str">
        <f>IF((SUM('Разделы 2, 3, 4'!K11:K11)&lt;=SUM('Разделы 2, 3, 4'!G11:G11)),"","Неверно!")</f>
        <v/>
      </c>
      <c r="B84" s="143" t="s">
        <v>7180</v>
      </c>
      <c r="C84" s="141" t="s">
        <v>7187</v>
      </c>
      <c r="D84" s="141" t="s">
        <v>10</v>
      </c>
      <c r="E84" s="141" t="str">
        <f>CONCATENATE(SUM('Разделы 2, 3, 4'!K11:K11),"&lt;=",SUM('Разделы 2, 3, 4'!G11:G11))</f>
        <v>0&lt;=0</v>
      </c>
    </row>
    <row r="85" spans="1:5" s="148" customFormat="1" ht="31.5" hidden="1">
      <c r="A85" s="142" t="str">
        <f>IF((SUM('Разделы 2, 3, 4'!K12:K12)&lt;=SUM('Разделы 2, 3, 4'!G12:G12)),"","Неверно!")</f>
        <v/>
      </c>
      <c r="B85" s="143" t="s">
        <v>7180</v>
      </c>
      <c r="C85" s="141" t="s">
        <v>7188</v>
      </c>
      <c r="D85" s="141" t="s">
        <v>10</v>
      </c>
      <c r="E85" s="141" t="str">
        <f>CONCATENATE(SUM('Разделы 2, 3, 4'!K12:K12),"&lt;=",SUM('Разделы 2, 3, 4'!G12:G12))</f>
        <v>0&lt;=0</v>
      </c>
    </row>
    <row r="86" spans="1:5" s="148" customFormat="1" ht="31.5" hidden="1">
      <c r="A86" s="142" t="str">
        <f>IF((SUM('Разделы 2, 3, 4'!K13:K13)&lt;=SUM('Разделы 2, 3, 4'!G13:G13)),"","Неверно!")</f>
        <v/>
      </c>
      <c r="B86" s="143" t="s">
        <v>7180</v>
      </c>
      <c r="C86" s="141" t="s">
        <v>7189</v>
      </c>
      <c r="D86" s="141" t="s">
        <v>10</v>
      </c>
      <c r="E86" s="141" t="str">
        <f>CONCATENATE(SUM('Разделы 2, 3, 4'!K13:K13),"&lt;=",SUM('Разделы 2, 3, 4'!G13:G13))</f>
        <v>0&lt;=0</v>
      </c>
    </row>
    <row r="87" spans="1:5" s="148" customFormat="1" ht="31.5" hidden="1">
      <c r="A87" s="142" t="str">
        <f>IF((SUM('Разделы 2, 3, 4'!K14:K14)&lt;=SUM('Разделы 2, 3, 4'!G14:G14)),"","Неверно!")</f>
        <v/>
      </c>
      <c r="B87" s="143" t="s">
        <v>7180</v>
      </c>
      <c r="C87" s="141" t="s">
        <v>7190</v>
      </c>
      <c r="D87" s="141" t="s">
        <v>10</v>
      </c>
      <c r="E87" s="141" t="str">
        <f>CONCATENATE(SUM('Разделы 2, 3, 4'!K14:K14),"&lt;=",SUM('Разделы 2, 3, 4'!G14:G14))</f>
        <v>7000&lt;=7000</v>
      </c>
    </row>
    <row r="88" spans="1:5" s="148" customFormat="1" ht="31.5" hidden="1">
      <c r="A88" s="142" t="str">
        <f>IF((SUM('Разделы 2, 3, 4'!K15:K15)&lt;=SUM('Разделы 2, 3, 4'!G15:G15)),"","Неверно!")</f>
        <v/>
      </c>
      <c r="B88" s="143" t="s">
        <v>7180</v>
      </c>
      <c r="C88" s="141" t="s">
        <v>7191</v>
      </c>
      <c r="D88" s="141" t="s">
        <v>10</v>
      </c>
      <c r="E88" s="141" t="str">
        <f>CONCATENATE(SUM('Разделы 2, 3, 4'!K15:K15),"&lt;=",SUM('Разделы 2, 3, 4'!G15:G15))</f>
        <v>4851&lt;=4851</v>
      </c>
    </row>
    <row r="89" spans="1:5" s="148" customFormat="1" ht="31.5" hidden="1">
      <c r="A89" s="142" t="str">
        <f>IF((SUM('Разделы 2, 3, 4'!K16:K16)&lt;=SUM('Разделы 2, 3, 4'!G16:G16)),"","Неверно!")</f>
        <v/>
      </c>
      <c r="B89" s="143" t="s">
        <v>7180</v>
      </c>
      <c r="C89" s="141" t="s">
        <v>7192</v>
      </c>
      <c r="D89" s="141" t="s">
        <v>10</v>
      </c>
      <c r="E89" s="141" t="str">
        <f>CONCATENATE(SUM('Разделы 2, 3, 4'!K16:K16),"&lt;=",SUM('Разделы 2, 3, 4'!G16:G16))</f>
        <v>114169&lt;=118169</v>
      </c>
    </row>
    <row r="90" spans="1:5" s="148" customFormat="1" ht="47.25" hidden="1">
      <c r="A90" s="142" t="str">
        <f>IF(((SUM('Разделы 2, 3, 4'!E26:E26)=0)*(SUM('Разделы 2, 3, 4'!F26:F26)=0))+((SUM('Разделы 2, 3, 4'!E26:E26)&gt;0)*(SUM('Разделы 2, 3, 4'!F26:F26)&gt;0)),"","Неверно!")</f>
        <v/>
      </c>
      <c r="B90" s="143" t="s">
        <v>7193</v>
      </c>
      <c r="C90" s="141" t="s">
        <v>7194</v>
      </c>
      <c r="D90" s="141" t="s">
        <v>2174</v>
      </c>
      <c r="E90" s="141" t="str">
        <f>CONCATENATE("(",SUM('Разделы 2, 3, 4'!E26:E26),"=",0," И ",SUM('Разделы 2, 3, 4'!F26:F26),"=",0,")"," ИЛИ ","(",SUM('Разделы 2, 3, 4'!E26:E26),"&gt;",0," И ",SUM('Разделы 2, 3, 4'!F26:F26),"&gt;",0,")")</f>
        <v>(0=0 И 0=0) ИЛИ (0&gt;0 И 0&gt;0)</v>
      </c>
    </row>
    <row r="91" spans="1:5" s="148" customFormat="1" ht="47.25" hidden="1">
      <c r="A91" s="142" t="str">
        <f>IF(((SUM('Разделы 2, 3, 4'!E27:E27)=0)*(SUM('Разделы 2, 3, 4'!F27:F27)=0))+((SUM('Разделы 2, 3, 4'!E27:E27)&gt;0)*(SUM('Разделы 2, 3, 4'!F27:F27)&gt;0)),"","Неверно!")</f>
        <v/>
      </c>
      <c r="B91" s="143" t="s">
        <v>7193</v>
      </c>
      <c r="C91" s="141" t="s">
        <v>7195</v>
      </c>
      <c r="D91" s="141" t="s">
        <v>2174</v>
      </c>
      <c r="E91" s="141" t="str">
        <f>CONCATENATE("(",SUM('Разделы 2, 3, 4'!E27:E27),"=",0," И ",SUM('Разделы 2, 3, 4'!F27:F27),"=",0,")"," ИЛИ ","(",SUM('Разделы 2, 3, 4'!E27:E27),"&gt;",0," И ",SUM('Разделы 2, 3, 4'!F27:F27),"&gt;",0,")")</f>
        <v>(0=0 И 0=0) ИЛИ (0&gt;0 И 0&gt;0)</v>
      </c>
    </row>
    <row r="92" spans="1:5" s="148" customFormat="1" ht="31.5" hidden="1">
      <c r="A92" s="142" t="str">
        <f>IF((SUM('Разделы 5, 6, 7'!C22:C22)&lt;=SUM('Разделы 5, 6, 7'!C21:C21)),"","Неверно!")</f>
        <v/>
      </c>
      <c r="B92" s="143" t="s">
        <v>7196</v>
      </c>
      <c r="C92" s="141" t="s">
        <v>7197</v>
      </c>
      <c r="D92" s="141" t="s">
        <v>7198</v>
      </c>
      <c r="E92" s="141" t="str">
        <f>CONCATENATE(SUM('Разделы 5, 6, 7'!C22:C22),"&lt;=",SUM('Разделы 5, 6, 7'!C21:C21))</f>
        <v>7&lt;=49</v>
      </c>
    </row>
    <row r="93" spans="1:5" s="148" customFormat="1" ht="31.5" hidden="1">
      <c r="A93" s="142" t="str">
        <f>IF((SUM('Разделы 5, 6, 7'!D22:D22)&lt;=SUM('Разделы 5, 6, 7'!D21:D21)),"","Неверно!")</f>
        <v/>
      </c>
      <c r="B93" s="143" t="s">
        <v>7196</v>
      </c>
      <c r="C93" s="141" t="s">
        <v>7199</v>
      </c>
      <c r="D93" s="141" t="s">
        <v>7198</v>
      </c>
      <c r="E93" s="141" t="str">
        <f>CONCATENATE(SUM('Разделы 5, 6, 7'!D22:D22),"&lt;=",SUM('Разделы 5, 6, 7'!D21:D21))</f>
        <v>0&lt;=0</v>
      </c>
    </row>
    <row r="94" spans="1:5" s="148" customFormat="1" ht="31.5" hidden="1">
      <c r="A94" s="142" t="str">
        <f>IF((SUM('Разделы 5, 6, 7'!E22:E22)&lt;=SUM('Разделы 5, 6, 7'!E21:E21)),"","Неверно!")</f>
        <v/>
      </c>
      <c r="B94" s="143" t="s">
        <v>7196</v>
      </c>
      <c r="C94" s="141" t="s">
        <v>7200</v>
      </c>
      <c r="D94" s="141" t="s">
        <v>7198</v>
      </c>
      <c r="E94" s="141" t="str">
        <f>CONCATENATE(SUM('Разделы 5, 6, 7'!E22:E22),"&lt;=",SUM('Разделы 5, 6, 7'!E21:E21))</f>
        <v>7&lt;=48</v>
      </c>
    </row>
    <row r="95" spans="1:5" s="148" customFormat="1" ht="31.5" hidden="1">
      <c r="A95" s="142" t="str">
        <f>IF((SUM('Разделы 5, 6, 7'!F22:F22)&lt;=SUM('Разделы 5, 6, 7'!F21:F21)),"","Неверно!")</f>
        <v/>
      </c>
      <c r="B95" s="143" t="s">
        <v>7196</v>
      </c>
      <c r="C95" s="141" t="s">
        <v>7201</v>
      </c>
      <c r="D95" s="141" t="s">
        <v>7198</v>
      </c>
      <c r="E95" s="141" t="str">
        <f>CONCATENATE(SUM('Разделы 5, 6, 7'!F22:F22),"&lt;=",SUM('Разделы 5, 6, 7'!F21:F21))</f>
        <v>0&lt;=1</v>
      </c>
    </row>
    <row r="96" spans="1:5" s="148" customFormat="1" ht="31.5" hidden="1">
      <c r="A96" s="142" t="str">
        <f>IF((SUM('Разделы 5, 6, 7'!G22:G22)&lt;=SUM('Разделы 5, 6, 7'!G21:G21)),"","Неверно!")</f>
        <v/>
      </c>
      <c r="B96" s="143" t="s">
        <v>7196</v>
      </c>
      <c r="C96" s="141" t="s">
        <v>7202</v>
      </c>
      <c r="D96" s="141" t="s">
        <v>7198</v>
      </c>
      <c r="E96" s="141" t="str">
        <f>CONCATENATE(SUM('Разделы 5, 6, 7'!G22:G22),"&lt;=",SUM('Разделы 5, 6, 7'!G21:G21))</f>
        <v>0&lt;=0</v>
      </c>
    </row>
    <row r="97" spans="1:6" s="148" customFormat="1" ht="47.25" hidden="1">
      <c r="A97" s="142" t="str">
        <f>IF(((SUM('Разделы 2, 3, 4'!F33:F33)=0)*(SUM('Разделы 2, 3, 4'!G33:G33)=0))+((SUM('Разделы 2, 3, 4'!F33:F33)&gt;0)*(SUM('Разделы 2, 3, 4'!G33:G33)&gt;0)),"","Неверно!")</f>
        <v/>
      </c>
      <c r="B97" s="143" t="s">
        <v>7203</v>
      </c>
      <c r="C97" s="141" t="s">
        <v>7204</v>
      </c>
      <c r="D97" s="141" t="s">
        <v>7205</v>
      </c>
      <c r="E97" s="141" t="str">
        <f>CONCATENATE("(",SUM('Разделы 2, 3, 4'!F33:F33),"=",0," И ",SUM('Разделы 2, 3, 4'!G33:G33),"=",0,")"," ИЛИ ","(",SUM('Разделы 2, 3, 4'!F33:F33),"&gt;",0," И ",SUM('Разделы 2, 3, 4'!G33:G33),"&gt;",0,")")</f>
        <v>(0=0 И 0=0) ИЛИ (0&gt;0 И 0&gt;0)</v>
      </c>
      <c r="F97" s="195"/>
    </row>
    <row r="98" spans="1:6" s="148" customFormat="1" ht="47.25" hidden="1">
      <c r="A98" s="142" t="str">
        <f>IF(((SUM('Разделы 2, 3, 4'!F34:F34)=0)*(SUM('Разделы 2, 3, 4'!G34:G34)=0))+((SUM('Разделы 2, 3, 4'!F34:F34)&gt;0)*(SUM('Разделы 2, 3, 4'!G34:G34)&gt;0)),"","Неверно!")</f>
        <v/>
      </c>
      <c r="B98" s="143" t="s">
        <v>7203</v>
      </c>
      <c r="C98" s="141" t="s">
        <v>7206</v>
      </c>
      <c r="D98" s="141" t="s">
        <v>7205</v>
      </c>
      <c r="E98" s="141" t="str">
        <f>CONCATENATE("(",SUM('Разделы 2, 3, 4'!F34:F34),"=",0," И ",SUM('Разделы 2, 3, 4'!G34:G34),"=",0,")"," ИЛИ ","(",SUM('Разделы 2, 3, 4'!F34:F34),"&gt;",0," И ",SUM('Разделы 2, 3, 4'!G34:G34),"&gt;",0,")")</f>
        <v>(0=0 И 0=0) ИЛИ (0&gt;0 И 0&gt;0)</v>
      </c>
      <c r="F98" s="195"/>
    </row>
    <row r="99" spans="1:6" s="148" customFormat="1" ht="31.5" hidden="1">
      <c r="A99" s="142" t="str">
        <f>IF((SUM('Разделы 2, 3, 4'!O8:O8)&lt;=SUM('Разделы 2, 3, 4'!I8:I8)),"","Неверно!")</f>
        <v/>
      </c>
      <c r="B99" s="143" t="s">
        <v>7207</v>
      </c>
      <c r="C99" s="141" t="s">
        <v>7208</v>
      </c>
      <c r="D99" s="141" t="s">
        <v>11</v>
      </c>
      <c r="E99" s="141" t="str">
        <f>CONCATENATE(SUM('Разделы 2, 3, 4'!O8:O8),"&lt;=",SUM('Разделы 2, 3, 4'!I8:I8))</f>
        <v>0&lt;=0</v>
      </c>
      <c r="F99" s="195"/>
    </row>
    <row r="100" spans="1:6" s="148" customFormat="1" ht="31.5" hidden="1">
      <c r="A100" s="142" t="str">
        <f>IF((SUM('Разделы 2, 3, 4'!O17:O17)&lt;=SUM('Разделы 2, 3, 4'!I17:I17)),"","Неверно!")</f>
        <v/>
      </c>
      <c r="B100" s="143" t="s">
        <v>7207</v>
      </c>
      <c r="C100" s="141" t="s">
        <v>7209</v>
      </c>
      <c r="D100" s="141" t="s">
        <v>11</v>
      </c>
      <c r="E100" s="141" t="str">
        <f>CONCATENATE(SUM('Разделы 2, 3, 4'!O17:O17),"&lt;=",SUM('Разделы 2, 3, 4'!I17:I17))</f>
        <v>0&lt;=0</v>
      </c>
      <c r="F100" s="195"/>
    </row>
    <row r="101" spans="1:6" s="148" customFormat="1" ht="31.5" hidden="1">
      <c r="A101" s="142" t="str">
        <f>IF((SUM('Разделы 2, 3, 4'!O18:O18)&lt;=SUM('Разделы 2, 3, 4'!I18:I18)),"","Неверно!")</f>
        <v/>
      </c>
      <c r="B101" s="143" t="s">
        <v>7207</v>
      </c>
      <c r="C101" s="141" t="s">
        <v>7210</v>
      </c>
      <c r="D101" s="141" t="s">
        <v>11</v>
      </c>
      <c r="E101" s="141" t="str">
        <f>CONCATENATE(SUM('Разделы 2, 3, 4'!O18:O18),"&lt;=",SUM('Разделы 2, 3, 4'!I18:I18))</f>
        <v>0&lt;=0</v>
      </c>
      <c r="F101" s="195"/>
    </row>
    <row r="102" spans="1:6" s="148" customFormat="1" ht="31.5" hidden="1">
      <c r="A102" s="142" t="str">
        <f>IF((SUM('Разделы 2, 3, 4'!O19:O19)&lt;=SUM('Разделы 2, 3, 4'!I19:I19)),"","Неверно!")</f>
        <v/>
      </c>
      <c r="B102" s="143" t="s">
        <v>7207</v>
      </c>
      <c r="C102" s="141" t="s">
        <v>7211</v>
      </c>
      <c r="D102" s="141" t="s">
        <v>11</v>
      </c>
      <c r="E102" s="141" t="str">
        <f>CONCATENATE(SUM('Разделы 2, 3, 4'!O19:O19),"&lt;=",SUM('Разделы 2, 3, 4'!I19:I19))</f>
        <v>0&lt;=0</v>
      </c>
      <c r="F102" s="195"/>
    </row>
    <row r="103" spans="1:6" s="148" customFormat="1" ht="31.5" hidden="1">
      <c r="A103" s="142" t="str">
        <f>IF((SUM('Разделы 2, 3, 4'!O9:O9)&lt;=SUM('Разделы 2, 3, 4'!I9:I9)),"","Неверно!")</f>
        <v/>
      </c>
      <c r="B103" s="143" t="s">
        <v>7207</v>
      </c>
      <c r="C103" s="141" t="s">
        <v>7212</v>
      </c>
      <c r="D103" s="141" t="s">
        <v>11</v>
      </c>
      <c r="E103" s="141" t="str">
        <f>CONCATENATE(SUM('Разделы 2, 3, 4'!O9:O9),"&lt;=",SUM('Разделы 2, 3, 4'!I9:I9))</f>
        <v>0&lt;=0</v>
      </c>
      <c r="F103" s="195"/>
    </row>
    <row r="104" spans="1:6" s="148" customFormat="1" ht="31.5" hidden="1">
      <c r="A104" s="142" t="str">
        <f>IF((SUM('Разделы 2, 3, 4'!O10:O10)&lt;=SUM('Разделы 2, 3, 4'!I10:I10)),"","Неверно!")</f>
        <v/>
      </c>
      <c r="B104" s="143" t="s">
        <v>7207</v>
      </c>
      <c r="C104" s="141" t="s">
        <v>7213</v>
      </c>
      <c r="D104" s="141" t="s">
        <v>11</v>
      </c>
      <c r="E104" s="141" t="str">
        <f>CONCATENATE(SUM('Разделы 2, 3, 4'!O10:O10),"&lt;=",SUM('Разделы 2, 3, 4'!I10:I10))</f>
        <v>0&lt;=0</v>
      </c>
      <c r="F104" s="195"/>
    </row>
    <row r="105" spans="1:6" s="148" customFormat="1" ht="31.5" hidden="1">
      <c r="A105" s="142" t="str">
        <f>IF((SUM('Разделы 2, 3, 4'!O11:O11)&lt;=SUM('Разделы 2, 3, 4'!I11:I11)),"","Неверно!")</f>
        <v/>
      </c>
      <c r="B105" s="143" t="s">
        <v>7207</v>
      </c>
      <c r="C105" s="141" t="s">
        <v>7214</v>
      </c>
      <c r="D105" s="141" t="s">
        <v>11</v>
      </c>
      <c r="E105" s="141" t="str">
        <f>CONCATENATE(SUM('Разделы 2, 3, 4'!O11:O11),"&lt;=",SUM('Разделы 2, 3, 4'!I11:I11))</f>
        <v>0&lt;=0</v>
      </c>
      <c r="F105" s="195"/>
    </row>
    <row r="106" spans="1:6" s="148" customFormat="1" ht="31.5" hidden="1">
      <c r="A106" s="142" t="str">
        <f>IF((SUM('Разделы 2, 3, 4'!O12:O12)&lt;=SUM('Разделы 2, 3, 4'!I12:I12)),"","Неверно!")</f>
        <v/>
      </c>
      <c r="B106" s="143" t="s">
        <v>7207</v>
      </c>
      <c r="C106" s="141" t="s">
        <v>7215</v>
      </c>
      <c r="D106" s="141" t="s">
        <v>11</v>
      </c>
      <c r="E106" s="141" t="str">
        <f>CONCATENATE(SUM('Разделы 2, 3, 4'!O12:O12),"&lt;=",SUM('Разделы 2, 3, 4'!I12:I12))</f>
        <v>0&lt;=0</v>
      </c>
      <c r="F106" s="195"/>
    </row>
    <row r="107" spans="1:6" s="148" customFormat="1" ht="31.5" hidden="1">
      <c r="A107" s="142" t="str">
        <f>IF((SUM('Разделы 2, 3, 4'!O13:O13)&lt;=SUM('Разделы 2, 3, 4'!I13:I13)),"","Неверно!")</f>
        <v/>
      </c>
      <c r="B107" s="143" t="s">
        <v>7207</v>
      </c>
      <c r="C107" s="141" t="s">
        <v>7216</v>
      </c>
      <c r="D107" s="141" t="s">
        <v>11</v>
      </c>
      <c r="E107" s="141" t="str">
        <f>CONCATENATE(SUM('Разделы 2, 3, 4'!O13:O13),"&lt;=",SUM('Разделы 2, 3, 4'!I13:I13))</f>
        <v>0&lt;=0</v>
      </c>
      <c r="F107" s="195"/>
    </row>
    <row r="108" spans="1:6" s="148" customFormat="1" ht="31.5" hidden="1">
      <c r="A108" s="142" t="str">
        <f>IF((SUM('Разделы 2, 3, 4'!O14:O14)&lt;=SUM('Разделы 2, 3, 4'!I14:I14)),"","Неверно!")</f>
        <v/>
      </c>
      <c r="B108" s="143" t="s">
        <v>7207</v>
      </c>
      <c r="C108" s="141" t="s">
        <v>7217</v>
      </c>
      <c r="D108" s="141" t="s">
        <v>11</v>
      </c>
      <c r="E108" s="141" t="str">
        <f>CONCATENATE(SUM('Разделы 2, 3, 4'!O14:O14),"&lt;=",SUM('Разделы 2, 3, 4'!I14:I14))</f>
        <v>2000&lt;=2000</v>
      </c>
      <c r="F108" s="195"/>
    </row>
    <row r="109" spans="1:6" s="148" customFormat="1" ht="31.5" hidden="1">
      <c r="A109" s="142" t="str">
        <f>IF((SUM('Разделы 2, 3, 4'!O15:O15)&lt;=SUM('Разделы 2, 3, 4'!I15:I15)),"","Неверно!")</f>
        <v/>
      </c>
      <c r="B109" s="143" t="s">
        <v>7207</v>
      </c>
      <c r="C109" s="141" t="s">
        <v>7218</v>
      </c>
      <c r="D109" s="141" t="s">
        <v>11</v>
      </c>
      <c r="E109" s="141" t="str">
        <f>CONCATENATE(SUM('Разделы 2, 3, 4'!O15:O15),"&lt;=",SUM('Разделы 2, 3, 4'!I15:I15))</f>
        <v>0&lt;=1634</v>
      </c>
      <c r="F109" s="195"/>
    </row>
    <row r="110" spans="1:6" s="148" customFormat="1" ht="31.5" hidden="1">
      <c r="A110" s="142" t="str">
        <f>IF((SUM('Разделы 2, 3, 4'!O16:O16)&lt;=SUM('Разделы 2, 3, 4'!I16:I16)),"","Неверно!")</f>
        <v/>
      </c>
      <c r="B110" s="143" t="s">
        <v>7207</v>
      </c>
      <c r="C110" s="141" t="s">
        <v>7219</v>
      </c>
      <c r="D110" s="141" t="s">
        <v>11</v>
      </c>
      <c r="E110" s="141" t="str">
        <f>CONCATENATE(SUM('Разделы 2, 3, 4'!O16:O16),"&lt;=",SUM('Разделы 2, 3, 4'!I16:I16))</f>
        <v>23513&lt;=23941</v>
      </c>
      <c r="F110" s="195"/>
    </row>
    <row r="111" spans="1:6" s="148" customFormat="1" ht="31.5" hidden="1">
      <c r="A111" s="142" t="str">
        <f>IF((SUM('Раздел 1'!D18:D18)=SUM('Раздел 1'!D19:D24)),"","Неверно!")</f>
        <v/>
      </c>
      <c r="B111" s="143" t="s">
        <v>7220</v>
      </c>
      <c r="C111" s="141" t="s">
        <v>7221</v>
      </c>
      <c r="D111" s="141" t="s">
        <v>2173</v>
      </c>
      <c r="E111" s="141" t="str">
        <f>CONCATENATE(SUM('Раздел 1'!D18:D18),"=",SUM('Раздел 1'!D19:D24))</f>
        <v>110000=110000</v>
      </c>
      <c r="F111" s="195"/>
    </row>
    <row r="112" spans="1:6" s="148" customFormat="1" ht="31.5" hidden="1">
      <c r="A112" s="142" t="str">
        <f>IF((SUM('Раздел 1'!M18:M18)=SUM('Раздел 1'!M19:M24)),"","Неверно!")</f>
        <v/>
      </c>
      <c r="B112" s="143" t="s">
        <v>7220</v>
      </c>
      <c r="C112" s="141" t="s">
        <v>7222</v>
      </c>
      <c r="D112" s="141" t="s">
        <v>2173</v>
      </c>
      <c r="E112" s="141" t="str">
        <f>CONCATENATE(SUM('Раздел 1'!M18:M18),"=",SUM('Раздел 1'!M19:M24))</f>
        <v>0=0</v>
      </c>
      <c r="F112" s="195"/>
    </row>
    <row r="113" spans="1:5" s="148" customFormat="1" ht="31.5" hidden="1">
      <c r="A113" s="142" t="str">
        <f>IF((SUM('Раздел 1'!N18:N18)=SUM('Раздел 1'!N19:N24)),"","Неверно!")</f>
        <v/>
      </c>
      <c r="B113" s="143" t="s">
        <v>7220</v>
      </c>
      <c r="C113" s="141" t="s">
        <v>7223</v>
      </c>
      <c r="D113" s="141" t="s">
        <v>2173</v>
      </c>
      <c r="E113" s="141" t="str">
        <f>CONCATENATE(SUM('Раздел 1'!N18:N18),"=",SUM('Раздел 1'!N19:N24))</f>
        <v>0=0</v>
      </c>
    </row>
    <row r="114" spans="1:5" s="148" customFormat="1" ht="31.5" hidden="1">
      <c r="A114" s="142" t="str">
        <f>IF((SUM('Раздел 1'!O18:O18)=SUM('Раздел 1'!O19:O24)),"","Неверно!")</f>
        <v/>
      </c>
      <c r="B114" s="143" t="s">
        <v>7220</v>
      </c>
      <c r="C114" s="141" t="s">
        <v>7224</v>
      </c>
      <c r="D114" s="141" t="s">
        <v>2173</v>
      </c>
      <c r="E114" s="141" t="str">
        <f>CONCATENATE(SUM('Раздел 1'!O18:O18),"=",SUM('Раздел 1'!O19:O24))</f>
        <v>0=0</v>
      </c>
    </row>
    <row r="115" spans="1:5" s="148" customFormat="1" ht="31.5" hidden="1">
      <c r="A115" s="142" t="str">
        <f>IF((SUM('Раздел 1'!P18:P18)=SUM('Раздел 1'!P19:P24)),"","Неверно!")</f>
        <v/>
      </c>
      <c r="B115" s="143" t="s">
        <v>7220</v>
      </c>
      <c r="C115" s="141" t="s">
        <v>7225</v>
      </c>
      <c r="D115" s="141" t="s">
        <v>2173</v>
      </c>
      <c r="E115" s="141" t="str">
        <f>CONCATENATE(SUM('Раздел 1'!P18:P18),"=",SUM('Раздел 1'!P19:P24))</f>
        <v>0=0</v>
      </c>
    </row>
    <row r="116" spans="1:5" s="148" customFormat="1" ht="31.5" hidden="1">
      <c r="A116" s="142" t="str">
        <f>IF((SUM('Раздел 1'!Q18:Q18)=SUM('Раздел 1'!Q19:Q24)),"","Неверно!")</f>
        <v/>
      </c>
      <c r="B116" s="143" t="s">
        <v>7220</v>
      </c>
      <c r="C116" s="141" t="s">
        <v>7226</v>
      </c>
      <c r="D116" s="141" t="s">
        <v>2173</v>
      </c>
      <c r="E116" s="141" t="str">
        <f>CONCATENATE(SUM('Раздел 1'!Q18:Q18),"=",SUM('Раздел 1'!Q19:Q24))</f>
        <v>7574=7574</v>
      </c>
    </row>
    <row r="117" spans="1:5" s="148" customFormat="1" ht="31.5" hidden="1">
      <c r="A117" s="142" t="str">
        <f>IF((SUM('Раздел 1'!R18:R18)=SUM('Раздел 1'!R19:R24)),"","Неверно!")</f>
        <v/>
      </c>
      <c r="B117" s="143" t="s">
        <v>7220</v>
      </c>
      <c r="C117" s="141" t="s">
        <v>7227</v>
      </c>
      <c r="D117" s="141" t="s">
        <v>2173</v>
      </c>
      <c r="E117" s="141" t="str">
        <f>CONCATENATE(SUM('Раздел 1'!R18:R18),"=",SUM('Раздел 1'!R19:R24))</f>
        <v>0=0</v>
      </c>
    </row>
    <row r="118" spans="1:5" s="148" customFormat="1" ht="31.5" hidden="1">
      <c r="A118" s="142" t="str">
        <f>IF((SUM('Раздел 1'!E18:E18)=SUM('Раздел 1'!E19:E24)),"","Неверно!")</f>
        <v/>
      </c>
      <c r="B118" s="143" t="s">
        <v>7220</v>
      </c>
      <c r="C118" s="141" t="s">
        <v>7228</v>
      </c>
      <c r="D118" s="141" t="s">
        <v>2173</v>
      </c>
      <c r="E118" s="141" t="str">
        <f>CONCATENATE(SUM('Раздел 1'!E18:E18),"=",SUM('Раздел 1'!E19:E24))</f>
        <v>110000=110000</v>
      </c>
    </row>
    <row r="119" spans="1:5" s="148" customFormat="1" ht="31.5" hidden="1">
      <c r="A119" s="142" t="str">
        <f>IF((SUM('Раздел 1'!F18:F18)=SUM('Раздел 1'!F19:F24)),"","Неверно!")</f>
        <v/>
      </c>
      <c r="B119" s="143" t="s">
        <v>7220</v>
      </c>
      <c r="C119" s="141" t="s">
        <v>7229</v>
      </c>
      <c r="D119" s="141" t="s">
        <v>2173</v>
      </c>
      <c r="E119" s="141" t="str">
        <f>CONCATENATE(SUM('Раздел 1'!F18:F18),"=",SUM('Раздел 1'!F19:F24))</f>
        <v>0=0</v>
      </c>
    </row>
    <row r="120" spans="1:5" s="148" customFormat="1" ht="31.5" hidden="1">
      <c r="A120" s="142" t="str">
        <f>IF((SUM('Раздел 1'!G18:G18)=SUM('Раздел 1'!G19:G24)),"","Неверно!")</f>
        <v/>
      </c>
      <c r="B120" s="143" t="s">
        <v>7220</v>
      </c>
      <c r="C120" s="141" t="s">
        <v>7230</v>
      </c>
      <c r="D120" s="141" t="s">
        <v>2173</v>
      </c>
      <c r="E120" s="141" t="str">
        <f>CONCATENATE(SUM('Раздел 1'!G18:G18),"=",SUM('Раздел 1'!G19:G24))</f>
        <v>0=0</v>
      </c>
    </row>
    <row r="121" spans="1:5" s="148" customFormat="1" ht="31.5" hidden="1">
      <c r="A121" s="142" t="str">
        <f>IF((SUM('Раздел 1'!H18:H18)=SUM('Раздел 1'!H19:H24)),"","Неверно!")</f>
        <v/>
      </c>
      <c r="B121" s="143" t="s">
        <v>7220</v>
      </c>
      <c r="C121" s="141" t="s">
        <v>7231</v>
      </c>
      <c r="D121" s="141" t="s">
        <v>2173</v>
      </c>
      <c r="E121" s="141" t="str">
        <f>CONCATENATE(SUM('Раздел 1'!H18:H18),"=",SUM('Раздел 1'!H19:H24))</f>
        <v>0=0</v>
      </c>
    </row>
    <row r="122" spans="1:5" s="148" customFormat="1" ht="31.5" hidden="1">
      <c r="A122" s="142" t="str">
        <f>IF((SUM('Раздел 1'!I18:I18)=SUM('Раздел 1'!I19:I24)),"","Неверно!")</f>
        <v/>
      </c>
      <c r="B122" s="143" t="s">
        <v>7220</v>
      </c>
      <c r="C122" s="141" t="s">
        <v>7232</v>
      </c>
      <c r="D122" s="141" t="s">
        <v>2173</v>
      </c>
      <c r="E122" s="141" t="str">
        <f>CONCATENATE(SUM('Раздел 1'!I18:I18),"=",SUM('Раздел 1'!I19:I24))</f>
        <v>0=0</v>
      </c>
    </row>
    <row r="123" spans="1:5" s="148" customFormat="1" ht="31.5" hidden="1">
      <c r="A123" s="142" t="str">
        <f>IF((SUM('Раздел 1'!J18:J18)=SUM('Раздел 1'!J19:J24)),"","Неверно!")</f>
        <v/>
      </c>
      <c r="B123" s="143" t="s">
        <v>7220</v>
      </c>
      <c r="C123" s="141" t="s">
        <v>7233</v>
      </c>
      <c r="D123" s="141" t="s">
        <v>2173</v>
      </c>
      <c r="E123" s="141" t="str">
        <f>CONCATENATE(SUM('Раздел 1'!J18:J18),"=",SUM('Раздел 1'!J19:J24))</f>
        <v>0=0</v>
      </c>
    </row>
    <row r="124" spans="1:5" s="148" customFormat="1" ht="31.5" hidden="1">
      <c r="A124" s="142" t="str">
        <f>IF((SUM('Раздел 1'!K18:K18)=SUM('Раздел 1'!K19:K24)),"","Неверно!")</f>
        <v/>
      </c>
      <c r="B124" s="143" t="s">
        <v>7220</v>
      </c>
      <c r="C124" s="141" t="s">
        <v>7234</v>
      </c>
      <c r="D124" s="141" t="s">
        <v>2173</v>
      </c>
      <c r="E124" s="141" t="str">
        <f>CONCATENATE(SUM('Раздел 1'!K18:K18),"=",SUM('Раздел 1'!K19:K24))</f>
        <v>7574=7574</v>
      </c>
    </row>
    <row r="125" spans="1:5" s="148" customFormat="1" ht="31.5" hidden="1">
      <c r="A125" s="142" t="str">
        <f>IF((SUM('Раздел 1'!L18:L18)=SUM('Раздел 1'!L19:L24)),"","Неверно!")</f>
        <v/>
      </c>
      <c r="B125" s="143" t="s">
        <v>7220</v>
      </c>
      <c r="C125" s="141" t="s">
        <v>7235</v>
      </c>
      <c r="D125" s="141" t="s">
        <v>2173</v>
      </c>
      <c r="E125" s="141" t="str">
        <f>CONCATENATE(SUM('Раздел 1'!L18:L18),"=",SUM('Раздел 1'!L19:L24))</f>
        <v>0=0</v>
      </c>
    </row>
    <row r="126" spans="1:5" s="148" customFormat="1" ht="31.5">
      <c r="A126" s="142" t="str">
        <f>IF((SUM('Разделы 5, 6, 7'!C21:C21)=SUM('Разделы 5, 6, 7'!C17:C20)),"","Неверно!")</f>
        <v/>
      </c>
      <c r="B126" s="143" t="s">
        <v>7236</v>
      </c>
      <c r="C126" s="141" t="s">
        <v>7237</v>
      </c>
      <c r="D126" s="141" t="s">
        <v>7238</v>
      </c>
      <c r="E126" s="141" t="str">
        <f>CONCATENATE(SUM('Разделы 5, 6, 7'!C21:C21),"=",SUM('Разделы 5, 6, 7'!C17:C20))</f>
        <v>49=49</v>
      </c>
    </row>
    <row r="127" spans="1:5" s="148" customFormat="1" ht="31.5" hidden="1">
      <c r="A127" s="142" t="str">
        <f>IF((SUM('Разделы 5, 6, 7'!D21:D21)=SUM('Разделы 5, 6, 7'!D17:D20)),"","Неверно!")</f>
        <v/>
      </c>
      <c r="B127" s="143" t="s">
        <v>7236</v>
      </c>
      <c r="C127" s="141" t="s">
        <v>7239</v>
      </c>
      <c r="D127" s="141" t="s">
        <v>7238</v>
      </c>
      <c r="E127" s="141" t="str">
        <f>CONCATENATE(SUM('Разделы 5, 6, 7'!D21:D21),"=",SUM('Разделы 5, 6, 7'!D17:D20))</f>
        <v>0=0</v>
      </c>
    </row>
    <row r="128" spans="1:5" s="148" customFormat="1" ht="31.5">
      <c r="A128" s="142" t="str">
        <f>IF((SUM('Разделы 5, 6, 7'!E21:E21)=SUM('Разделы 5, 6, 7'!E17:E20)),"","Неверно!")</f>
        <v/>
      </c>
      <c r="B128" s="143" t="s">
        <v>7236</v>
      </c>
      <c r="C128" s="141" t="s">
        <v>7240</v>
      </c>
      <c r="D128" s="141" t="s">
        <v>7238</v>
      </c>
      <c r="E128" s="141" t="str">
        <f>CONCATENATE(SUM('Разделы 5, 6, 7'!E21:E21),"=",SUM('Разделы 5, 6, 7'!E17:E20))</f>
        <v>48=48</v>
      </c>
    </row>
    <row r="129" spans="1:5" s="148" customFormat="1" ht="31.5" hidden="1">
      <c r="A129" s="142" t="str">
        <f>IF((SUM('Разделы 5, 6, 7'!F21:F21)=SUM('Разделы 5, 6, 7'!F17:F20)),"","Неверно!")</f>
        <v/>
      </c>
      <c r="B129" s="143" t="s">
        <v>7236</v>
      </c>
      <c r="C129" s="141" t="s">
        <v>7241</v>
      </c>
      <c r="D129" s="141" t="s">
        <v>7238</v>
      </c>
      <c r="E129" s="141" t="str">
        <f>CONCATENATE(SUM('Разделы 5, 6, 7'!F21:F21),"=",SUM('Разделы 5, 6, 7'!F17:F20))</f>
        <v>1=1</v>
      </c>
    </row>
    <row r="130" spans="1:5" s="148" customFormat="1" ht="31.5" hidden="1">
      <c r="A130" s="142" t="str">
        <f>IF((SUM('Разделы 5, 6, 7'!G21:G21)=SUM('Разделы 5, 6, 7'!G17:G20)),"","Неверно!")</f>
        <v/>
      </c>
      <c r="B130" s="143" t="s">
        <v>7236</v>
      </c>
      <c r="C130" s="141" t="s">
        <v>7242</v>
      </c>
      <c r="D130" s="141" t="s">
        <v>7238</v>
      </c>
      <c r="E130" s="141" t="str">
        <f>CONCATENATE(SUM('Разделы 5, 6, 7'!G21:G21),"=",SUM('Разделы 5, 6, 7'!G17:G20))</f>
        <v>0=0</v>
      </c>
    </row>
    <row r="131" spans="1:5" s="148" customFormat="1" ht="47.25" hidden="1">
      <c r="A131" s="142" t="str">
        <f>IF(((SUM('Разделы 2, 3, 4'!J8:J8)=0)*(SUM('Разделы 2, 3, 4'!K8:K8)=0))+((SUM('Разделы 2, 3, 4'!J8:J8)&gt;0)*(SUM('Разделы 2, 3, 4'!K8:K8)&gt;0)),"","Неверно!")</f>
        <v/>
      </c>
      <c r="B131" s="143" t="s">
        <v>7243</v>
      </c>
      <c r="C131" s="141" t="s">
        <v>7244</v>
      </c>
      <c r="D131" s="141" t="s">
        <v>12</v>
      </c>
      <c r="E131" s="141" t="str">
        <f>CONCATENATE("(",SUM('Разделы 2, 3, 4'!J8:J8),"=",0," И ",SUM('Разделы 2, 3, 4'!K8:K8),"=",0,")"," ИЛИ ","(",SUM('Разделы 2, 3, 4'!J8:J8),"&gt;",0," И ",SUM('Разделы 2, 3, 4'!K8:K8),"&gt;",0,")")</f>
        <v>(2=0 И 75000=0) ИЛИ (2&gt;0 И 75000&gt;0)</v>
      </c>
    </row>
    <row r="132" spans="1:5" s="148" customFormat="1" ht="47.25" hidden="1">
      <c r="A132" s="142" t="str">
        <f>IF(((SUM('Разделы 2, 3, 4'!J17:J17)=0)*(SUM('Разделы 2, 3, 4'!K17:K17)=0))+((SUM('Разделы 2, 3, 4'!J17:J17)&gt;0)*(SUM('Разделы 2, 3, 4'!K17:K17)&gt;0)),"","Неверно!")</f>
        <v/>
      </c>
      <c r="B132" s="143" t="s">
        <v>7243</v>
      </c>
      <c r="C132" s="141" t="s">
        <v>7245</v>
      </c>
      <c r="D132" s="141" t="s">
        <v>12</v>
      </c>
      <c r="E132" s="141" t="str">
        <f>CONCATENATE("(",SUM('Разделы 2, 3, 4'!J17:J17),"=",0," И ",SUM('Разделы 2, 3, 4'!K17:K17),"=",0,")"," ИЛИ ","(",SUM('Разделы 2, 3, 4'!J17:J17),"&gt;",0," И ",SUM('Разделы 2, 3, 4'!K17:K17),"&gt;",0,")")</f>
        <v>(0=0 И 0=0) ИЛИ (0&gt;0 И 0&gt;0)</v>
      </c>
    </row>
    <row r="133" spans="1:5" s="148" customFormat="1" ht="47.25" hidden="1">
      <c r="A133" s="142" t="str">
        <f>IF(((SUM('Разделы 2, 3, 4'!J18:J18)=0)*(SUM('Разделы 2, 3, 4'!K18:K18)=0))+((SUM('Разделы 2, 3, 4'!J18:J18)&gt;0)*(SUM('Разделы 2, 3, 4'!K18:K18)&gt;0)),"","Неверно!")</f>
        <v/>
      </c>
      <c r="B133" s="143" t="s">
        <v>7243</v>
      </c>
      <c r="C133" s="141" t="s">
        <v>7246</v>
      </c>
      <c r="D133" s="141" t="s">
        <v>12</v>
      </c>
      <c r="E133" s="141" t="str">
        <f>CONCATENATE("(",SUM('Разделы 2, 3, 4'!J18:J18),"=",0," И ",SUM('Разделы 2, 3, 4'!K18:K18),"=",0,")"," ИЛИ ","(",SUM('Разделы 2, 3, 4'!J18:J18),"&gt;",0," И ",SUM('Разделы 2, 3, 4'!K18:K18),"&gt;",0,")")</f>
        <v>(0=0 И 0=0) ИЛИ (0&gt;0 И 0&gt;0)</v>
      </c>
    </row>
    <row r="134" spans="1:5" s="148" customFormat="1" ht="47.25" hidden="1">
      <c r="A134" s="142" t="str">
        <f>IF(((SUM('Разделы 2, 3, 4'!J19:J19)=0)*(SUM('Разделы 2, 3, 4'!K19:K19)=0))+((SUM('Разделы 2, 3, 4'!J19:J19)&gt;0)*(SUM('Разделы 2, 3, 4'!K19:K19)&gt;0)),"","Неверно!")</f>
        <v/>
      </c>
      <c r="B134" s="143" t="s">
        <v>7243</v>
      </c>
      <c r="C134" s="141" t="s">
        <v>7247</v>
      </c>
      <c r="D134" s="141" t="s">
        <v>12</v>
      </c>
      <c r="E134" s="141" t="str">
        <f>CONCATENATE("(",SUM('Разделы 2, 3, 4'!J19:J19),"=",0," И ",SUM('Разделы 2, 3, 4'!K19:K19),"=",0,")"," ИЛИ ","(",SUM('Разделы 2, 3, 4'!J19:J19),"&gt;",0," И ",SUM('Разделы 2, 3, 4'!K19:K19),"&gt;",0,")")</f>
        <v>(0=0 И 0=0) ИЛИ (0&gt;0 И 0&gt;0)</v>
      </c>
    </row>
    <row r="135" spans="1:5" s="148" customFormat="1" ht="47.25" hidden="1">
      <c r="A135" s="142" t="str">
        <f>IF(((SUM('Разделы 2, 3, 4'!J9:J9)=0)*(SUM('Разделы 2, 3, 4'!K9:K9)=0))+((SUM('Разделы 2, 3, 4'!J9:J9)&gt;0)*(SUM('Разделы 2, 3, 4'!K9:K9)&gt;0)),"","Неверно!")</f>
        <v/>
      </c>
      <c r="B135" s="143" t="s">
        <v>7243</v>
      </c>
      <c r="C135" s="141" t="s">
        <v>7248</v>
      </c>
      <c r="D135" s="141" t="s">
        <v>12</v>
      </c>
      <c r="E135" s="141" t="str">
        <f>CONCATENATE("(",SUM('Разделы 2, 3, 4'!J9:J9),"=",0," И ",SUM('Разделы 2, 3, 4'!K9:K9),"=",0,")"," ИЛИ ","(",SUM('Разделы 2, 3, 4'!J9:J9),"&gt;",0," И ",SUM('Разделы 2, 3, 4'!K9:K9),"&gt;",0,")")</f>
        <v>(0=0 И 0=0) ИЛИ (0&gt;0 И 0&gt;0)</v>
      </c>
    </row>
    <row r="136" spans="1:5" s="148" customFormat="1" ht="47.25" hidden="1">
      <c r="A136" s="142" t="str">
        <f>IF(((SUM('Разделы 2, 3, 4'!J10:J10)=0)*(SUM('Разделы 2, 3, 4'!K10:K10)=0))+((SUM('Разделы 2, 3, 4'!J10:J10)&gt;0)*(SUM('Разделы 2, 3, 4'!K10:K10)&gt;0)),"","Неверно!")</f>
        <v/>
      </c>
      <c r="B136" s="143" t="s">
        <v>7243</v>
      </c>
      <c r="C136" s="141" t="s">
        <v>7249</v>
      </c>
      <c r="D136" s="141" t="s">
        <v>12</v>
      </c>
      <c r="E136" s="141" t="str">
        <f>CONCATENATE("(",SUM('Разделы 2, 3, 4'!J10:J10),"=",0," И ",SUM('Разделы 2, 3, 4'!K10:K10),"=",0,")"," ИЛИ ","(",SUM('Разделы 2, 3, 4'!J10:J10),"&gt;",0," И ",SUM('Разделы 2, 3, 4'!K10:K10),"&gt;",0,")")</f>
        <v>(0=0 И 0=0) ИЛИ (0&gt;0 И 0&gt;0)</v>
      </c>
    </row>
    <row r="137" spans="1:5" s="148" customFormat="1" ht="47.25" hidden="1">
      <c r="A137" s="142" t="str">
        <f>IF(((SUM('Разделы 2, 3, 4'!J11:J11)=0)*(SUM('Разделы 2, 3, 4'!K11:K11)=0))+((SUM('Разделы 2, 3, 4'!J11:J11)&gt;0)*(SUM('Разделы 2, 3, 4'!K11:K11)&gt;0)),"","Неверно!")</f>
        <v/>
      </c>
      <c r="B137" s="143" t="s">
        <v>7243</v>
      </c>
      <c r="C137" s="141" t="s">
        <v>7250</v>
      </c>
      <c r="D137" s="141" t="s">
        <v>12</v>
      </c>
      <c r="E137" s="141" t="str">
        <f>CONCATENATE("(",SUM('Разделы 2, 3, 4'!J11:J11),"=",0," И ",SUM('Разделы 2, 3, 4'!K11:K11),"=",0,")"," ИЛИ ","(",SUM('Разделы 2, 3, 4'!J11:J11),"&gt;",0," И ",SUM('Разделы 2, 3, 4'!K11:K11),"&gt;",0,")")</f>
        <v>(0=0 И 0=0) ИЛИ (0&gt;0 И 0&gt;0)</v>
      </c>
    </row>
    <row r="138" spans="1:5" s="148" customFormat="1" ht="47.25" hidden="1">
      <c r="A138" s="142" t="str">
        <f>IF(((SUM('Разделы 2, 3, 4'!J12:J12)=0)*(SUM('Разделы 2, 3, 4'!K12:K12)=0))+((SUM('Разделы 2, 3, 4'!J12:J12)&gt;0)*(SUM('Разделы 2, 3, 4'!K12:K12)&gt;0)),"","Неверно!")</f>
        <v/>
      </c>
      <c r="B138" s="143" t="s">
        <v>7243</v>
      </c>
      <c r="C138" s="141" t="s">
        <v>7251</v>
      </c>
      <c r="D138" s="141" t="s">
        <v>12</v>
      </c>
      <c r="E138" s="141" t="str">
        <f>CONCATENATE("(",SUM('Разделы 2, 3, 4'!J12:J12),"=",0," И ",SUM('Разделы 2, 3, 4'!K12:K12),"=",0,")"," ИЛИ ","(",SUM('Разделы 2, 3, 4'!J12:J12),"&gt;",0," И ",SUM('Разделы 2, 3, 4'!K12:K12),"&gt;",0,")")</f>
        <v>(0=0 И 0=0) ИЛИ (0&gt;0 И 0&gt;0)</v>
      </c>
    </row>
    <row r="139" spans="1:5" s="148" customFormat="1" ht="47.25" hidden="1">
      <c r="A139" s="142" t="str">
        <f>IF(((SUM('Разделы 2, 3, 4'!J13:J13)=0)*(SUM('Разделы 2, 3, 4'!K13:K13)=0))+((SUM('Разделы 2, 3, 4'!J13:J13)&gt;0)*(SUM('Разделы 2, 3, 4'!K13:K13)&gt;0)),"","Неверно!")</f>
        <v/>
      </c>
      <c r="B139" s="143" t="s">
        <v>7243</v>
      </c>
      <c r="C139" s="141" t="s">
        <v>7252</v>
      </c>
      <c r="D139" s="141" t="s">
        <v>12</v>
      </c>
      <c r="E139" s="141" t="str">
        <f>CONCATENATE("(",SUM('Разделы 2, 3, 4'!J13:J13),"=",0," И ",SUM('Разделы 2, 3, 4'!K13:K13),"=",0,")"," ИЛИ ","(",SUM('Разделы 2, 3, 4'!J13:J13),"&gt;",0," И ",SUM('Разделы 2, 3, 4'!K13:K13),"&gt;",0,")")</f>
        <v>(0=0 И 0=0) ИЛИ (0&gt;0 И 0&gt;0)</v>
      </c>
    </row>
    <row r="140" spans="1:5" s="148" customFormat="1" ht="47.25" hidden="1">
      <c r="A140" s="142" t="str">
        <f>IF(((SUM('Разделы 2, 3, 4'!J14:J14)=0)*(SUM('Разделы 2, 3, 4'!K14:K14)=0))+((SUM('Разделы 2, 3, 4'!J14:J14)&gt;0)*(SUM('Разделы 2, 3, 4'!K14:K14)&gt;0)),"","Неверно!")</f>
        <v/>
      </c>
      <c r="B140" s="143" t="s">
        <v>7243</v>
      </c>
      <c r="C140" s="141" t="s">
        <v>7253</v>
      </c>
      <c r="D140" s="141" t="s">
        <v>12</v>
      </c>
      <c r="E140" s="141" t="str">
        <f>CONCATENATE("(",SUM('Разделы 2, 3, 4'!J14:J14),"=",0," И ",SUM('Разделы 2, 3, 4'!K14:K14),"=",0,")"," ИЛИ ","(",SUM('Разделы 2, 3, 4'!J14:J14),"&gt;",0," И ",SUM('Разделы 2, 3, 4'!K14:K14),"&gt;",0,")")</f>
        <v>(4=0 И 7000=0) ИЛИ (4&gt;0 И 7000&gt;0)</v>
      </c>
    </row>
    <row r="141" spans="1:5" s="148" customFormat="1" ht="47.25" hidden="1">
      <c r="A141" s="142" t="str">
        <f>IF(((SUM('Разделы 2, 3, 4'!J15:J15)=0)*(SUM('Разделы 2, 3, 4'!K15:K15)=0))+((SUM('Разделы 2, 3, 4'!J15:J15)&gt;0)*(SUM('Разделы 2, 3, 4'!K15:K15)&gt;0)),"","Неверно!")</f>
        <v/>
      </c>
      <c r="B141" s="143" t="s">
        <v>7243</v>
      </c>
      <c r="C141" s="141" t="s">
        <v>7254</v>
      </c>
      <c r="D141" s="141" t="s">
        <v>12</v>
      </c>
      <c r="E141" s="141" t="str">
        <f>CONCATENATE("(",SUM('Разделы 2, 3, 4'!J15:J15),"=",0," И ",SUM('Разделы 2, 3, 4'!K15:K15),"=",0,")"," ИЛИ ","(",SUM('Разделы 2, 3, 4'!J15:J15),"&gt;",0," И ",SUM('Разделы 2, 3, 4'!K15:K15),"&gt;",0,")")</f>
        <v>(6=0 И 4851=0) ИЛИ (6&gt;0 И 4851&gt;0)</v>
      </c>
    </row>
    <row r="142" spans="1:5" s="148" customFormat="1" ht="63" hidden="1">
      <c r="A142" s="142" t="str">
        <f>IF(((SUM('Разделы 2, 3, 4'!J16:J16)=0)*(SUM('Разделы 2, 3, 4'!K16:K16)=0))+((SUM('Разделы 2, 3, 4'!J16:J16)&gt;0)*(SUM('Разделы 2, 3, 4'!K16:K16)&gt;0)),"","Неверно!")</f>
        <v/>
      </c>
      <c r="B142" s="143" t="s">
        <v>7243</v>
      </c>
      <c r="C142" s="141" t="s">
        <v>7255</v>
      </c>
      <c r="D142" s="141" t="s">
        <v>12</v>
      </c>
      <c r="E142" s="141" t="str">
        <f>CONCATENATE("(",SUM('Разделы 2, 3, 4'!J16:J16),"=",0," И ",SUM('Разделы 2, 3, 4'!K16:K16),"=",0,")"," ИЛИ ","(",SUM('Разделы 2, 3, 4'!J16:J16),"&gt;",0," И ",SUM('Разделы 2, 3, 4'!K16:K16),"&gt;",0,")")</f>
        <v>(48=0 И 114169=0) ИЛИ (48&gt;0 И 114169&gt;0)</v>
      </c>
    </row>
    <row r="143" spans="1:5" s="148" customFormat="1" ht="15.75" hidden="1">
      <c r="A143" s="142" t="str">
        <f>IF((SUM('Разделы 2, 3, 4'!C8:O19)&gt;0),"","Неверно!")</f>
        <v/>
      </c>
      <c r="B143" s="143" t="s">
        <v>7256</v>
      </c>
      <c r="C143" s="141" t="s">
        <v>7257</v>
      </c>
      <c r="D143" s="141" t="s">
        <v>13</v>
      </c>
      <c r="E143" s="141" t="str">
        <f>CONCATENATE(SUM('Разделы 2, 3, 4'!C8:O19),"&gt;",0)</f>
        <v>4248325&gt;0</v>
      </c>
    </row>
    <row r="144" spans="1:5" s="148" customFormat="1" ht="63" hidden="1">
      <c r="A144" s="142" t="str">
        <f>IF(((SUM('Разделы 2, 3, 4'!L8:L8)=0)*(SUM('Разделы 2, 3, 4'!M8:M8)=0))+((SUM('Разделы 2, 3, 4'!L8:L8)&gt;0)*(SUM('Разделы 2, 3, 4'!M8:M8)&gt;0)),"","Неверно!")</f>
        <v/>
      </c>
      <c r="B144" s="143" t="s">
        <v>7258</v>
      </c>
      <c r="C144" s="141" t="s">
        <v>7259</v>
      </c>
      <c r="D144" s="141" t="s">
        <v>14</v>
      </c>
      <c r="E144" s="141" t="str">
        <f>CONCATENATE("(",SUM('Разделы 2, 3, 4'!L8:L8),"=",0," И ",SUM('Разделы 2, 3, 4'!M8:M8),"=",0,")"," ИЛИ ","(",SUM('Разделы 2, 3, 4'!L8:L8),"&gt;",0," И ",SUM('Разделы 2, 3, 4'!M8:M8),"&gt;",0,")")</f>
        <v>(3=0 И 325000=0) ИЛИ (3&gt;0 И 325000&gt;0)</v>
      </c>
    </row>
    <row r="145" spans="1:5" s="148" customFormat="1" ht="47.25" hidden="1">
      <c r="A145" s="142" t="str">
        <f>IF(((SUM('Разделы 2, 3, 4'!L17:L17)=0)*(SUM('Разделы 2, 3, 4'!M17:M17)=0))+((SUM('Разделы 2, 3, 4'!L17:L17)&gt;0)*(SUM('Разделы 2, 3, 4'!M17:M17)&gt;0)),"","Неверно!")</f>
        <v/>
      </c>
      <c r="B145" s="143" t="s">
        <v>7258</v>
      </c>
      <c r="C145" s="141" t="s">
        <v>7260</v>
      </c>
      <c r="D145" s="141" t="s">
        <v>14</v>
      </c>
      <c r="E145" s="141" t="str">
        <f>CONCATENATE("(",SUM('Разделы 2, 3, 4'!L17:L17),"=",0," И ",SUM('Разделы 2, 3, 4'!M17:M17),"=",0,")"," ИЛИ ","(",SUM('Разделы 2, 3, 4'!L17:L17),"&gt;",0," И ",SUM('Разделы 2, 3, 4'!M17:M17),"&gt;",0,")")</f>
        <v>(0=0 И 0=0) ИЛИ (0&gt;0 И 0&gt;0)</v>
      </c>
    </row>
    <row r="146" spans="1:5" s="148" customFormat="1" ht="47.25" hidden="1">
      <c r="A146" s="142" t="str">
        <f>IF(((SUM('Разделы 2, 3, 4'!L18:L18)=0)*(SUM('Разделы 2, 3, 4'!M18:M18)=0))+((SUM('Разделы 2, 3, 4'!L18:L18)&gt;0)*(SUM('Разделы 2, 3, 4'!M18:M18)&gt;0)),"","Неверно!")</f>
        <v/>
      </c>
      <c r="B146" s="143" t="s">
        <v>7258</v>
      </c>
      <c r="C146" s="141" t="s">
        <v>7261</v>
      </c>
      <c r="D146" s="141" t="s">
        <v>14</v>
      </c>
      <c r="E146" s="141" t="str">
        <f>CONCATENATE("(",SUM('Разделы 2, 3, 4'!L18:L18),"=",0," И ",SUM('Разделы 2, 3, 4'!M18:M18),"=",0,")"," ИЛИ ","(",SUM('Разделы 2, 3, 4'!L18:L18),"&gt;",0," И ",SUM('Разделы 2, 3, 4'!M18:M18),"&gt;",0,")")</f>
        <v>(0=0 И 0=0) ИЛИ (0&gt;0 И 0&gt;0)</v>
      </c>
    </row>
    <row r="147" spans="1:5" s="148" customFormat="1" ht="47.25" hidden="1">
      <c r="A147" s="142" t="str">
        <f>IF(((SUM('Разделы 2, 3, 4'!L19:L19)=0)*(SUM('Разделы 2, 3, 4'!M19:M19)=0))+((SUM('Разделы 2, 3, 4'!L19:L19)&gt;0)*(SUM('Разделы 2, 3, 4'!M19:M19)&gt;0)),"","Неверно!")</f>
        <v/>
      </c>
      <c r="B147" s="143" t="s">
        <v>7258</v>
      </c>
      <c r="C147" s="141" t="s">
        <v>7262</v>
      </c>
      <c r="D147" s="141" t="s">
        <v>14</v>
      </c>
      <c r="E147" s="141" t="str">
        <f>CONCATENATE("(",SUM('Разделы 2, 3, 4'!L19:L19),"=",0," И ",SUM('Разделы 2, 3, 4'!M19:M19),"=",0,")"," ИЛИ ","(",SUM('Разделы 2, 3, 4'!L19:L19),"&gt;",0," И ",SUM('Разделы 2, 3, 4'!M19:M19),"&gt;",0,")")</f>
        <v>(0=0 И 0=0) ИЛИ (0&gt;0 И 0&gt;0)</v>
      </c>
    </row>
    <row r="148" spans="1:5" s="148" customFormat="1" ht="47.25" hidden="1">
      <c r="A148" s="142" t="str">
        <f>IF(((SUM('Разделы 2, 3, 4'!L9:L9)=0)*(SUM('Разделы 2, 3, 4'!M9:M9)=0))+((SUM('Разделы 2, 3, 4'!L9:L9)&gt;0)*(SUM('Разделы 2, 3, 4'!M9:M9)&gt;0)),"","Неверно!")</f>
        <v/>
      </c>
      <c r="B148" s="143" t="s">
        <v>7258</v>
      </c>
      <c r="C148" s="141" t="s">
        <v>7263</v>
      </c>
      <c r="D148" s="141" t="s">
        <v>14</v>
      </c>
      <c r="E148" s="141" t="str">
        <f>CONCATENATE("(",SUM('Разделы 2, 3, 4'!L9:L9),"=",0," И ",SUM('Разделы 2, 3, 4'!M9:M9),"=",0,")"," ИЛИ ","(",SUM('Разделы 2, 3, 4'!L9:L9),"&gt;",0," И ",SUM('Разделы 2, 3, 4'!M9:M9),"&gt;",0,")")</f>
        <v>(0=0 И 0=0) ИЛИ (0&gt;0 И 0&gt;0)</v>
      </c>
    </row>
    <row r="149" spans="1:5" s="148" customFormat="1" ht="47.25" hidden="1">
      <c r="A149" s="142" t="str">
        <f>IF(((SUM('Разделы 2, 3, 4'!L10:L10)=0)*(SUM('Разделы 2, 3, 4'!M10:M10)=0))+((SUM('Разделы 2, 3, 4'!L10:L10)&gt;0)*(SUM('Разделы 2, 3, 4'!M10:M10)&gt;0)),"","Неверно!")</f>
        <v/>
      </c>
      <c r="B149" s="143" t="s">
        <v>7258</v>
      </c>
      <c r="C149" s="141" t="s">
        <v>7264</v>
      </c>
      <c r="D149" s="141" t="s">
        <v>14</v>
      </c>
      <c r="E149" s="141" t="str">
        <f>CONCATENATE("(",SUM('Разделы 2, 3, 4'!L10:L10),"=",0," И ",SUM('Разделы 2, 3, 4'!M10:M10),"=",0,")"," ИЛИ ","(",SUM('Разделы 2, 3, 4'!L10:L10),"&gt;",0," И ",SUM('Разделы 2, 3, 4'!M10:M10),"&gt;",0,")")</f>
        <v>(0=0 И 0=0) ИЛИ (0&gt;0 И 0&gt;0)</v>
      </c>
    </row>
    <row r="150" spans="1:5" s="148" customFormat="1" ht="47.25" hidden="1">
      <c r="A150" s="142" t="str">
        <f>IF(((SUM('Разделы 2, 3, 4'!L11:L11)=0)*(SUM('Разделы 2, 3, 4'!M11:M11)=0))+((SUM('Разделы 2, 3, 4'!L11:L11)&gt;0)*(SUM('Разделы 2, 3, 4'!M11:M11)&gt;0)),"","Неверно!")</f>
        <v/>
      </c>
      <c r="B150" s="143" t="s">
        <v>7258</v>
      </c>
      <c r="C150" s="141" t="s">
        <v>7265</v>
      </c>
      <c r="D150" s="141" t="s">
        <v>14</v>
      </c>
      <c r="E150" s="141" t="str">
        <f>CONCATENATE("(",SUM('Разделы 2, 3, 4'!L11:L11),"=",0," И ",SUM('Разделы 2, 3, 4'!M11:M11),"=",0,")"," ИЛИ ","(",SUM('Разделы 2, 3, 4'!L11:L11),"&gt;",0," И ",SUM('Разделы 2, 3, 4'!M11:M11),"&gt;",0,")")</f>
        <v>(0=0 И 0=0) ИЛИ (0&gt;0 И 0&gt;0)</v>
      </c>
    </row>
    <row r="151" spans="1:5" s="148" customFormat="1" ht="47.25" hidden="1">
      <c r="A151" s="142" t="str">
        <f>IF(((SUM('Разделы 2, 3, 4'!L12:L12)=0)*(SUM('Разделы 2, 3, 4'!M12:M12)=0))+((SUM('Разделы 2, 3, 4'!L12:L12)&gt;0)*(SUM('Разделы 2, 3, 4'!M12:M12)&gt;0)),"","Неверно!")</f>
        <v/>
      </c>
      <c r="B151" s="143" t="s">
        <v>7258</v>
      </c>
      <c r="C151" s="141" t="s">
        <v>7266</v>
      </c>
      <c r="D151" s="141" t="s">
        <v>14</v>
      </c>
      <c r="E151" s="141" t="str">
        <f>CONCATENATE("(",SUM('Разделы 2, 3, 4'!L12:L12),"=",0," И ",SUM('Разделы 2, 3, 4'!M12:M12),"=",0,")"," ИЛИ ","(",SUM('Разделы 2, 3, 4'!L12:L12),"&gt;",0," И ",SUM('Разделы 2, 3, 4'!M12:M12),"&gt;",0,")")</f>
        <v>(0=0 И 0=0) ИЛИ (0&gt;0 И 0&gt;0)</v>
      </c>
    </row>
    <row r="152" spans="1:5" s="148" customFormat="1" ht="47.25" hidden="1">
      <c r="A152" s="142" t="str">
        <f>IF(((SUM('Разделы 2, 3, 4'!L13:L13)=0)*(SUM('Разделы 2, 3, 4'!M13:M13)=0))+((SUM('Разделы 2, 3, 4'!L13:L13)&gt;0)*(SUM('Разделы 2, 3, 4'!M13:M13)&gt;0)),"","Неверно!")</f>
        <v/>
      </c>
      <c r="B152" s="143" t="s">
        <v>7258</v>
      </c>
      <c r="C152" s="141" t="s">
        <v>7267</v>
      </c>
      <c r="D152" s="141" t="s">
        <v>14</v>
      </c>
      <c r="E152" s="141" t="str">
        <f>CONCATENATE("(",SUM('Разделы 2, 3, 4'!L13:L13),"=",0," И ",SUM('Разделы 2, 3, 4'!M13:M13),"=",0,")"," ИЛИ ","(",SUM('Разделы 2, 3, 4'!L13:L13),"&gt;",0," И ",SUM('Разделы 2, 3, 4'!M13:M13),"&gt;",0,")")</f>
        <v>(0=0 И 0=0) ИЛИ (0&gt;0 И 0&gt;0)</v>
      </c>
    </row>
    <row r="153" spans="1:5" s="148" customFormat="1" ht="47.25" hidden="1">
      <c r="A153" s="142" t="str">
        <f>IF(((SUM('Разделы 2, 3, 4'!L14:L14)=0)*(SUM('Разделы 2, 3, 4'!M14:M14)=0))+((SUM('Разделы 2, 3, 4'!L14:L14)&gt;0)*(SUM('Разделы 2, 3, 4'!M14:M14)&gt;0)),"","Неверно!")</f>
        <v/>
      </c>
      <c r="B153" s="143" t="s">
        <v>7258</v>
      </c>
      <c r="C153" s="141" t="s">
        <v>7268</v>
      </c>
      <c r="D153" s="141" t="s">
        <v>14</v>
      </c>
      <c r="E153" s="141" t="str">
        <f>CONCATENATE("(",SUM('Разделы 2, 3, 4'!L14:L14),"=",0," И ",SUM('Разделы 2, 3, 4'!M14:M14),"=",0,")"," ИЛИ ","(",SUM('Разделы 2, 3, 4'!L14:L14),"&gt;",0," И ",SUM('Разделы 2, 3, 4'!M14:M14),"&gt;",0,")")</f>
        <v>(0=0 И 0=0) ИЛИ (0&gt;0 И 0&gt;0)</v>
      </c>
    </row>
    <row r="154" spans="1:5" s="148" customFormat="1" ht="47.25" hidden="1">
      <c r="A154" s="142" t="str">
        <f>IF(((SUM('Разделы 2, 3, 4'!L15:L15)=0)*(SUM('Разделы 2, 3, 4'!M15:M15)=0))+((SUM('Разделы 2, 3, 4'!L15:L15)&gt;0)*(SUM('Разделы 2, 3, 4'!M15:M15)&gt;0)),"","Неверно!")</f>
        <v/>
      </c>
      <c r="B154" s="143" t="s">
        <v>7258</v>
      </c>
      <c r="C154" s="141" t="s">
        <v>7269</v>
      </c>
      <c r="D154" s="141" t="s">
        <v>14</v>
      </c>
      <c r="E154" s="141" t="str">
        <f>CONCATENATE("(",SUM('Разделы 2, 3, 4'!L15:L15),"=",0," И ",SUM('Разделы 2, 3, 4'!M15:M15),"=",0,")"," ИЛИ ","(",SUM('Разделы 2, 3, 4'!L15:L15),"&gt;",0," И ",SUM('Разделы 2, 3, 4'!M15:M15),"&gt;",0,")")</f>
        <v>(2=0 И 1289=0) ИЛИ (2&gt;0 И 1289&gt;0)</v>
      </c>
    </row>
    <row r="155" spans="1:5" s="148" customFormat="1" ht="63" hidden="1">
      <c r="A155" s="142" t="str">
        <f>IF(((SUM('Разделы 2, 3, 4'!L16:L16)=0)*(SUM('Разделы 2, 3, 4'!M16:M16)=0))+((SUM('Разделы 2, 3, 4'!L16:L16)&gt;0)*(SUM('Разделы 2, 3, 4'!M16:M16)&gt;0)),"","Неверно!")</f>
        <v/>
      </c>
      <c r="B155" s="143" t="s">
        <v>7258</v>
      </c>
      <c r="C155" s="141" t="s">
        <v>7270</v>
      </c>
      <c r="D155" s="141" t="s">
        <v>14</v>
      </c>
      <c r="E155" s="141" t="str">
        <f>CONCATENATE("(",SUM('Разделы 2, 3, 4'!L16:L16),"=",0," И ",SUM('Разделы 2, 3, 4'!M16:M16),"=",0,")"," ИЛИ ","(",SUM('Разделы 2, 3, 4'!L16:L16),"&gt;",0," И ",SUM('Разделы 2, 3, 4'!M16:M16),"&gt;",0,")")</f>
        <v>(22=0 И 30774=0) ИЛИ (22&gt;0 И 30774&gt;0)</v>
      </c>
    </row>
    <row r="156" spans="1:5" s="148" customFormat="1" ht="47.25" hidden="1">
      <c r="A156" s="142" t="str">
        <f>IF(((SUM('Разделы 2, 3, 4'!N8:N8)=0)*(SUM('Разделы 2, 3, 4'!O8:O8)=0))+((SUM('Разделы 2, 3, 4'!N8:N8)&gt;0)*(SUM('Разделы 2, 3, 4'!O8:O8)&gt;0)),"","Неверно!")</f>
        <v/>
      </c>
      <c r="B156" s="143" t="s">
        <v>7271</v>
      </c>
      <c r="C156" s="141" t="s">
        <v>7272</v>
      </c>
      <c r="D156" s="141" t="s">
        <v>15</v>
      </c>
      <c r="E156" s="141" t="str">
        <f>CONCATENATE("(",SUM('Разделы 2, 3, 4'!N8:N8),"=",0," И ",SUM('Разделы 2, 3, 4'!O8:O8),"=",0,")"," ИЛИ ","(",SUM('Разделы 2, 3, 4'!N8:N8),"&gt;",0," И ",SUM('Разделы 2, 3, 4'!O8:O8),"&gt;",0,")")</f>
        <v>(0=0 И 0=0) ИЛИ (0&gt;0 И 0&gt;0)</v>
      </c>
    </row>
    <row r="157" spans="1:5" s="148" customFormat="1" ht="47.25" hidden="1">
      <c r="A157" s="142" t="str">
        <f>IF(((SUM('Разделы 2, 3, 4'!N17:N17)=0)*(SUM('Разделы 2, 3, 4'!O17:O17)=0))+((SUM('Разделы 2, 3, 4'!N17:N17)&gt;0)*(SUM('Разделы 2, 3, 4'!O17:O17)&gt;0)),"","Неверно!")</f>
        <v/>
      </c>
      <c r="B157" s="143" t="s">
        <v>7271</v>
      </c>
      <c r="C157" s="141" t="s">
        <v>7273</v>
      </c>
      <c r="D157" s="141" t="s">
        <v>15</v>
      </c>
      <c r="E157" s="141" t="str">
        <f>CONCATENATE("(",SUM('Разделы 2, 3, 4'!N17:N17),"=",0," И ",SUM('Разделы 2, 3, 4'!O17:O17),"=",0,")"," ИЛИ ","(",SUM('Разделы 2, 3, 4'!N17:N17),"&gt;",0," И ",SUM('Разделы 2, 3, 4'!O17:O17),"&gt;",0,")")</f>
        <v>(0=0 И 0=0) ИЛИ (0&gt;0 И 0&gt;0)</v>
      </c>
    </row>
    <row r="158" spans="1:5" s="148" customFormat="1" ht="47.25" hidden="1">
      <c r="A158" s="142" t="str">
        <f>IF(((SUM('Разделы 2, 3, 4'!N18:N18)=0)*(SUM('Разделы 2, 3, 4'!O18:O18)=0))+((SUM('Разделы 2, 3, 4'!N18:N18)&gt;0)*(SUM('Разделы 2, 3, 4'!O18:O18)&gt;0)),"","Неверно!")</f>
        <v/>
      </c>
      <c r="B158" s="143" t="s">
        <v>7271</v>
      </c>
      <c r="C158" s="141" t="s">
        <v>7274</v>
      </c>
      <c r="D158" s="141" t="s">
        <v>15</v>
      </c>
      <c r="E158" s="141" t="str">
        <f>CONCATENATE("(",SUM('Разделы 2, 3, 4'!N18:N18),"=",0," И ",SUM('Разделы 2, 3, 4'!O18:O18),"=",0,")"," ИЛИ ","(",SUM('Разделы 2, 3, 4'!N18:N18),"&gt;",0," И ",SUM('Разделы 2, 3, 4'!O18:O18),"&gt;",0,")")</f>
        <v>(0=0 И 0=0) ИЛИ (0&gt;0 И 0&gt;0)</v>
      </c>
    </row>
    <row r="159" spans="1:5" s="148" customFormat="1" ht="47.25" hidden="1">
      <c r="A159" s="142" t="str">
        <f>IF(((SUM('Разделы 2, 3, 4'!N19:N19)=0)*(SUM('Разделы 2, 3, 4'!O19:O19)=0))+((SUM('Разделы 2, 3, 4'!N19:N19)&gt;0)*(SUM('Разделы 2, 3, 4'!O19:O19)&gt;0)),"","Неверно!")</f>
        <v/>
      </c>
      <c r="B159" s="143" t="s">
        <v>7271</v>
      </c>
      <c r="C159" s="141" t="s">
        <v>7275</v>
      </c>
      <c r="D159" s="141" t="s">
        <v>15</v>
      </c>
      <c r="E159" s="141" t="str">
        <f>CONCATENATE("(",SUM('Разделы 2, 3, 4'!N19:N19),"=",0," И ",SUM('Разделы 2, 3, 4'!O19:O19),"=",0,")"," ИЛИ ","(",SUM('Разделы 2, 3, 4'!N19:N19),"&gt;",0," И ",SUM('Разделы 2, 3, 4'!O19:O19),"&gt;",0,")")</f>
        <v>(0=0 И 0=0) ИЛИ (0&gt;0 И 0&gt;0)</v>
      </c>
    </row>
    <row r="160" spans="1:5" s="148" customFormat="1" ht="47.25" hidden="1">
      <c r="A160" s="142" t="str">
        <f>IF(((SUM('Разделы 2, 3, 4'!N9:N9)=0)*(SUM('Разделы 2, 3, 4'!O9:O9)=0))+((SUM('Разделы 2, 3, 4'!N9:N9)&gt;0)*(SUM('Разделы 2, 3, 4'!O9:O9)&gt;0)),"","Неверно!")</f>
        <v/>
      </c>
      <c r="B160" s="143" t="s">
        <v>7271</v>
      </c>
      <c r="C160" s="141" t="s">
        <v>7276</v>
      </c>
      <c r="D160" s="141" t="s">
        <v>15</v>
      </c>
      <c r="E160" s="141" t="str">
        <f>CONCATENATE("(",SUM('Разделы 2, 3, 4'!N9:N9),"=",0," И ",SUM('Разделы 2, 3, 4'!O9:O9),"=",0,")"," ИЛИ ","(",SUM('Разделы 2, 3, 4'!N9:N9),"&gt;",0," И ",SUM('Разделы 2, 3, 4'!O9:O9),"&gt;",0,")")</f>
        <v>(0=0 И 0=0) ИЛИ (0&gt;0 И 0&gt;0)</v>
      </c>
    </row>
    <row r="161" spans="1:5" s="148" customFormat="1" ht="47.25" hidden="1">
      <c r="A161" s="142" t="str">
        <f>IF(((SUM('Разделы 2, 3, 4'!N10:N10)=0)*(SUM('Разделы 2, 3, 4'!O10:O10)=0))+((SUM('Разделы 2, 3, 4'!N10:N10)&gt;0)*(SUM('Разделы 2, 3, 4'!O10:O10)&gt;0)),"","Неверно!")</f>
        <v/>
      </c>
      <c r="B161" s="143" t="s">
        <v>7271</v>
      </c>
      <c r="C161" s="141" t="s">
        <v>7277</v>
      </c>
      <c r="D161" s="141" t="s">
        <v>15</v>
      </c>
      <c r="E161" s="141" t="str">
        <f>CONCATENATE("(",SUM('Разделы 2, 3, 4'!N10:N10),"=",0," И ",SUM('Разделы 2, 3, 4'!O10:O10),"=",0,")"," ИЛИ ","(",SUM('Разделы 2, 3, 4'!N10:N10),"&gt;",0," И ",SUM('Разделы 2, 3, 4'!O10:O10),"&gt;",0,")")</f>
        <v>(0=0 И 0=0) ИЛИ (0&gt;0 И 0&gt;0)</v>
      </c>
    </row>
    <row r="162" spans="1:5" s="148" customFormat="1" ht="47.25" hidden="1">
      <c r="A162" s="142" t="str">
        <f>IF(((SUM('Разделы 2, 3, 4'!N11:N11)=0)*(SUM('Разделы 2, 3, 4'!O11:O11)=0))+((SUM('Разделы 2, 3, 4'!N11:N11)&gt;0)*(SUM('Разделы 2, 3, 4'!O11:O11)&gt;0)),"","Неверно!")</f>
        <v/>
      </c>
      <c r="B162" s="143" t="s">
        <v>7271</v>
      </c>
      <c r="C162" s="141" t="s">
        <v>7278</v>
      </c>
      <c r="D162" s="141" t="s">
        <v>15</v>
      </c>
      <c r="E162" s="141" t="str">
        <f>CONCATENATE("(",SUM('Разделы 2, 3, 4'!N11:N11),"=",0," И ",SUM('Разделы 2, 3, 4'!O11:O11),"=",0,")"," ИЛИ ","(",SUM('Разделы 2, 3, 4'!N11:N11),"&gt;",0," И ",SUM('Разделы 2, 3, 4'!O11:O11),"&gt;",0,")")</f>
        <v>(0=0 И 0=0) ИЛИ (0&gt;0 И 0&gt;0)</v>
      </c>
    </row>
    <row r="163" spans="1:5" s="148" customFormat="1" ht="47.25" hidden="1">
      <c r="A163" s="142" t="str">
        <f>IF(((SUM('Разделы 2, 3, 4'!N12:N12)=0)*(SUM('Разделы 2, 3, 4'!O12:O12)=0))+((SUM('Разделы 2, 3, 4'!N12:N12)&gt;0)*(SUM('Разделы 2, 3, 4'!O12:O12)&gt;0)),"","Неверно!")</f>
        <v/>
      </c>
      <c r="B163" s="143" t="s">
        <v>7271</v>
      </c>
      <c r="C163" s="141" t="s">
        <v>7279</v>
      </c>
      <c r="D163" s="141" t="s">
        <v>15</v>
      </c>
      <c r="E163" s="141" t="str">
        <f>CONCATENATE("(",SUM('Разделы 2, 3, 4'!N12:N12),"=",0," И ",SUM('Разделы 2, 3, 4'!O12:O12),"=",0,")"," ИЛИ ","(",SUM('Разделы 2, 3, 4'!N12:N12),"&gt;",0," И ",SUM('Разделы 2, 3, 4'!O12:O12),"&gt;",0,")")</f>
        <v>(0=0 И 0=0) ИЛИ (0&gt;0 И 0&gt;0)</v>
      </c>
    </row>
    <row r="164" spans="1:5" s="148" customFormat="1" ht="47.25" hidden="1">
      <c r="A164" s="142" t="str">
        <f>IF(((SUM('Разделы 2, 3, 4'!N13:N13)=0)*(SUM('Разделы 2, 3, 4'!O13:O13)=0))+((SUM('Разделы 2, 3, 4'!N13:N13)&gt;0)*(SUM('Разделы 2, 3, 4'!O13:O13)&gt;0)),"","Неверно!")</f>
        <v/>
      </c>
      <c r="B164" s="143" t="s">
        <v>7271</v>
      </c>
      <c r="C164" s="141" t="s">
        <v>7280</v>
      </c>
      <c r="D164" s="141" t="s">
        <v>15</v>
      </c>
      <c r="E164" s="141" t="str">
        <f>CONCATENATE("(",SUM('Разделы 2, 3, 4'!N13:N13),"=",0," И ",SUM('Разделы 2, 3, 4'!O13:O13),"=",0,")"," ИЛИ ","(",SUM('Разделы 2, 3, 4'!N13:N13),"&gt;",0," И ",SUM('Разделы 2, 3, 4'!O13:O13),"&gt;",0,")")</f>
        <v>(0=0 И 0=0) ИЛИ (0&gt;0 И 0&gt;0)</v>
      </c>
    </row>
    <row r="165" spans="1:5" s="148" customFormat="1" ht="47.25" hidden="1">
      <c r="A165" s="142" t="str">
        <f>IF(((SUM('Разделы 2, 3, 4'!N14:N14)=0)*(SUM('Разделы 2, 3, 4'!O14:O14)=0))+((SUM('Разделы 2, 3, 4'!N14:N14)&gt;0)*(SUM('Разделы 2, 3, 4'!O14:O14)&gt;0)),"","Неверно!")</f>
        <v/>
      </c>
      <c r="B165" s="143" t="s">
        <v>7271</v>
      </c>
      <c r="C165" s="141" t="s">
        <v>7281</v>
      </c>
      <c r="D165" s="141" t="s">
        <v>15</v>
      </c>
      <c r="E165" s="141" t="str">
        <f>CONCATENATE("(",SUM('Разделы 2, 3, 4'!N14:N14),"=",0," И ",SUM('Разделы 2, 3, 4'!O14:O14),"=",0,")"," ИЛИ ","(",SUM('Разделы 2, 3, 4'!N14:N14),"&gt;",0," И ",SUM('Разделы 2, 3, 4'!O14:O14),"&gt;",0,")")</f>
        <v>(1=0 И 2000=0) ИЛИ (1&gt;0 И 2000&gt;0)</v>
      </c>
    </row>
    <row r="166" spans="1:5" s="148" customFormat="1" ht="47.25" hidden="1">
      <c r="A166" s="142" t="str">
        <f>IF(((SUM('Разделы 2, 3, 4'!N15:N15)=0)*(SUM('Разделы 2, 3, 4'!O15:O15)=0))+((SUM('Разделы 2, 3, 4'!N15:N15)&gt;0)*(SUM('Разделы 2, 3, 4'!O15:O15)&gt;0)),"","Неверно!")</f>
        <v/>
      </c>
      <c r="B166" s="143" t="s">
        <v>7271</v>
      </c>
      <c r="C166" s="141" t="s">
        <v>7282</v>
      </c>
      <c r="D166" s="141" t="s">
        <v>15</v>
      </c>
      <c r="E166" s="141" t="str">
        <f>CONCATENATE("(",SUM('Разделы 2, 3, 4'!N15:N15),"=",0," И ",SUM('Разделы 2, 3, 4'!O15:O15),"=",0,")"," ИЛИ ","(",SUM('Разделы 2, 3, 4'!N15:N15),"&gt;",0," И ",SUM('Разделы 2, 3, 4'!O15:O15),"&gt;",0,")")</f>
        <v>(0=0 И 0=0) ИЛИ (0&gt;0 И 0&gt;0)</v>
      </c>
    </row>
    <row r="167" spans="1:5" s="148" customFormat="1" ht="47.25" hidden="1">
      <c r="A167" s="142" t="str">
        <f>IF(((SUM('Разделы 2, 3, 4'!N16:N16)=0)*(SUM('Разделы 2, 3, 4'!O16:O16)=0))+((SUM('Разделы 2, 3, 4'!N16:N16)&gt;0)*(SUM('Разделы 2, 3, 4'!O16:O16)&gt;0)),"","Неверно!")</f>
        <v/>
      </c>
      <c r="B167" s="143" t="s">
        <v>7271</v>
      </c>
      <c r="C167" s="141" t="s">
        <v>7283</v>
      </c>
      <c r="D167" s="141" t="s">
        <v>15</v>
      </c>
      <c r="E167" s="141" t="str">
        <f>CONCATENATE("(",SUM('Разделы 2, 3, 4'!N16:N16),"=",0," И ",SUM('Разделы 2, 3, 4'!O16:O16),"=",0,")"," ИЛИ ","(",SUM('Разделы 2, 3, 4'!N16:N16),"&gt;",0," И ",SUM('Разделы 2, 3, 4'!O16:O16),"&gt;",0,")")</f>
        <v>(8=0 И 23513=0) ИЛИ (8&gt;0 И 23513&gt;0)</v>
      </c>
    </row>
    <row r="168" spans="1:5" s="148" customFormat="1" ht="31.5" hidden="1">
      <c r="A168" s="142" t="str">
        <f>IF((SUM('Разделы 2, 3, 4'!M8:M8)&lt;=SUM('Разделы 2, 3, 4'!H8:H8)),"","Неверно!")</f>
        <v/>
      </c>
      <c r="B168" s="143" t="s">
        <v>7284</v>
      </c>
      <c r="C168" s="141" t="s">
        <v>7285</v>
      </c>
      <c r="D168" s="141" t="s">
        <v>16</v>
      </c>
      <c r="E168" s="141" t="str">
        <f>CONCATENATE(SUM('Разделы 2, 3, 4'!M8:M8),"&lt;=",SUM('Разделы 2, 3, 4'!H8:H8))</f>
        <v>325000&lt;=335000</v>
      </c>
    </row>
    <row r="169" spans="1:5" s="148" customFormat="1" ht="31.5" hidden="1">
      <c r="A169" s="142" t="str">
        <f>IF((SUM('Разделы 2, 3, 4'!M17:M17)&lt;=SUM('Разделы 2, 3, 4'!H17:H17)),"","Неверно!")</f>
        <v/>
      </c>
      <c r="B169" s="143" t="s">
        <v>7284</v>
      </c>
      <c r="C169" s="141" t="s">
        <v>7286</v>
      </c>
      <c r="D169" s="141" t="s">
        <v>16</v>
      </c>
      <c r="E169" s="141" t="str">
        <f>CONCATENATE(SUM('Разделы 2, 3, 4'!M17:M17),"&lt;=",SUM('Разделы 2, 3, 4'!H17:H17))</f>
        <v>0&lt;=0</v>
      </c>
    </row>
    <row r="170" spans="1:5" s="148" customFormat="1" ht="31.5" hidden="1">
      <c r="A170" s="142" t="str">
        <f>IF((SUM('Разделы 2, 3, 4'!M18:M18)&lt;=SUM('Разделы 2, 3, 4'!H18:H18)),"","Неверно!")</f>
        <v/>
      </c>
      <c r="B170" s="143" t="s">
        <v>7284</v>
      </c>
      <c r="C170" s="141" t="s">
        <v>7287</v>
      </c>
      <c r="D170" s="141" t="s">
        <v>16</v>
      </c>
      <c r="E170" s="141" t="str">
        <f>CONCATENATE(SUM('Разделы 2, 3, 4'!M18:M18),"&lt;=",SUM('Разделы 2, 3, 4'!H18:H18))</f>
        <v>0&lt;=0</v>
      </c>
    </row>
    <row r="171" spans="1:5" s="148" customFormat="1" ht="31.5" hidden="1">
      <c r="A171" s="142" t="str">
        <f>IF((SUM('Разделы 2, 3, 4'!M19:M19)&lt;=SUM('Разделы 2, 3, 4'!H19:H19)),"","Неверно!")</f>
        <v/>
      </c>
      <c r="B171" s="143" t="s">
        <v>7284</v>
      </c>
      <c r="C171" s="141" t="s">
        <v>7288</v>
      </c>
      <c r="D171" s="141" t="s">
        <v>16</v>
      </c>
      <c r="E171" s="141" t="str">
        <f>CONCATENATE(SUM('Разделы 2, 3, 4'!M19:M19),"&lt;=",SUM('Разделы 2, 3, 4'!H19:H19))</f>
        <v>0&lt;=0</v>
      </c>
    </row>
    <row r="172" spans="1:5" s="148" customFormat="1" ht="31.5" hidden="1">
      <c r="A172" s="142" t="str">
        <f>IF((SUM('Разделы 2, 3, 4'!M9:M9)&lt;=SUM('Разделы 2, 3, 4'!H9:H9)),"","Неверно!")</f>
        <v/>
      </c>
      <c r="B172" s="143" t="s">
        <v>7284</v>
      </c>
      <c r="C172" s="141" t="s">
        <v>7289</v>
      </c>
      <c r="D172" s="141" t="s">
        <v>16</v>
      </c>
      <c r="E172" s="141" t="str">
        <f>CONCATENATE(SUM('Разделы 2, 3, 4'!M9:M9),"&lt;=",SUM('Разделы 2, 3, 4'!H9:H9))</f>
        <v>0&lt;=0</v>
      </c>
    </row>
    <row r="173" spans="1:5" s="148" customFormat="1" ht="31.5" hidden="1">
      <c r="A173" s="142" t="str">
        <f>IF((SUM('Разделы 2, 3, 4'!M10:M10)&lt;=SUM('Разделы 2, 3, 4'!H10:H10)),"","Неверно!")</f>
        <v/>
      </c>
      <c r="B173" s="143" t="s">
        <v>7284</v>
      </c>
      <c r="C173" s="141" t="s">
        <v>7290</v>
      </c>
      <c r="D173" s="141" t="s">
        <v>16</v>
      </c>
      <c r="E173" s="141" t="str">
        <f>CONCATENATE(SUM('Разделы 2, 3, 4'!M10:M10),"&lt;=",SUM('Разделы 2, 3, 4'!H10:H10))</f>
        <v>0&lt;=0</v>
      </c>
    </row>
    <row r="174" spans="1:5" s="148" customFormat="1" ht="31.5" hidden="1">
      <c r="A174" s="142" t="str">
        <f>IF((SUM('Разделы 2, 3, 4'!M11:M11)&lt;=SUM('Разделы 2, 3, 4'!H11:H11)),"","Неверно!")</f>
        <v/>
      </c>
      <c r="B174" s="143" t="s">
        <v>7284</v>
      </c>
      <c r="C174" s="141" t="s">
        <v>7291</v>
      </c>
      <c r="D174" s="141" t="s">
        <v>16</v>
      </c>
      <c r="E174" s="141" t="str">
        <f>CONCATENATE(SUM('Разделы 2, 3, 4'!M11:M11),"&lt;=",SUM('Разделы 2, 3, 4'!H11:H11))</f>
        <v>0&lt;=0</v>
      </c>
    </row>
    <row r="175" spans="1:5" s="148" customFormat="1" ht="31.5" hidden="1">
      <c r="A175" s="142" t="str">
        <f>IF((SUM('Разделы 2, 3, 4'!M12:M12)&lt;=SUM('Разделы 2, 3, 4'!H12:H12)),"","Неверно!")</f>
        <v/>
      </c>
      <c r="B175" s="143" t="s">
        <v>7284</v>
      </c>
      <c r="C175" s="141" t="s">
        <v>7292</v>
      </c>
      <c r="D175" s="141" t="s">
        <v>16</v>
      </c>
      <c r="E175" s="141" t="str">
        <f>CONCATENATE(SUM('Разделы 2, 3, 4'!M12:M12),"&lt;=",SUM('Разделы 2, 3, 4'!H12:H12))</f>
        <v>0&lt;=0</v>
      </c>
    </row>
    <row r="176" spans="1:5" s="148" customFormat="1" ht="31.5" hidden="1">
      <c r="A176" s="142" t="str">
        <f>IF((SUM('Разделы 2, 3, 4'!M13:M13)&lt;=SUM('Разделы 2, 3, 4'!H13:H13)),"","Неверно!")</f>
        <v/>
      </c>
      <c r="B176" s="143" t="s">
        <v>7284</v>
      </c>
      <c r="C176" s="141" t="s">
        <v>7293</v>
      </c>
      <c r="D176" s="141" t="s">
        <v>16</v>
      </c>
      <c r="E176" s="141" t="str">
        <f>CONCATENATE(SUM('Разделы 2, 3, 4'!M13:M13),"&lt;=",SUM('Разделы 2, 3, 4'!H13:H13))</f>
        <v>0&lt;=0</v>
      </c>
    </row>
    <row r="177" spans="1:5" s="148" customFormat="1" ht="31.5" hidden="1">
      <c r="A177" s="142" t="str">
        <f>IF((SUM('Разделы 2, 3, 4'!M14:M14)&lt;=SUM('Разделы 2, 3, 4'!H14:H14)),"","Неверно!")</f>
        <v/>
      </c>
      <c r="B177" s="143" t="s">
        <v>7284</v>
      </c>
      <c r="C177" s="141" t="s">
        <v>7294</v>
      </c>
      <c r="D177" s="141" t="s">
        <v>16</v>
      </c>
      <c r="E177" s="141" t="str">
        <f>CONCATENATE(SUM('Разделы 2, 3, 4'!M14:M14),"&lt;=",SUM('Разделы 2, 3, 4'!H14:H14))</f>
        <v>0&lt;=6527</v>
      </c>
    </row>
    <row r="178" spans="1:5" s="148" customFormat="1" ht="31.5" hidden="1">
      <c r="A178" s="142" t="str">
        <f>IF((SUM('Разделы 2, 3, 4'!M15:M15)&lt;=SUM('Разделы 2, 3, 4'!H15:H15)),"","Неверно!")</f>
        <v/>
      </c>
      <c r="B178" s="143" t="s">
        <v>7284</v>
      </c>
      <c r="C178" s="141" t="s">
        <v>7295</v>
      </c>
      <c r="D178" s="141" t="s">
        <v>16</v>
      </c>
      <c r="E178" s="141" t="str">
        <f>CONCATENATE(SUM('Разделы 2, 3, 4'!M15:M15),"&lt;=",SUM('Разделы 2, 3, 4'!H15:H15))</f>
        <v>1289&lt;=1289</v>
      </c>
    </row>
    <row r="179" spans="1:5" s="148" customFormat="1" ht="31.5" hidden="1">
      <c r="A179" s="142" t="str">
        <f>IF((SUM('Разделы 2, 3, 4'!M16:M16)&lt;=SUM('Разделы 2, 3, 4'!H16:H16)),"","Неверно!")</f>
        <v/>
      </c>
      <c r="B179" s="143" t="s">
        <v>7284</v>
      </c>
      <c r="C179" s="141" t="s">
        <v>7296</v>
      </c>
      <c r="D179" s="141" t="s">
        <v>16</v>
      </c>
      <c r="E179" s="141" t="str">
        <f>CONCATENATE(SUM('Разделы 2, 3, 4'!M16:M16),"&lt;=",SUM('Разделы 2, 3, 4'!H16:H16))</f>
        <v>30774&lt;=31074</v>
      </c>
    </row>
    <row r="180" spans="1:5" s="148" customFormat="1" ht="47.25" hidden="1">
      <c r="A180" s="142" t="str">
        <f>IF(((SUM('Разделы 2, 3, 4'!C26:C26)=0)*(SUM('Разделы 2, 3, 4'!D26:D26)=0))+((SUM('Разделы 2, 3, 4'!C26:C26)&gt;0)*(SUM('Разделы 2, 3, 4'!D26:D26)&gt;0)),"","Неверно!")</f>
        <v/>
      </c>
      <c r="B180" s="143" t="s">
        <v>7297</v>
      </c>
      <c r="C180" s="141" t="s">
        <v>7298</v>
      </c>
      <c r="D180" s="141" t="s">
        <v>2171</v>
      </c>
      <c r="E180" s="141" t="str">
        <f>CONCATENATE("(",SUM('Разделы 2, 3, 4'!C26:C26),"=",0," И ",SUM('Разделы 2, 3, 4'!D26:D26),"=",0,")"," ИЛИ ","(",SUM('Разделы 2, 3, 4'!C26:C26),"&gt;",0," И ",SUM('Разделы 2, 3, 4'!D26:D26),"&gt;",0,")")</f>
        <v>(0=0 И 0=0) ИЛИ (0&gt;0 И 0&gt;0)</v>
      </c>
    </row>
    <row r="181" spans="1:5" s="148" customFormat="1" ht="47.25" hidden="1">
      <c r="A181" s="142" t="str">
        <f>IF(((SUM('Разделы 2, 3, 4'!C27:C27)=0)*(SUM('Разделы 2, 3, 4'!D27:D27)=0))+((SUM('Разделы 2, 3, 4'!C27:C27)&gt;0)*(SUM('Разделы 2, 3, 4'!D27:D27)&gt;0)),"","Неверно!")</f>
        <v/>
      </c>
      <c r="B181" s="143" t="s">
        <v>7297</v>
      </c>
      <c r="C181" s="141" t="s">
        <v>7299</v>
      </c>
      <c r="D181" s="141" t="s">
        <v>2171</v>
      </c>
      <c r="E181" s="141" t="str">
        <f>CONCATENATE("(",SUM('Разделы 2, 3, 4'!C27:C27),"=",0," И ",SUM('Разделы 2, 3, 4'!D27:D27),"=",0,")"," ИЛИ ","(",SUM('Разделы 2, 3, 4'!C27:C27),"&gt;",0," И ",SUM('Разделы 2, 3, 4'!D27:D27),"&gt;",0,")")</f>
        <v>(0=0 И 0=0) ИЛИ (0&gt;0 И 0&gt;0)</v>
      </c>
    </row>
    <row r="182" spans="1:5" s="148" customFormat="1" ht="31.5" hidden="1">
      <c r="A182" s="142" t="str">
        <f>IF((SUM('Раздел 1'!K9:K9)=SUM('Раздел 1'!L9:Q9)),"","Неверно!")</f>
        <v/>
      </c>
      <c r="B182" s="143" t="s">
        <v>7300</v>
      </c>
      <c r="C182" s="141" t="s">
        <v>7301</v>
      </c>
      <c r="D182" s="141" t="s">
        <v>2169</v>
      </c>
      <c r="E182" s="141" t="str">
        <f>CONCATENATE(SUM('Раздел 1'!K9:K9),"=",SUM('Раздел 1'!L9:Q9))</f>
        <v>7574=7574</v>
      </c>
    </row>
    <row r="183" spans="1:5" s="148" customFormat="1" ht="31.5" hidden="1">
      <c r="A183" s="142" t="str">
        <f>IF((SUM('Раздел 1'!K18:K18)=SUM('Раздел 1'!L18:Q18)),"","Неверно!")</f>
        <v/>
      </c>
      <c r="B183" s="143" t="s">
        <v>7300</v>
      </c>
      <c r="C183" s="141" t="s">
        <v>7302</v>
      </c>
      <c r="D183" s="141" t="s">
        <v>2169</v>
      </c>
      <c r="E183" s="141" t="str">
        <f>CONCATENATE(SUM('Раздел 1'!K18:K18),"=",SUM('Раздел 1'!L18:Q18))</f>
        <v>7574=7574</v>
      </c>
    </row>
    <row r="184" spans="1:5" s="148" customFormat="1" ht="31.5" hidden="1">
      <c r="A184" s="142" t="str">
        <f>IF((SUM('Раздел 1'!K19:K19)=SUM('Раздел 1'!L19:Q19)),"","Неверно!")</f>
        <v/>
      </c>
      <c r="B184" s="143" t="s">
        <v>7300</v>
      </c>
      <c r="C184" s="141" t="s">
        <v>7303</v>
      </c>
      <c r="D184" s="141" t="s">
        <v>2169</v>
      </c>
      <c r="E184" s="141" t="str">
        <f>CONCATENATE(SUM('Раздел 1'!K19:K19),"=",SUM('Раздел 1'!L19:Q19))</f>
        <v>0=0</v>
      </c>
    </row>
    <row r="185" spans="1:5" s="148" customFormat="1" ht="31.5" hidden="1">
      <c r="A185" s="142" t="str">
        <f>IF((SUM('Раздел 1'!K20:K20)=SUM('Раздел 1'!L20:Q20)),"","Неверно!")</f>
        <v/>
      </c>
      <c r="B185" s="143" t="s">
        <v>7300</v>
      </c>
      <c r="C185" s="141" t="s">
        <v>7304</v>
      </c>
      <c r="D185" s="141" t="s">
        <v>2169</v>
      </c>
      <c r="E185" s="141" t="str">
        <f>CONCATENATE(SUM('Раздел 1'!K20:K20),"=",SUM('Раздел 1'!L20:Q20))</f>
        <v>0=0</v>
      </c>
    </row>
    <row r="186" spans="1:5" s="148" customFormat="1" ht="31.5" hidden="1">
      <c r="A186" s="142" t="str">
        <f>IF((SUM('Раздел 1'!K21:K21)=SUM('Раздел 1'!L21:Q21)),"","Неверно!")</f>
        <v/>
      </c>
      <c r="B186" s="143" t="s">
        <v>7300</v>
      </c>
      <c r="C186" s="141" t="s">
        <v>7305</v>
      </c>
      <c r="D186" s="141" t="s">
        <v>2169</v>
      </c>
      <c r="E186" s="141" t="str">
        <f>CONCATENATE(SUM('Раздел 1'!K21:K21),"=",SUM('Раздел 1'!L21:Q21))</f>
        <v>0=0</v>
      </c>
    </row>
    <row r="187" spans="1:5" s="148" customFormat="1" ht="31.5" hidden="1">
      <c r="A187" s="142" t="str">
        <f>IF((SUM('Раздел 1'!K22:K22)=SUM('Раздел 1'!L22:Q22)),"","Неверно!")</f>
        <v/>
      </c>
      <c r="B187" s="143" t="s">
        <v>7300</v>
      </c>
      <c r="C187" s="141" t="s">
        <v>7306</v>
      </c>
      <c r="D187" s="141" t="s">
        <v>2169</v>
      </c>
      <c r="E187" s="141" t="str">
        <f>CONCATENATE(SUM('Раздел 1'!K22:K22),"=",SUM('Раздел 1'!L22:Q22))</f>
        <v>0=0</v>
      </c>
    </row>
    <row r="188" spans="1:5" s="148" customFormat="1" ht="31.5" hidden="1">
      <c r="A188" s="142" t="str">
        <f>IF((SUM('Раздел 1'!K23:K23)=SUM('Раздел 1'!L23:Q23)),"","Неверно!")</f>
        <v/>
      </c>
      <c r="B188" s="143" t="s">
        <v>7300</v>
      </c>
      <c r="C188" s="141" t="s">
        <v>7307</v>
      </c>
      <c r="D188" s="141" t="s">
        <v>2169</v>
      </c>
      <c r="E188" s="141" t="str">
        <f>CONCATENATE(SUM('Раздел 1'!K23:K23),"=",SUM('Раздел 1'!L23:Q23))</f>
        <v>0=0</v>
      </c>
    </row>
    <row r="189" spans="1:5" s="148" customFormat="1" ht="31.5" hidden="1">
      <c r="A189" s="142" t="str">
        <f>IF((SUM('Раздел 1'!K24:K24)=SUM('Раздел 1'!L24:Q24)),"","Неверно!")</f>
        <v/>
      </c>
      <c r="B189" s="143" t="s">
        <v>7300</v>
      </c>
      <c r="C189" s="141" t="s">
        <v>7308</v>
      </c>
      <c r="D189" s="141" t="s">
        <v>2169</v>
      </c>
      <c r="E189" s="141" t="str">
        <f>CONCATENATE(SUM('Раздел 1'!K24:K24),"=",SUM('Раздел 1'!L24:Q24))</f>
        <v>7574=7574</v>
      </c>
    </row>
    <row r="190" spans="1:5" s="148" customFormat="1" ht="31.5" hidden="1">
      <c r="A190" s="142" t="str">
        <f>IF((SUM('Раздел 1'!K25:K25)=SUM('Раздел 1'!L25:Q25)),"","Неверно!")</f>
        <v/>
      </c>
      <c r="B190" s="143" t="s">
        <v>7300</v>
      </c>
      <c r="C190" s="141" t="s">
        <v>7309</v>
      </c>
      <c r="D190" s="141" t="s">
        <v>2169</v>
      </c>
      <c r="E190" s="141" t="str">
        <f>CONCATENATE(SUM('Раздел 1'!K25:K25),"=",SUM('Раздел 1'!L25:Q25))</f>
        <v>0=0</v>
      </c>
    </row>
    <row r="191" spans="1:5" s="148" customFormat="1" ht="31.5" hidden="1">
      <c r="A191" s="142" t="str">
        <f>IF((SUM('Раздел 1'!K26:K26)=SUM('Раздел 1'!L26:Q26)),"","Неверно!")</f>
        <v/>
      </c>
      <c r="B191" s="143" t="s">
        <v>7300</v>
      </c>
      <c r="C191" s="141" t="s">
        <v>7310</v>
      </c>
      <c r="D191" s="141" t="s">
        <v>2169</v>
      </c>
      <c r="E191" s="141" t="str">
        <f>CONCATENATE(SUM('Раздел 1'!K26:K26),"=",SUM('Раздел 1'!L26:Q26))</f>
        <v>0=0</v>
      </c>
    </row>
    <row r="192" spans="1:5" s="148" customFormat="1" ht="31.5" hidden="1">
      <c r="A192" s="142" t="str">
        <f>IF((SUM('Раздел 1'!K27:K27)=SUM('Раздел 1'!L27:Q27)),"","Неверно!")</f>
        <v/>
      </c>
      <c r="B192" s="143" t="s">
        <v>7300</v>
      </c>
      <c r="C192" s="141" t="s">
        <v>7311</v>
      </c>
      <c r="D192" s="141" t="s">
        <v>2169</v>
      </c>
      <c r="E192" s="141" t="str">
        <f>CONCATENATE(SUM('Раздел 1'!K27:K27),"=",SUM('Раздел 1'!L27:Q27))</f>
        <v>0=0</v>
      </c>
    </row>
    <row r="193" spans="1:5" s="148" customFormat="1" ht="31.5" hidden="1">
      <c r="A193" s="142" t="str">
        <f>IF((SUM('Раздел 1'!K10:K10)=SUM('Раздел 1'!L10:Q10)),"","Неверно!")</f>
        <v/>
      </c>
      <c r="B193" s="143" t="s">
        <v>7300</v>
      </c>
      <c r="C193" s="141" t="s">
        <v>7312</v>
      </c>
      <c r="D193" s="141" t="s">
        <v>2169</v>
      </c>
      <c r="E193" s="141" t="str">
        <f>CONCATENATE(SUM('Раздел 1'!K10:K10),"=",SUM('Раздел 1'!L10:Q10))</f>
        <v>0=0</v>
      </c>
    </row>
    <row r="194" spans="1:5" s="148" customFormat="1" ht="31.5" hidden="1">
      <c r="A194" s="142" t="str">
        <f>IF((SUM('Раздел 1'!K28:K28)=SUM('Раздел 1'!L28:Q28)),"","Неверно!")</f>
        <v/>
      </c>
      <c r="B194" s="143" t="s">
        <v>7300</v>
      </c>
      <c r="C194" s="141" t="s">
        <v>7313</v>
      </c>
      <c r="D194" s="141" t="s">
        <v>2169</v>
      </c>
      <c r="E194" s="141" t="str">
        <f>CONCATENATE(SUM('Раздел 1'!K28:K28),"=",SUM('Раздел 1'!L28:Q28))</f>
        <v>0=0</v>
      </c>
    </row>
    <row r="195" spans="1:5" s="148" customFormat="1" ht="31.5" hidden="1">
      <c r="A195" s="142" t="str">
        <f>IF((SUM('Раздел 1'!K29:K29)=SUM('Раздел 1'!L29:Q29)),"","Неверно!")</f>
        <v/>
      </c>
      <c r="B195" s="143" t="s">
        <v>7300</v>
      </c>
      <c r="C195" s="141" t="s">
        <v>7314</v>
      </c>
      <c r="D195" s="141" t="s">
        <v>2169</v>
      </c>
      <c r="E195" s="141" t="str">
        <f>CONCATENATE(SUM('Раздел 1'!K29:K29),"=",SUM('Раздел 1'!L29:Q29))</f>
        <v>0=0</v>
      </c>
    </row>
    <row r="196" spans="1:5" s="148" customFormat="1" ht="31.5" hidden="1">
      <c r="A196" s="142" t="str">
        <f>IF((SUM('Раздел 1'!K30:K30)=SUM('Раздел 1'!L30:Q30)),"","Неверно!")</f>
        <v/>
      </c>
      <c r="B196" s="143" t="s">
        <v>7300</v>
      </c>
      <c r="C196" s="141" t="s">
        <v>7315</v>
      </c>
      <c r="D196" s="141" t="s">
        <v>2169</v>
      </c>
      <c r="E196" s="141" t="str">
        <f>CONCATENATE(SUM('Раздел 1'!K30:K30),"=",SUM('Раздел 1'!L30:Q30))</f>
        <v>0=0</v>
      </c>
    </row>
    <row r="197" spans="1:5" s="148" customFormat="1" ht="31.5" hidden="1">
      <c r="A197" s="142" t="str">
        <f>IF((SUM('Раздел 1'!K31:K31)=SUM('Раздел 1'!L31:Q31)),"","Неверно!")</f>
        <v/>
      </c>
      <c r="B197" s="143" t="s">
        <v>7300</v>
      </c>
      <c r="C197" s="141" t="s">
        <v>7316</v>
      </c>
      <c r="D197" s="141" t="s">
        <v>2169</v>
      </c>
      <c r="E197" s="141" t="str">
        <f>CONCATENATE(SUM('Раздел 1'!K31:K31),"=",SUM('Раздел 1'!L31:Q31))</f>
        <v>0=0</v>
      </c>
    </row>
    <row r="198" spans="1:5" s="148" customFormat="1" ht="31.5" hidden="1">
      <c r="A198" s="142" t="str">
        <f>IF((SUM('Раздел 1'!K11:K11)=SUM('Раздел 1'!L11:Q11)),"","Неверно!")</f>
        <v/>
      </c>
      <c r="B198" s="143" t="s">
        <v>7300</v>
      </c>
      <c r="C198" s="141" t="s">
        <v>7317</v>
      </c>
      <c r="D198" s="141" t="s">
        <v>2169</v>
      </c>
      <c r="E198" s="141" t="str">
        <f>CONCATENATE(SUM('Раздел 1'!K11:K11),"=",SUM('Раздел 1'!L11:Q11))</f>
        <v>0=0</v>
      </c>
    </row>
    <row r="199" spans="1:5" s="148" customFormat="1" ht="31.5" hidden="1">
      <c r="A199" s="142" t="str">
        <f>IF((SUM('Раздел 1'!K12:K12)=SUM('Раздел 1'!L12:Q12)),"","Неверно!")</f>
        <v/>
      </c>
      <c r="B199" s="143" t="s">
        <v>7300</v>
      </c>
      <c r="C199" s="141" t="s">
        <v>7318</v>
      </c>
      <c r="D199" s="141" t="s">
        <v>2169</v>
      </c>
      <c r="E199" s="141" t="str">
        <f>CONCATENATE(SUM('Раздел 1'!K12:K12),"=",SUM('Раздел 1'!L12:Q12))</f>
        <v>0=0</v>
      </c>
    </row>
    <row r="200" spans="1:5" s="148" customFormat="1" ht="31.5" hidden="1">
      <c r="A200" s="142" t="str">
        <f>IF((SUM('Раздел 1'!K13:K13)=SUM('Раздел 1'!L13:Q13)),"","Неверно!")</f>
        <v/>
      </c>
      <c r="B200" s="143" t="s">
        <v>7300</v>
      </c>
      <c r="C200" s="141" t="s">
        <v>7319</v>
      </c>
      <c r="D200" s="141" t="s">
        <v>2169</v>
      </c>
      <c r="E200" s="141" t="str">
        <f>CONCATENATE(SUM('Раздел 1'!K13:K13),"=",SUM('Раздел 1'!L13:Q13))</f>
        <v>0=0</v>
      </c>
    </row>
    <row r="201" spans="1:5" s="148" customFormat="1" ht="31.5" hidden="1">
      <c r="A201" s="142" t="str">
        <f>IF((SUM('Раздел 1'!K14:K14)=SUM('Раздел 1'!L14:Q14)),"","Неверно!")</f>
        <v/>
      </c>
      <c r="B201" s="143" t="s">
        <v>7300</v>
      </c>
      <c r="C201" s="141" t="s">
        <v>7320</v>
      </c>
      <c r="D201" s="141" t="s">
        <v>2169</v>
      </c>
      <c r="E201" s="141" t="str">
        <f>CONCATENATE(SUM('Раздел 1'!K14:K14),"=",SUM('Раздел 1'!L14:Q14))</f>
        <v>0=0</v>
      </c>
    </row>
    <row r="202" spans="1:5" s="148" customFormat="1" ht="31.5" hidden="1">
      <c r="A202" s="142" t="str">
        <f>IF((SUM('Раздел 1'!K15:K15)=SUM('Раздел 1'!L15:Q15)),"","Неверно!")</f>
        <v/>
      </c>
      <c r="B202" s="143" t="s">
        <v>7300</v>
      </c>
      <c r="C202" s="141" t="s">
        <v>7321</v>
      </c>
      <c r="D202" s="141" t="s">
        <v>2169</v>
      </c>
      <c r="E202" s="141" t="str">
        <f>CONCATENATE(SUM('Раздел 1'!K15:K15),"=",SUM('Раздел 1'!L15:Q15))</f>
        <v>7574=7574</v>
      </c>
    </row>
    <row r="203" spans="1:5" s="148" customFormat="1" ht="31.5" hidden="1">
      <c r="A203" s="142" t="str">
        <f>IF((SUM('Раздел 1'!K16:K16)=SUM('Раздел 1'!L16:Q16)),"","Неверно!")</f>
        <v/>
      </c>
      <c r="B203" s="143" t="s">
        <v>7300</v>
      </c>
      <c r="C203" s="141" t="s">
        <v>7322</v>
      </c>
      <c r="D203" s="141" t="s">
        <v>2169</v>
      </c>
      <c r="E203" s="141" t="str">
        <f>CONCATENATE(SUM('Раздел 1'!K16:K16),"=",SUM('Раздел 1'!L16:Q16))</f>
        <v>0=0</v>
      </c>
    </row>
    <row r="204" spans="1:5" s="148" customFormat="1" ht="31.5" hidden="1">
      <c r="A204" s="142" t="str">
        <f>IF((SUM('Раздел 1'!K17:K17)=SUM('Раздел 1'!L17:Q17)),"","Неверно!")</f>
        <v/>
      </c>
      <c r="B204" s="143" t="s">
        <v>7300</v>
      </c>
      <c r="C204" s="141" t="s">
        <v>7323</v>
      </c>
      <c r="D204" s="141" t="s">
        <v>2169</v>
      </c>
      <c r="E204" s="141" t="str">
        <f>CONCATENATE(SUM('Раздел 1'!K17:K17),"=",SUM('Раздел 1'!L17:Q17))</f>
        <v>0=0</v>
      </c>
    </row>
    <row r="205" spans="1:5" s="148" customFormat="1" ht="31.5" hidden="1">
      <c r="A205" s="142" t="str">
        <f>IF((SUM('Раздел 1'!D9:D9)=SUM('Раздел 1'!E9:J9)),"","Неверно!")</f>
        <v/>
      </c>
      <c r="B205" s="143" t="s">
        <v>7324</v>
      </c>
      <c r="C205" s="141" t="s">
        <v>7325</v>
      </c>
      <c r="D205" s="141" t="s">
        <v>2170</v>
      </c>
      <c r="E205" s="141" t="str">
        <f>CONCATENATE(SUM('Раздел 1'!D9:D9),"=",SUM('Раздел 1'!E9:J9))</f>
        <v>2890307=2890307</v>
      </c>
    </row>
    <row r="206" spans="1:5" s="148" customFormat="1" ht="31.5" hidden="1">
      <c r="A206" s="142" t="str">
        <f>IF((SUM('Раздел 1'!D18:D18)=SUM('Раздел 1'!E18:J18)),"","Неверно!")</f>
        <v/>
      </c>
      <c r="B206" s="143" t="s">
        <v>7324</v>
      </c>
      <c r="C206" s="141" t="s">
        <v>7326</v>
      </c>
      <c r="D206" s="141" t="s">
        <v>2170</v>
      </c>
      <c r="E206" s="141" t="str">
        <f>CONCATENATE(SUM('Раздел 1'!D18:D18),"=",SUM('Раздел 1'!E18:J18))</f>
        <v>110000=110000</v>
      </c>
    </row>
    <row r="207" spans="1:5" s="148" customFormat="1" ht="31.5" hidden="1">
      <c r="A207" s="142" t="str">
        <f>IF((SUM('Раздел 1'!D19:D19)=SUM('Раздел 1'!E19:J19)),"","Неверно!")</f>
        <v/>
      </c>
      <c r="B207" s="143" t="s">
        <v>7324</v>
      </c>
      <c r="C207" s="141" t="s">
        <v>7327</v>
      </c>
      <c r="D207" s="141" t="s">
        <v>2170</v>
      </c>
      <c r="E207" s="141" t="str">
        <f>CONCATENATE(SUM('Раздел 1'!D19:D19),"=",SUM('Раздел 1'!E19:J19))</f>
        <v>0=0</v>
      </c>
    </row>
    <row r="208" spans="1:5" s="148" customFormat="1" ht="31.5" hidden="1">
      <c r="A208" s="142" t="str">
        <f>IF((SUM('Раздел 1'!D20:D20)=SUM('Раздел 1'!E20:J20)),"","Неверно!")</f>
        <v/>
      </c>
      <c r="B208" s="143" t="s">
        <v>7324</v>
      </c>
      <c r="C208" s="141" t="s">
        <v>7328</v>
      </c>
      <c r="D208" s="141" t="s">
        <v>2170</v>
      </c>
      <c r="E208" s="141" t="str">
        <f>CONCATENATE(SUM('Раздел 1'!D20:D20),"=",SUM('Раздел 1'!E20:J20))</f>
        <v>0=0</v>
      </c>
    </row>
    <row r="209" spans="1:5" s="148" customFormat="1" ht="31.5" hidden="1">
      <c r="A209" s="142" t="str">
        <f>IF((SUM('Раздел 1'!D21:D21)=SUM('Раздел 1'!E21:J21)),"","Неверно!")</f>
        <v/>
      </c>
      <c r="B209" s="143" t="s">
        <v>7324</v>
      </c>
      <c r="C209" s="141" t="s">
        <v>7329</v>
      </c>
      <c r="D209" s="141" t="s">
        <v>2170</v>
      </c>
      <c r="E209" s="141" t="str">
        <f>CONCATENATE(SUM('Раздел 1'!D21:D21),"=",SUM('Раздел 1'!E21:J21))</f>
        <v>0=0</v>
      </c>
    </row>
    <row r="210" spans="1:5" s="148" customFormat="1" ht="31.5" hidden="1">
      <c r="A210" s="142" t="str">
        <f>IF((SUM('Раздел 1'!D22:D22)=SUM('Раздел 1'!E22:J22)),"","Неверно!")</f>
        <v/>
      </c>
      <c r="B210" s="143" t="s">
        <v>7324</v>
      </c>
      <c r="C210" s="141" t="s">
        <v>7330</v>
      </c>
      <c r="D210" s="141" t="s">
        <v>2170</v>
      </c>
      <c r="E210" s="141" t="str">
        <f>CONCATENATE(SUM('Раздел 1'!D22:D22),"=",SUM('Раздел 1'!E22:J22))</f>
        <v>0=0</v>
      </c>
    </row>
    <row r="211" spans="1:5" s="148" customFormat="1" ht="31.5" hidden="1">
      <c r="A211" s="142" t="str">
        <f>IF((SUM('Раздел 1'!D23:D23)=SUM('Раздел 1'!E23:J23)),"","Неверно!")</f>
        <v/>
      </c>
      <c r="B211" s="143" t="s">
        <v>7324</v>
      </c>
      <c r="C211" s="141" t="s">
        <v>7331</v>
      </c>
      <c r="D211" s="141" t="s">
        <v>2170</v>
      </c>
      <c r="E211" s="141" t="str">
        <f>CONCATENATE(SUM('Раздел 1'!D23:D23),"=",SUM('Раздел 1'!E23:J23))</f>
        <v>0=0</v>
      </c>
    </row>
    <row r="212" spans="1:5" s="148" customFormat="1" ht="31.5" hidden="1">
      <c r="A212" s="142" t="str">
        <f>IF((SUM('Раздел 1'!D24:D24)=SUM('Раздел 1'!E24:J24)),"","Неверно!")</f>
        <v/>
      </c>
      <c r="B212" s="143" t="s">
        <v>7324</v>
      </c>
      <c r="C212" s="141" t="s">
        <v>7332</v>
      </c>
      <c r="D212" s="141" t="s">
        <v>2170</v>
      </c>
      <c r="E212" s="141" t="str">
        <f>CONCATENATE(SUM('Раздел 1'!D24:D24),"=",SUM('Раздел 1'!E24:J24))</f>
        <v>110000=110000</v>
      </c>
    </row>
    <row r="213" spans="1:5" s="148" customFormat="1" ht="31.5" hidden="1">
      <c r="A213" s="142" t="str">
        <f>IF((SUM('Раздел 1'!D25:D25)=SUM('Раздел 1'!E25:J25)),"","Неверно!")</f>
        <v/>
      </c>
      <c r="B213" s="143" t="s">
        <v>7324</v>
      </c>
      <c r="C213" s="141" t="s">
        <v>7333</v>
      </c>
      <c r="D213" s="141" t="s">
        <v>2170</v>
      </c>
      <c r="E213" s="141" t="str">
        <f>CONCATENATE(SUM('Раздел 1'!D25:D25),"=",SUM('Раздел 1'!E25:J25))</f>
        <v>0=0</v>
      </c>
    </row>
    <row r="214" spans="1:5" s="148" customFormat="1" ht="31.5" hidden="1">
      <c r="A214" s="142" t="str">
        <f>IF((SUM('Раздел 1'!D26:D26)=SUM('Раздел 1'!E26:J26)),"","Неверно!")</f>
        <v/>
      </c>
      <c r="B214" s="143" t="s">
        <v>7324</v>
      </c>
      <c r="C214" s="141" t="s">
        <v>7334</v>
      </c>
      <c r="D214" s="141" t="s">
        <v>2170</v>
      </c>
      <c r="E214" s="141" t="str">
        <f>CONCATENATE(SUM('Раздел 1'!D26:D26),"=",SUM('Раздел 1'!E26:J26))</f>
        <v>0=0</v>
      </c>
    </row>
    <row r="215" spans="1:5" s="148" customFormat="1" ht="31.5" hidden="1">
      <c r="A215" s="142" t="str">
        <f>IF((SUM('Раздел 1'!D27:D27)=SUM('Раздел 1'!E27:J27)),"","Неверно!")</f>
        <v/>
      </c>
      <c r="B215" s="143" t="s">
        <v>7324</v>
      </c>
      <c r="C215" s="141" t="s">
        <v>7335</v>
      </c>
      <c r="D215" s="141" t="s">
        <v>2170</v>
      </c>
      <c r="E215" s="141" t="str">
        <f>CONCATENATE(SUM('Раздел 1'!D27:D27),"=",SUM('Раздел 1'!E27:J27))</f>
        <v>0=0</v>
      </c>
    </row>
    <row r="216" spans="1:5" s="148" customFormat="1" ht="31.5" hidden="1">
      <c r="A216" s="142" t="str">
        <f>IF((SUM('Раздел 1'!D10:D10)=SUM('Раздел 1'!E10:J10)),"","Неверно!")</f>
        <v/>
      </c>
      <c r="B216" s="143" t="s">
        <v>7324</v>
      </c>
      <c r="C216" s="141" t="s">
        <v>7336</v>
      </c>
      <c r="D216" s="141" t="s">
        <v>2170</v>
      </c>
      <c r="E216" s="141" t="str">
        <f>CONCATENATE(SUM('Раздел 1'!D10:D10),"=",SUM('Раздел 1'!E10:J10))</f>
        <v>2779154=2779154</v>
      </c>
    </row>
    <row r="217" spans="1:5" s="148" customFormat="1" ht="31.5" hidden="1">
      <c r="A217" s="142" t="str">
        <f>IF((SUM('Раздел 1'!D28:D28)=SUM('Раздел 1'!E28:J28)),"","Неверно!")</f>
        <v/>
      </c>
      <c r="B217" s="143" t="s">
        <v>7324</v>
      </c>
      <c r="C217" s="141" t="s">
        <v>7337</v>
      </c>
      <c r="D217" s="141" t="s">
        <v>2170</v>
      </c>
      <c r="E217" s="141" t="str">
        <f>CONCATENATE(SUM('Раздел 1'!D28:D28),"=",SUM('Раздел 1'!E28:J28))</f>
        <v>0=0</v>
      </c>
    </row>
    <row r="218" spans="1:5" s="148" customFormat="1" ht="31.5" hidden="1">
      <c r="A218" s="142" t="str">
        <f>IF((SUM('Раздел 1'!D29:D29)=SUM('Раздел 1'!E29:J29)),"","Неверно!")</f>
        <v/>
      </c>
      <c r="B218" s="143" t="s">
        <v>7324</v>
      </c>
      <c r="C218" s="141" t="s">
        <v>7338</v>
      </c>
      <c r="D218" s="141" t="s">
        <v>2170</v>
      </c>
      <c r="E218" s="141" t="str">
        <f>CONCATENATE(SUM('Раздел 1'!D29:D29),"=",SUM('Раздел 1'!E29:J29))</f>
        <v>0=0</v>
      </c>
    </row>
    <row r="219" spans="1:5" s="148" customFormat="1" ht="31.5" hidden="1">
      <c r="A219" s="142" t="str">
        <f>IF((SUM('Раздел 1'!D30:D30)=SUM('Раздел 1'!E30:J30)),"","Неверно!")</f>
        <v/>
      </c>
      <c r="B219" s="143" t="s">
        <v>7324</v>
      </c>
      <c r="C219" s="141" t="s">
        <v>7339</v>
      </c>
      <c r="D219" s="141" t="s">
        <v>2170</v>
      </c>
      <c r="E219" s="141" t="str">
        <f>CONCATENATE(SUM('Раздел 1'!D30:D30),"=",SUM('Раздел 1'!E30:J30))</f>
        <v>0=0</v>
      </c>
    </row>
    <row r="220" spans="1:5" s="148" customFormat="1" ht="31.5" hidden="1">
      <c r="A220" s="142" t="str">
        <f>IF((SUM('Раздел 1'!D31:D31)=SUM('Раздел 1'!E31:J31)),"","Неверно!")</f>
        <v/>
      </c>
      <c r="B220" s="143" t="s">
        <v>7324</v>
      </c>
      <c r="C220" s="141" t="s">
        <v>7340</v>
      </c>
      <c r="D220" s="141" t="s">
        <v>2170</v>
      </c>
      <c r="E220" s="141" t="str">
        <f>CONCATENATE(SUM('Раздел 1'!D31:D31),"=",SUM('Раздел 1'!E31:J31))</f>
        <v>0=0</v>
      </c>
    </row>
    <row r="221" spans="1:5" s="148" customFormat="1" ht="31.5" hidden="1">
      <c r="A221" s="142" t="str">
        <f>IF((SUM('Раздел 1'!D11:D11)=SUM('Раздел 1'!E11:J11)),"","Неверно!")</f>
        <v/>
      </c>
      <c r="B221" s="143" t="s">
        <v>7324</v>
      </c>
      <c r="C221" s="141" t="s">
        <v>7341</v>
      </c>
      <c r="D221" s="141" t="s">
        <v>2170</v>
      </c>
      <c r="E221" s="141" t="str">
        <f>CONCATENATE(SUM('Раздел 1'!D11:D11),"=",SUM('Раздел 1'!E11:J11))</f>
        <v>0=0</v>
      </c>
    </row>
    <row r="222" spans="1:5" s="148" customFormat="1" ht="31.5" hidden="1">
      <c r="A222" s="142" t="str">
        <f>IF((SUM('Раздел 1'!D12:D12)=SUM('Раздел 1'!E12:J12)),"","Неверно!")</f>
        <v/>
      </c>
      <c r="B222" s="143" t="s">
        <v>7324</v>
      </c>
      <c r="C222" s="141" t="s">
        <v>7342</v>
      </c>
      <c r="D222" s="141" t="s">
        <v>2170</v>
      </c>
      <c r="E222" s="141" t="str">
        <f>CONCATENATE(SUM('Раздел 1'!D12:D12),"=",SUM('Раздел 1'!E12:J12))</f>
        <v>0=0</v>
      </c>
    </row>
    <row r="223" spans="1:5" s="148" customFormat="1" ht="31.5" hidden="1">
      <c r="A223" s="142" t="str">
        <f>IF((SUM('Раздел 1'!D13:D13)=SUM('Раздел 1'!E13:J13)),"","Неверно!")</f>
        <v/>
      </c>
      <c r="B223" s="143" t="s">
        <v>7324</v>
      </c>
      <c r="C223" s="141" t="s">
        <v>7343</v>
      </c>
      <c r="D223" s="141" t="s">
        <v>2170</v>
      </c>
      <c r="E223" s="141" t="str">
        <f>CONCATENATE(SUM('Раздел 1'!D13:D13),"=",SUM('Раздел 1'!E13:J13))</f>
        <v>0=0</v>
      </c>
    </row>
    <row r="224" spans="1:5" s="148" customFormat="1" ht="31.5" hidden="1">
      <c r="A224" s="142" t="str">
        <f>IF((SUM('Раздел 1'!D14:D14)=SUM('Раздел 1'!E14:J14)),"","Неверно!")</f>
        <v/>
      </c>
      <c r="B224" s="143" t="s">
        <v>7324</v>
      </c>
      <c r="C224" s="141" t="s">
        <v>7344</v>
      </c>
      <c r="D224" s="141" t="s">
        <v>2170</v>
      </c>
      <c r="E224" s="141" t="str">
        <f>CONCATENATE(SUM('Раздел 1'!D14:D14),"=",SUM('Раздел 1'!E14:J14))</f>
        <v>0=0</v>
      </c>
    </row>
    <row r="225" spans="1:5" s="148" customFormat="1" ht="31.5" hidden="1">
      <c r="A225" s="142" t="str">
        <f>IF((SUM('Раздел 1'!D15:D15)=SUM('Раздел 1'!E15:J15)),"","Неверно!")</f>
        <v/>
      </c>
      <c r="B225" s="143" t="s">
        <v>7324</v>
      </c>
      <c r="C225" s="141" t="s">
        <v>7345</v>
      </c>
      <c r="D225" s="141" t="s">
        <v>2170</v>
      </c>
      <c r="E225" s="141" t="str">
        <f>CONCATENATE(SUM('Раздел 1'!D15:D15),"=",SUM('Раздел 1'!E15:J15))</f>
        <v>111153=111153</v>
      </c>
    </row>
    <row r="226" spans="1:5" s="148" customFormat="1" ht="31.5" hidden="1">
      <c r="A226" s="142" t="str">
        <f>IF((SUM('Раздел 1'!D16:D16)=SUM('Раздел 1'!E16:J16)),"","Неверно!")</f>
        <v/>
      </c>
      <c r="B226" s="143" t="s">
        <v>7324</v>
      </c>
      <c r="C226" s="141" t="s">
        <v>7346</v>
      </c>
      <c r="D226" s="141" t="s">
        <v>2170</v>
      </c>
      <c r="E226" s="141" t="str">
        <f>CONCATENATE(SUM('Раздел 1'!D16:D16),"=",SUM('Раздел 1'!E16:J16))</f>
        <v>2780307=2780307</v>
      </c>
    </row>
    <row r="227" spans="1:5" s="148" customFormat="1" ht="31.5" hidden="1">
      <c r="A227" s="142" t="str">
        <f>IF((SUM('Раздел 1'!D17:D17)=SUM('Раздел 1'!E17:J17)),"","Неверно!")</f>
        <v/>
      </c>
      <c r="B227" s="143" t="s">
        <v>7324</v>
      </c>
      <c r="C227" s="141" t="s">
        <v>7347</v>
      </c>
      <c r="D227" s="141" t="s">
        <v>2170</v>
      </c>
      <c r="E227" s="141" t="str">
        <f>CONCATENATE(SUM('Раздел 1'!D17:D17),"=",SUM('Раздел 1'!E17:J17))</f>
        <v>0=0</v>
      </c>
    </row>
    <row r="228" spans="1:5" s="148" customFormat="1" ht="31.5">
      <c r="A228" s="142" t="str">
        <f>IF((SUM('Разделы 5, 6, 7'!C26:C26)&gt;0),"","Неверно!")</f>
        <v/>
      </c>
      <c r="B228" s="143" t="s">
        <v>7348</v>
      </c>
      <c r="C228" s="141" t="s">
        <v>7349</v>
      </c>
      <c r="D228" s="141" t="s">
        <v>35</v>
      </c>
      <c r="E228" s="141" t="str">
        <f>CONCATENATE(SUM('Разделы 5, 6, 7'!C26:C26),"&gt;",0)</f>
        <v>6&gt;0</v>
      </c>
    </row>
    <row r="229" spans="1:5" s="148" customFormat="1" ht="31.5" hidden="1">
      <c r="A229" s="142" t="str">
        <f>IF((SUM('Разделы 5, 6, 7'!C27:C27)&gt;0),"","Неверно!")</f>
        <v/>
      </c>
      <c r="B229" s="143" t="s">
        <v>7348</v>
      </c>
      <c r="C229" s="141" t="s">
        <v>7350</v>
      </c>
      <c r="D229" s="141" t="s">
        <v>35</v>
      </c>
      <c r="E229" s="141" t="str">
        <f>CONCATENATE(SUM('Разделы 5, 6, 7'!C27:C27),"&gt;",0)</f>
        <v>1&gt;0</v>
      </c>
    </row>
    <row r="230" spans="1:5" s="148" customFormat="1" ht="15.75" hidden="1">
      <c r="A230" s="142" t="str">
        <f>IF((SUM('Раздел 1'!D25:D25)=SUM('Раздел 1'!D26:D29)),"","Неверно!")</f>
        <v/>
      </c>
      <c r="B230" s="143" t="s">
        <v>7351</v>
      </c>
      <c r="C230" s="141" t="s">
        <v>7352</v>
      </c>
      <c r="D230" s="141" t="s">
        <v>2172</v>
      </c>
      <c r="E230" s="141" t="str">
        <f>CONCATENATE(SUM('Раздел 1'!D25:D25),"=",SUM('Раздел 1'!D26:D29))</f>
        <v>0=0</v>
      </c>
    </row>
    <row r="231" spans="1:5" s="148" customFormat="1" ht="31.5" hidden="1">
      <c r="A231" s="142" t="str">
        <f>IF((SUM('Раздел 1'!M25:M25)=SUM('Раздел 1'!M26:M29)),"","Неверно!")</f>
        <v/>
      </c>
      <c r="B231" s="143" t="s">
        <v>7351</v>
      </c>
      <c r="C231" s="141" t="s">
        <v>7353</v>
      </c>
      <c r="D231" s="141" t="s">
        <v>2172</v>
      </c>
      <c r="E231" s="141" t="str">
        <f>CONCATENATE(SUM('Раздел 1'!M25:M25),"=",SUM('Раздел 1'!M26:M29))</f>
        <v>0=0</v>
      </c>
    </row>
    <row r="232" spans="1:5" s="148" customFormat="1" ht="31.5" hidden="1">
      <c r="A232" s="142" t="str">
        <f>IF((SUM('Раздел 1'!N25:N25)=SUM('Раздел 1'!N26:N29)),"","Неверно!")</f>
        <v/>
      </c>
      <c r="B232" s="143" t="s">
        <v>7351</v>
      </c>
      <c r="C232" s="141" t="s">
        <v>7354</v>
      </c>
      <c r="D232" s="141" t="s">
        <v>2172</v>
      </c>
      <c r="E232" s="141" t="str">
        <f>CONCATENATE(SUM('Раздел 1'!N25:N25),"=",SUM('Раздел 1'!N26:N29))</f>
        <v>0=0</v>
      </c>
    </row>
    <row r="233" spans="1:5" s="148" customFormat="1" ht="31.5" hidden="1">
      <c r="A233" s="142" t="str">
        <f>IF((SUM('Раздел 1'!O25:O25)=SUM('Раздел 1'!O26:O29)),"","Неверно!")</f>
        <v/>
      </c>
      <c r="B233" s="143" t="s">
        <v>7351</v>
      </c>
      <c r="C233" s="141" t="s">
        <v>7355</v>
      </c>
      <c r="D233" s="141" t="s">
        <v>2172</v>
      </c>
      <c r="E233" s="141" t="str">
        <f>CONCATENATE(SUM('Раздел 1'!O25:O25),"=",SUM('Раздел 1'!O26:O29))</f>
        <v>0=0</v>
      </c>
    </row>
    <row r="234" spans="1:5" s="148" customFormat="1" ht="31.5" hidden="1">
      <c r="A234" s="142" t="str">
        <f>IF((SUM('Раздел 1'!P25:P25)=SUM('Раздел 1'!P26:P29)),"","Неверно!")</f>
        <v/>
      </c>
      <c r="B234" s="143" t="s">
        <v>7351</v>
      </c>
      <c r="C234" s="141" t="s">
        <v>7356</v>
      </c>
      <c r="D234" s="141" t="s">
        <v>2172</v>
      </c>
      <c r="E234" s="141" t="str">
        <f>CONCATENATE(SUM('Раздел 1'!P25:P25),"=",SUM('Раздел 1'!P26:P29))</f>
        <v>0=0</v>
      </c>
    </row>
    <row r="235" spans="1:5" s="148" customFormat="1" ht="31.5" hidden="1">
      <c r="A235" s="142" t="str">
        <f>IF((SUM('Раздел 1'!Q25:Q25)=SUM('Раздел 1'!Q26:Q29)),"","Неверно!")</f>
        <v/>
      </c>
      <c r="B235" s="143" t="s">
        <v>7351</v>
      </c>
      <c r="C235" s="141" t="s">
        <v>7357</v>
      </c>
      <c r="D235" s="141" t="s">
        <v>2172</v>
      </c>
      <c r="E235" s="141" t="str">
        <f>CONCATENATE(SUM('Раздел 1'!Q25:Q25),"=",SUM('Раздел 1'!Q26:Q29))</f>
        <v>0=0</v>
      </c>
    </row>
    <row r="236" spans="1:5" s="148" customFormat="1" ht="31.5" hidden="1">
      <c r="A236" s="142" t="str">
        <f>IF((SUM('Раздел 1'!R25:R25)=SUM('Раздел 1'!R26:R29)),"","Неверно!")</f>
        <v/>
      </c>
      <c r="B236" s="143" t="s">
        <v>7351</v>
      </c>
      <c r="C236" s="141" t="s">
        <v>7358</v>
      </c>
      <c r="D236" s="141" t="s">
        <v>2172</v>
      </c>
      <c r="E236" s="141" t="str">
        <f>CONCATENATE(SUM('Раздел 1'!R25:R25),"=",SUM('Раздел 1'!R26:R29))</f>
        <v>0=0</v>
      </c>
    </row>
    <row r="237" spans="1:5" s="148" customFormat="1" ht="31.5" hidden="1">
      <c r="A237" s="142" t="str">
        <f>IF((SUM('Раздел 1'!S25:S25)=SUM('Раздел 1'!S26:S29)),"","Неверно!")</f>
        <v/>
      </c>
      <c r="B237" s="143" t="s">
        <v>7351</v>
      </c>
      <c r="C237" s="141" t="s">
        <v>7359</v>
      </c>
      <c r="D237" s="141" t="s">
        <v>2172</v>
      </c>
      <c r="E237" s="141" t="str">
        <f>CONCATENATE(SUM('Раздел 1'!S25:S25),"=",SUM('Раздел 1'!S26:S29))</f>
        <v>0=0</v>
      </c>
    </row>
    <row r="238" spans="1:5" s="148" customFormat="1" ht="31.5" hidden="1">
      <c r="A238" s="142" t="str">
        <f>IF((SUM('Раздел 1'!T25:T25)=SUM('Раздел 1'!T26:T29)),"","Неверно!")</f>
        <v/>
      </c>
      <c r="B238" s="143" t="s">
        <v>7351</v>
      </c>
      <c r="C238" s="141" t="s">
        <v>7360</v>
      </c>
      <c r="D238" s="141" t="s">
        <v>2172</v>
      </c>
      <c r="E238" s="141" t="str">
        <f>CONCATENATE(SUM('Раздел 1'!T25:T25),"=",SUM('Раздел 1'!T26:T29))</f>
        <v>0=0</v>
      </c>
    </row>
    <row r="239" spans="1:5" s="148" customFormat="1" ht="15.75" hidden="1">
      <c r="A239" s="142" t="str">
        <f>IF((SUM('Раздел 1'!E25:E25)=SUM('Раздел 1'!E26:E29)),"","Неверно!")</f>
        <v/>
      </c>
      <c r="B239" s="143" t="s">
        <v>7351</v>
      </c>
      <c r="C239" s="141" t="s">
        <v>7361</v>
      </c>
      <c r="D239" s="141" t="s">
        <v>2172</v>
      </c>
      <c r="E239" s="141" t="str">
        <f>CONCATENATE(SUM('Раздел 1'!E25:E25),"=",SUM('Раздел 1'!E26:E29))</f>
        <v>0=0</v>
      </c>
    </row>
    <row r="240" spans="1:5" s="148" customFormat="1" ht="15.75" hidden="1">
      <c r="A240" s="142" t="str">
        <f>IF((SUM('Раздел 1'!F25:F25)=SUM('Раздел 1'!F26:F29)),"","Неверно!")</f>
        <v/>
      </c>
      <c r="B240" s="143" t="s">
        <v>7351</v>
      </c>
      <c r="C240" s="141" t="s">
        <v>7362</v>
      </c>
      <c r="D240" s="141" t="s">
        <v>2172</v>
      </c>
      <c r="E240" s="141" t="str">
        <f>CONCATENATE(SUM('Раздел 1'!F25:F25),"=",SUM('Раздел 1'!F26:F29))</f>
        <v>0=0</v>
      </c>
    </row>
    <row r="241" spans="1:5" s="148" customFormat="1" ht="15.75" hidden="1">
      <c r="A241" s="142" t="str">
        <f>IF((SUM('Раздел 1'!G25:G25)=SUM('Раздел 1'!G26:G29)),"","Неверно!")</f>
        <v/>
      </c>
      <c r="B241" s="143" t="s">
        <v>7351</v>
      </c>
      <c r="C241" s="141" t="s">
        <v>7363</v>
      </c>
      <c r="D241" s="141" t="s">
        <v>2172</v>
      </c>
      <c r="E241" s="141" t="str">
        <f>CONCATENATE(SUM('Раздел 1'!G25:G25),"=",SUM('Раздел 1'!G26:G29))</f>
        <v>0=0</v>
      </c>
    </row>
    <row r="242" spans="1:5" s="148" customFormat="1" ht="15.75" hidden="1">
      <c r="A242" s="142" t="str">
        <f>IF((SUM('Раздел 1'!H25:H25)=SUM('Раздел 1'!H26:H29)),"","Неверно!")</f>
        <v/>
      </c>
      <c r="B242" s="143" t="s">
        <v>7351</v>
      </c>
      <c r="C242" s="141" t="s">
        <v>7364</v>
      </c>
      <c r="D242" s="141" t="s">
        <v>2172</v>
      </c>
      <c r="E242" s="141" t="str">
        <f>CONCATENATE(SUM('Раздел 1'!H25:H25),"=",SUM('Раздел 1'!H26:H29))</f>
        <v>0=0</v>
      </c>
    </row>
    <row r="243" spans="1:5" s="148" customFormat="1" ht="15.75" hidden="1">
      <c r="A243" s="142" t="str">
        <f>IF((SUM('Раздел 1'!I25:I25)=SUM('Раздел 1'!I26:I29)),"","Неверно!")</f>
        <v/>
      </c>
      <c r="B243" s="143" t="s">
        <v>7351</v>
      </c>
      <c r="C243" s="141" t="s">
        <v>7365</v>
      </c>
      <c r="D243" s="141" t="s">
        <v>2172</v>
      </c>
      <c r="E243" s="141" t="str">
        <f>CONCATENATE(SUM('Раздел 1'!I25:I25),"=",SUM('Раздел 1'!I26:I29))</f>
        <v>0=0</v>
      </c>
    </row>
    <row r="244" spans="1:5" s="148" customFormat="1" ht="15.75" hidden="1">
      <c r="A244" s="142" t="str">
        <f>IF((SUM('Раздел 1'!J25:J25)=SUM('Раздел 1'!J26:J29)),"","Неверно!")</f>
        <v/>
      </c>
      <c r="B244" s="143" t="s">
        <v>7351</v>
      </c>
      <c r="C244" s="141" t="s">
        <v>7366</v>
      </c>
      <c r="D244" s="141" t="s">
        <v>2172</v>
      </c>
      <c r="E244" s="141" t="str">
        <f>CONCATENATE(SUM('Раздел 1'!J25:J25),"=",SUM('Раздел 1'!J26:J29))</f>
        <v>0=0</v>
      </c>
    </row>
    <row r="245" spans="1:5" s="148" customFormat="1" ht="15.75" hidden="1">
      <c r="A245" s="142" t="str">
        <f>IF((SUM('Раздел 1'!K25:K25)=SUM('Раздел 1'!K26:K29)),"","Неверно!")</f>
        <v/>
      </c>
      <c r="B245" s="143" t="s">
        <v>7351</v>
      </c>
      <c r="C245" s="141" t="s">
        <v>7367</v>
      </c>
      <c r="D245" s="141" t="s">
        <v>2172</v>
      </c>
      <c r="E245" s="141" t="str">
        <f>CONCATENATE(SUM('Раздел 1'!K25:K25),"=",SUM('Раздел 1'!K26:K29))</f>
        <v>0=0</v>
      </c>
    </row>
    <row r="246" spans="1:5" s="148" customFormat="1" ht="15.75" hidden="1">
      <c r="A246" s="142" t="str">
        <f>IF((SUM('Раздел 1'!L25:L25)=SUM('Раздел 1'!L26:L29)),"","Неверно!")</f>
        <v/>
      </c>
      <c r="B246" s="143" t="s">
        <v>7351</v>
      </c>
      <c r="C246" s="141" t="s">
        <v>7368</v>
      </c>
      <c r="D246" s="141" t="s">
        <v>2172</v>
      </c>
      <c r="E246" s="141" t="str">
        <f>CONCATENATE(SUM('Раздел 1'!L25:L25),"=",SUM('Раздел 1'!L26:L29))</f>
        <v>0=0</v>
      </c>
    </row>
    <row r="247" spans="1:5" s="148" customFormat="1" ht="31.5" hidden="1">
      <c r="A247" s="142" t="str">
        <f>IF((SUM('Раздел 1'!R9:R9)&lt;=SUM('Раздел 1'!D9:D9)+SUM('Раздел 1'!K9:K9)),"","Неверно!")</f>
        <v/>
      </c>
      <c r="B247" s="143" t="s">
        <v>7369</v>
      </c>
      <c r="C247" s="141" t="s">
        <v>7370</v>
      </c>
      <c r="D247" s="141" t="s">
        <v>2224</v>
      </c>
      <c r="E247" s="141" t="str">
        <f>CONCATENATE(SUM('Раздел 1'!R9:R9),"&lt;=",SUM('Раздел 1'!D9:D9),"+",SUM('Раздел 1'!K9:K9))</f>
        <v>0&lt;=2890307+7574</v>
      </c>
    </row>
    <row r="248" spans="1:5" s="148" customFormat="1" ht="31.5" hidden="1">
      <c r="A248" s="142" t="str">
        <f>IF((SUM('Раздел 1'!R18:R18)&lt;=SUM('Раздел 1'!D18:D18)+SUM('Раздел 1'!K18:K18)),"","Неверно!")</f>
        <v/>
      </c>
      <c r="B248" s="143" t="s">
        <v>7369</v>
      </c>
      <c r="C248" s="141" t="s">
        <v>7371</v>
      </c>
      <c r="D248" s="141" t="s">
        <v>2224</v>
      </c>
      <c r="E248" s="141" t="str">
        <f>CONCATENATE(SUM('Раздел 1'!R18:R18),"&lt;=",SUM('Раздел 1'!D18:D18),"+",SUM('Раздел 1'!K18:K18))</f>
        <v>0&lt;=110000+7574</v>
      </c>
    </row>
    <row r="249" spans="1:5" s="148" customFormat="1" ht="31.5" hidden="1">
      <c r="A249" s="142" t="str">
        <f>IF((SUM('Раздел 1'!R19:R19)&lt;=SUM('Раздел 1'!D19:D19)+SUM('Раздел 1'!K19:K19)),"","Неверно!")</f>
        <v/>
      </c>
      <c r="B249" s="143" t="s">
        <v>7369</v>
      </c>
      <c r="C249" s="141" t="s">
        <v>7372</v>
      </c>
      <c r="D249" s="141" t="s">
        <v>2224</v>
      </c>
      <c r="E249" s="141" t="str">
        <f>CONCATENATE(SUM('Раздел 1'!R19:R19),"&lt;=",SUM('Раздел 1'!D19:D19),"+",SUM('Раздел 1'!K19:K19))</f>
        <v>0&lt;=0+0</v>
      </c>
    </row>
    <row r="250" spans="1:5" s="148" customFormat="1" ht="31.5" hidden="1">
      <c r="A250" s="142" t="str">
        <f>IF((SUM('Раздел 1'!R20:R20)&lt;=SUM('Раздел 1'!D20:D20)+SUM('Раздел 1'!K20:K20)),"","Неверно!")</f>
        <v/>
      </c>
      <c r="B250" s="143" t="s">
        <v>7369</v>
      </c>
      <c r="C250" s="141" t="s">
        <v>7373</v>
      </c>
      <c r="D250" s="141" t="s">
        <v>2224</v>
      </c>
      <c r="E250" s="141" t="str">
        <f>CONCATENATE(SUM('Раздел 1'!R20:R20),"&lt;=",SUM('Раздел 1'!D20:D20),"+",SUM('Раздел 1'!K20:K20))</f>
        <v>0&lt;=0+0</v>
      </c>
    </row>
    <row r="251" spans="1:5" s="148" customFormat="1" ht="31.5" hidden="1">
      <c r="A251" s="142" t="str">
        <f>IF((SUM('Раздел 1'!R21:R21)&lt;=SUM('Раздел 1'!D21:D21)+SUM('Раздел 1'!K21:K21)),"","Неверно!")</f>
        <v/>
      </c>
      <c r="B251" s="143" t="s">
        <v>7369</v>
      </c>
      <c r="C251" s="141" t="s">
        <v>7374</v>
      </c>
      <c r="D251" s="141" t="s">
        <v>2224</v>
      </c>
      <c r="E251" s="141" t="str">
        <f>CONCATENATE(SUM('Раздел 1'!R21:R21),"&lt;=",SUM('Раздел 1'!D21:D21),"+",SUM('Раздел 1'!K21:K21))</f>
        <v>0&lt;=0+0</v>
      </c>
    </row>
    <row r="252" spans="1:5" s="148" customFormat="1" ht="31.5" hidden="1">
      <c r="A252" s="142" t="str">
        <f>IF((SUM('Раздел 1'!R22:R22)&lt;=SUM('Раздел 1'!D22:D22)+SUM('Раздел 1'!K22:K22)),"","Неверно!")</f>
        <v/>
      </c>
      <c r="B252" s="143" t="s">
        <v>7369</v>
      </c>
      <c r="C252" s="141" t="s">
        <v>7375</v>
      </c>
      <c r="D252" s="141" t="s">
        <v>2224</v>
      </c>
      <c r="E252" s="141" t="str">
        <f>CONCATENATE(SUM('Раздел 1'!R22:R22),"&lt;=",SUM('Раздел 1'!D22:D22),"+",SUM('Раздел 1'!K22:K22))</f>
        <v>0&lt;=0+0</v>
      </c>
    </row>
    <row r="253" spans="1:5" s="148" customFormat="1" ht="31.5" hidden="1">
      <c r="A253" s="142" t="str">
        <f>IF((SUM('Раздел 1'!R23:R23)&lt;=SUM('Раздел 1'!D23:D23)+SUM('Раздел 1'!K23:K23)),"","Неверно!")</f>
        <v/>
      </c>
      <c r="B253" s="143" t="s">
        <v>7369</v>
      </c>
      <c r="C253" s="141" t="s">
        <v>7376</v>
      </c>
      <c r="D253" s="141" t="s">
        <v>2224</v>
      </c>
      <c r="E253" s="141" t="str">
        <f>CONCATENATE(SUM('Раздел 1'!R23:R23),"&lt;=",SUM('Раздел 1'!D23:D23),"+",SUM('Раздел 1'!K23:K23))</f>
        <v>0&lt;=0+0</v>
      </c>
    </row>
    <row r="254" spans="1:5" s="148" customFormat="1" ht="31.5" hidden="1">
      <c r="A254" s="142" t="str">
        <f>IF((SUM('Раздел 1'!R24:R24)&lt;=SUM('Раздел 1'!D24:D24)+SUM('Раздел 1'!K24:K24)),"","Неверно!")</f>
        <v/>
      </c>
      <c r="B254" s="143" t="s">
        <v>7369</v>
      </c>
      <c r="C254" s="141" t="s">
        <v>7377</v>
      </c>
      <c r="D254" s="141" t="s">
        <v>2224</v>
      </c>
      <c r="E254" s="141" t="str">
        <f>CONCATENATE(SUM('Раздел 1'!R24:R24),"&lt;=",SUM('Раздел 1'!D24:D24),"+",SUM('Раздел 1'!K24:K24))</f>
        <v>0&lt;=110000+7574</v>
      </c>
    </row>
    <row r="255" spans="1:5" s="148" customFormat="1" ht="31.5" hidden="1">
      <c r="A255" s="142" t="str">
        <f>IF((SUM('Раздел 1'!R25:R25)&lt;=SUM('Раздел 1'!D25:D25)+SUM('Раздел 1'!K25:K25)),"","Неверно!")</f>
        <v/>
      </c>
      <c r="B255" s="143" t="s">
        <v>7369</v>
      </c>
      <c r="C255" s="141" t="s">
        <v>7378</v>
      </c>
      <c r="D255" s="141" t="s">
        <v>2224</v>
      </c>
      <c r="E255" s="141" t="str">
        <f>CONCATENATE(SUM('Раздел 1'!R25:R25),"&lt;=",SUM('Раздел 1'!D25:D25),"+",SUM('Раздел 1'!K25:K25))</f>
        <v>0&lt;=0+0</v>
      </c>
    </row>
    <row r="256" spans="1:5" s="148" customFormat="1" ht="31.5" hidden="1">
      <c r="A256" s="142" t="str">
        <f>IF((SUM('Раздел 1'!R26:R26)&lt;=SUM('Раздел 1'!D26:D26)+SUM('Раздел 1'!K26:K26)),"","Неверно!")</f>
        <v/>
      </c>
      <c r="B256" s="143" t="s">
        <v>7369</v>
      </c>
      <c r="C256" s="141" t="s">
        <v>7379</v>
      </c>
      <c r="D256" s="141" t="s">
        <v>2224</v>
      </c>
      <c r="E256" s="141" t="str">
        <f>CONCATENATE(SUM('Раздел 1'!R26:R26),"&lt;=",SUM('Раздел 1'!D26:D26),"+",SUM('Раздел 1'!K26:K26))</f>
        <v>0&lt;=0+0</v>
      </c>
    </row>
    <row r="257" spans="1:5" s="148" customFormat="1" ht="31.5" hidden="1">
      <c r="A257" s="142" t="str">
        <f>IF((SUM('Раздел 1'!R27:R27)&lt;=SUM('Раздел 1'!D27:D27)+SUM('Раздел 1'!K27:K27)),"","Неверно!")</f>
        <v/>
      </c>
      <c r="B257" s="143" t="s">
        <v>7369</v>
      </c>
      <c r="C257" s="141" t="s">
        <v>7380</v>
      </c>
      <c r="D257" s="141" t="s">
        <v>2224</v>
      </c>
      <c r="E257" s="141" t="str">
        <f>CONCATENATE(SUM('Раздел 1'!R27:R27),"&lt;=",SUM('Раздел 1'!D27:D27),"+",SUM('Раздел 1'!K27:K27))</f>
        <v>0&lt;=0+0</v>
      </c>
    </row>
    <row r="258" spans="1:5" s="148" customFormat="1" ht="31.5" hidden="1">
      <c r="A258" s="142" t="str">
        <f>IF((SUM('Раздел 1'!R10:R10)&lt;=SUM('Раздел 1'!D10:D10)+SUM('Раздел 1'!K10:K10)),"","Неверно!")</f>
        <v/>
      </c>
      <c r="B258" s="143" t="s">
        <v>7369</v>
      </c>
      <c r="C258" s="141" t="s">
        <v>7381</v>
      </c>
      <c r="D258" s="141" t="s">
        <v>2224</v>
      </c>
      <c r="E258" s="141" t="str">
        <f>CONCATENATE(SUM('Раздел 1'!R10:R10),"&lt;=",SUM('Раздел 1'!D10:D10),"+",SUM('Раздел 1'!K10:K10))</f>
        <v>0&lt;=2779154+0</v>
      </c>
    </row>
    <row r="259" spans="1:5" s="148" customFormat="1" ht="31.5" hidden="1">
      <c r="A259" s="142" t="str">
        <f>IF((SUM('Раздел 1'!R28:R28)&lt;=SUM('Раздел 1'!D28:D28)+SUM('Раздел 1'!K28:K28)),"","Неверно!")</f>
        <v/>
      </c>
      <c r="B259" s="143" t="s">
        <v>7369</v>
      </c>
      <c r="C259" s="141" t="s">
        <v>7382</v>
      </c>
      <c r="D259" s="141" t="s">
        <v>2224</v>
      </c>
      <c r="E259" s="141" t="str">
        <f>CONCATENATE(SUM('Раздел 1'!R28:R28),"&lt;=",SUM('Раздел 1'!D28:D28),"+",SUM('Раздел 1'!K28:K28))</f>
        <v>0&lt;=0+0</v>
      </c>
    </row>
    <row r="260" spans="1:5" s="148" customFormat="1" ht="31.5" hidden="1">
      <c r="A260" s="142" t="str">
        <f>IF((SUM('Раздел 1'!R29:R29)&lt;=SUM('Раздел 1'!D29:D29)+SUM('Раздел 1'!K29:K29)),"","Неверно!")</f>
        <v/>
      </c>
      <c r="B260" s="143" t="s">
        <v>7369</v>
      </c>
      <c r="C260" s="141" t="s">
        <v>7383</v>
      </c>
      <c r="D260" s="141" t="s">
        <v>2224</v>
      </c>
      <c r="E260" s="141" t="str">
        <f>CONCATENATE(SUM('Раздел 1'!R29:R29),"&lt;=",SUM('Раздел 1'!D29:D29),"+",SUM('Раздел 1'!K29:K29))</f>
        <v>0&lt;=0+0</v>
      </c>
    </row>
    <row r="261" spans="1:5" s="148" customFormat="1" ht="31.5" hidden="1">
      <c r="A261" s="142" t="str">
        <f>IF((SUM('Раздел 1'!R30:R30)&lt;=SUM('Раздел 1'!D30:D30)+SUM('Раздел 1'!K30:K30)),"","Неверно!")</f>
        <v/>
      </c>
      <c r="B261" s="143" t="s">
        <v>7369</v>
      </c>
      <c r="C261" s="141" t="s">
        <v>7384</v>
      </c>
      <c r="D261" s="141" t="s">
        <v>2224</v>
      </c>
      <c r="E261" s="141" t="str">
        <f>CONCATENATE(SUM('Раздел 1'!R30:R30),"&lt;=",SUM('Раздел 1'!D30:D30),"+",SUM('Раздел 1'!K30:K30))</f>
        <v>0&lt;=0+0</v>
      </c>
    </row>
    <row r="262" spans="1:5" s="148" customFormat="1" ht="31.5" hidden="1">
      <c r="A262" s="142" t="str">
        <f>IF((SUM('Раздел 1'!R31:R31)&lt;=SUM('Раздел 1'!D31:D31)+SUM('Раздел 1'!K31:K31)),"","Неверно!")</f>
        <v/>
      </c>
      <c r="B262" s="143" t="s">
        <v>7369</v>
      </c>
      <c r="C262" s="141" t="s">
        <v>7385</v>
      </c>
      <c r="D262" s="141" t="s">
        <v>2224</v>
      </c>
      <c r="E262" s="141" t="str">
        <f>CONCATENATE(SUM('Раздел 1'!R31:R31),"&lt;=",SUM('Раздел 1'!D31:D31),"+",SUM('Раздел 1'!K31:K31))</f>
        <v>0&lt;=0+0</v>
      </c>
    </row>
    <row r="263" spans="1:5" s="148" customFormat="1" ht="31.5" hidden="1">
      <c r="A263" s="142" t="str">
        <f>IF((SUM('Раздел 1'!R11:R11)&lt;=SUM('Раздел 1'!D11:D11)+SUM('Раздел 1'!K11:K11)),"","Неверно!")</f>
        <v/>
      </c>
      <c r="B263" s="143" t="s">
        <v>7369</v>
      </c>
      <c r="C263" s="141" t="s">
        <v>7386</v>
      </c>
      <c r="D263" s="141" t="s">
        <v>2224</v>
      </c>
      <c r="E263" s="141" t="str">
        <f>CONCATENATE(SUM('Раздел 1'!R11:R11),"&lt;=",SUM('Раздел 1'!D11:D11),"+",SUM('Раздел 1'!K11:K11))</f>
        <v>0&lt;=0+0</v>
      </c>
    </row>
    <row r="264" spans="1:5" s="148" customFormat="1" ht="31.5" hidden="1">
      <c r="A264" s="142" t="str">
        <f>IF((SUM('Раздел 1'!R12:R12)&lt;=SUM('Раздел 1'!D12:D12)+SUM('Раздел 1'!K12:K12)),"","Неверно!")</f>
        <v/>
      </c>
      <c r="B264" s="143" t="s">
        <v>7369</v>
      </c>
      <c r="C264" s="141" t="s">
        <v>7387</v>
      </c>
      <c r="D264" s="141" t="s">
        <v>2224</v>
      </c>
      <c r="E264" s="141" t="str">
        <f>CONCATENATE(SUM('Раздел 1'!R12:R12),"&lt;=",SUM('Раздел 1'!D12:D12),"+",SUM('Раздел 1'!K12:K12))</f>
        <v>0&lt;=0+0</v>
      </c>
    </row>
    <row r="265" spans="1:5" s="148" customFormat="1" ht="31.5" hidden="1">
      <c r="A265" s="142" t="str">
        <f>IF((SUM('Раздел 1'!R13:R13)&lt;=SUM('Раздел 1'!D13:D13)+SUM('Раздел 1'!K13:K13)),"","Неверно!")</f>
        <v/>
      </c>
      <c r="B265" s="143" t="s">
        <v>7369</v>
      </c>
      <c r="C265" s="141" t="s">
        <v>7388</v>
      </c>
      <c r="D265" s="141" t="s">
        <v>2224</v>
      </c>
      <c r="E265" s="141" t="str">
        <f>CONCATENATE(SUM('Раздел 1'!R13:R13),"&lt;=",SUM('Раздел 1'!D13:D13),"+",SUM('Раздел 1'!K13:K13))</f>
        <v>0&lt;=0+0</v>
      </c>
    </row>
    <row r="266" spans="1:5" s="148" customFormat="1" ht="31.5" hidden="1">
      <c r="A266" s="142" t="str">
        <f>IF((SUM('Раздел 1'!R14:R14)&lt;=SUM('Раздел 1'!D14:D14)+SUM('Раздел 1'!K14:K14)),"","Неверно!")</f>
        <v/>
      </c>
      <c r="B266" s="143" t="s">
        <v>7369</v>
      </c>
      <c r="C266" s="141" t="s">
        <v>7389</v>
      </c>
      <c r="D266" s="141" t="s">
        <v>2224</v>
      </c>
      <c r="E266" s="141" t="str">
        <f>CONCATENATE(SUM('Раздел 1'!R14:R14),"&lt;=",SUM('Раздел 1'!D14:D14),"+",SUM('Раздел 1'!K14:K14))</f>
        <v>0&lt;=0+0</v>
      </c>
    </row>
    <row r="267" spans="1:5" s="148" customFormat="1" ht="31.5" hidden="1">
      <c r="A267" s="142" t="str">
        <f>IF((SUM('Раздел 1'!R15:R15)&lt;=SUM('Раздел 1'!D15:D15)+SUM('Раздел 1'!K15:K15)),"","Неверно!")</f>
        <v/>
      </c>
      <c r="B267" s="143" t="s">
        <v>7369</v>
      </c>
      <c r="C267" s="141" t="s">
        <v>7390</v>
      </c>
      <c r="D267" s="141" t="s">
        <v>2224</v>
      </c>
      <c r="E267" s="141" t="str">
        <f>CONCATENATE(SUM('Раздел 1'!R15:R15),"&lt;=",SUM('Раздел 1'!D15:D15),"+",SUM('Раздел 1'!K15:K15))</f>
        <v>0&lt;=111153+7574</v>
      </c>
    </row>
    <row r="268" spans="1:5" s="148" customFormat="1" ht="31.5" hidden="1">
      <c r="A268" s="142" t="str">
        <f>IF((SUM('Раздел 1'!R16:R16)&lt;=SUM('Раздел 1'!D16:D16)+SUM('Раздел 1'!K16:K16)),"","Неверно!")</f>
        <v/>
      </c>
      <c r="B268" s="143" t="s">
        <v>7369</v>
      </c>
      <c r="C268" s="141" t="s">
        <v>7391</v>
      </c>
      <c r="D268" s="141" t="s">
        <v>2224</v>
      </c>
      <c r="E268" s="141" t="str">
        <f>CONCATENATE(SUM('Раздел 1'!R16:R16),"&lt;=",SUM('Раздел 1'!D16:D16),"+",SUM('Раздел 1'!K16:K16))</f>
        <v>0&lt;=2780307+0</v>
      </c>
    </row>
    <row r="269" spans="1:5" s="148" customFormat="1" ht="31.5" hidden="1">
      <c r="A269" s="142" t="str">
        <f>IF((SUM('Раздел 1'!R17:R17)&lt;=SUM('Раздел 1'!D17:D17)+SUM('Раздел 1'!K17:K17)),"","Неверно!")</f>
        <v/>
      </c>
      <c r="B269" s="143" t="s">
        <v>7369</v>
      </c>
      <c r="C269" s="141" t="s">
        <v>7392</v>
      </c>
      <c r="D269" s="141" t="s">
        <v>2224</v>
      </c>
      <c r="E269" s="141" t="str">
        <f>CONCATENATE(SUM('Раздел 1'!R17:R17),"&lt;=",SUM('Раздел 1'!D17:D17),"+",SUM('Раздел 1'!K17:K17))</f>
        <v>0&lt;=0+0</v>
      </c>
    </row>
    <row r="270" spans="1:5" s="148" customFormat="1" ht="47.25" hidden="1">
      <c r="A270" s="142" t="str">
        <f>IF(((SUM('Разделы 2, 3, 4'!N8:N8)&gt;0)*(SUM('Разделы 2, 3, 4'!O8:O8)&gt;0))+((SUM('Разделы 2, 3, 4'!N8:N8)=0)*(SUM('Разделы 2, 3, 4'!O8:O8)=0)),"","Неверно!")</f>
        <v/>
      </c>
      <c r="B270" s="143" t="s">
        <v>7393</v>
      </c>
      <c r="C270" s="141" t="s">
        <v>7394</v>
      </c>
      <c r="D270" s="141" t="s">
        <v>46</v>
      </c>
      <c r="E270" s="141" t="str">
        <f>CONCATENATE("(",SUM('Разделы 2, 3, 4'!N8:N8),"&gt;",0," И ",SUM('Разделы 2, 3, 4'!O8:O8),"&gt;",0,")"," ИЛИ ","(",SUM('Разделы 2, 3, 4'!N8:N8),"=",0," И ",SUM('Разделы 2, 3, 4'!O8:O8),"=",0,")")</f>
        <v>(0&gt;0 И 0&gt;0) ИЛИ (0=0 И 0=0)</v>
      </c>
    </row>
    <row r="271" spans="1:5" s="148" customFormat="1" ht="47.25" hidden="1">
      <c r="A271" s="142" t="str">
        <f>IF(((SUM('Разделы 2, 3, 4'!N9:N9)&gt;0)*(SUM('Разделы 2, 3, 4'!O9:O9)&gt;0))+((SUM('Разделы 2, 3, 4'!N9:N9)=0)*(SUM('Разделы 2, 3, 4'!O9:O9)=0)),"","Неверно!")</f>
        <v/>
      </c>
      <c r="B271" s="143" t="s">
        <v>7393</v>
      </c>
      <c r="C271" s="141" t="s">
        <v>7395</v>
      </c>
      <c r="D271" s="141" t="s">
        <v>46</v>
      </c>
      <c r="E271" s="141" t="str">
        <f>CONCATENATE("(",SUM('Разделы 2, 3, 4'!N9:N9),"&gt;",0," И ",SUM('Разделы 2, 3, 4'!O9:O9),"&gt;",0,")"," ИЛИ ","(",SUM('Разделы 2, 3, 4'!N9:N9),"=",0," И ",SUM('Разделы 2, 3, 4'!O9:O9),"=",0,")")</f>
        <v>(0&gt;0 И 0&gt;0) ИЛИ (0=0 И 0=0)</v>
      </c>
    </row>
    <row r="272" spans="1:5" s="148" customFormat="1" ht="47.25" hidden="1">
      <c r="A272" s="142" t="str">
        <f>IF(((SUM('Разделы 2, 3, 4'!N10:N10)&gt;0)*(SUM('Разделы 2, 3, 4'!O10:O10)&gt;0))+((SUM('Разделы 2, 3, 4'!N10:N10)=0)*(SUM('Разделы 2, 3, 4'!O10:O10)=0)),"","Неверно!")</f>
        <v/>
      </c>
      <c r="B272" s="143" t="s">
        <v>7393</v>
      </c>
      <c r="C272" s="141" t="s">
        <v>7396</v>
      </c>
      <c r="D272" s="141" t="s">
        <v>46</v>
      </c>
      <c r="E272" s="141" t="str">
        <f>CONCATENATE("(",SUM('Разделы 2, 3, 4'!N10:N10),"&gt;",0," И ",SUM('Разделы 2, 3, 4'!O10:O10),"&gt;",0,")"," ИЛИ ","(",SUM('Разделы 2, 3, 4'!N10:N10),"=",0," И ",SUM('Разделы 2, 3, 4'!O10:O10),"=",0,")")</f>
        <v>(0&gt;0 И 0&gt;0) ИЛИ (0=0 И 0=0)</v>
      </c>
    </row>
    <row r="273" spans="1:5" s="148" customFormat="1" ht="47.25" hidden="1">
      <c r="A273" s="142" t="str">
        <f>IF(((SUM('Разделы 2, 3, 4'!N11:N11)&gt;0)*(SUM('Разделы 2, 3, 4'!O11:O11)&gt;0))+((SUM('Разделы 2, 3, 4'!N11:N11)=0)*(SUM('Разделы 2, 3, 4'!O11:O11)=0)),"","Неверно!")</f>
        <v/>
      </c>
      <c r="B273" s="143" t="s">
        <v>7393</v>
      </c>
      <c r="C273" s="141" t="s">
        <v>7397</v>
      </c>
      <c r="D273" s="141" t="s">
        <v>46</v>
      </c>
      <c r="E273" s="141" t="str">
        <f>CONCATENATE("(",SUM('Разделы 2, 3, 4'!N11:N11),"&gt;",0," И ",SUM('Разделы 2, 3, 4'!O11:O11),"&gt;",0,")"," ИЛИ ","(",SUM('Разделы 2, 3, 4'!N11:N11),"=",0," И ",SUM('Разделы 2, 3, 4'!O11:O11),"=",0,")")</f>
        <v>(0&gt;0 И 0&gt;0) ИЛИ (0=0 И 0=0)</v>
      </c>
    </row>
    <row r="274" spans="1:5" s="148" customFormat="1" ht="47.25" hidden="1">
      <c r="A274" s="142" t="str">
        <f>IF(((SUM('Разделы 2, 3, 4'!N12:N12)&gt;0)*(SUM('Разделы 2, 3, 4'!O12:O12)&gt;0))+((SUM('Разделы 2, 3, 4'!N12:N12)=0)*(SUM('Разделы 2, 3, 4'!O12:O12)=0)),"","Неверно!")</f>
        <v/>
      </c>
      <c r="B274" s="143" t="s">
        <v>7393</v>
      </c>
      <c r="C274" s="141" t="s">
        <v>7398</v>
      </c>
      <c r="D274" s="141" t="s">
        <v>46</v>
      </c>
      <c r="E274" s="141" t="str">
        <f>CONCATENATE("(",SUM('Разделы 2, 3, 4'!N12:N12),"&gt;",0," И ",SUM('Разделы 2, 3, 4'!O12:O12),"&gt;",0,")"," ИЛИ ","(",SUM('Разделы 2, 3, 4'!N12:N12),"=",0," И ",SUM('Разделы 2, 3, 4'!O12:O12),"=",0,")")</f>
        <v>(0&gt;0 И 0&gt;0) ИЛИ (0=0 И 0=0)</v>
      </c>
    </row>
    <row r="275" spans="1:5" s="148" customFormat="1" ht="47.25" hidden="1">
      <c r="A275" s="142" t="str">
        <f>IF(((SUM('Разделы 2, 3, 4'!N13:N13)&gt;0)*(SUM('Разделы 2, 3, 4'!O13:O13)&gt;0))+((SUM('Разделы 2, 3, 4'!N13:N13)=0)*(SUM('Разделы 2, 3, 4'!O13:O13)=0)),"","Неверно!")</f>
        <v/>
      </c>
      <c r="B275" s="143" t="s">
        <v>7393</v>
      </c>
      <c r="C275" s="141" t="s">
        <v>7399</v>
      </c>
      <c r="D275" s="141" t="s">
        <v>46</v>
      </c>
      <c r="E275" s="141" t="str">
        <f>CONCATENATE("(",SUM('Разделы 2, 3, 4'!N13:N13),"&gt;",0," И ",SUM('Разделы 2, 3, 4'!O13:O13),"&gt;",0,")"," ИЛИ ","(",SUM('Разделы 2, 3, 4'!N13:N13),"=",0," И ",SUM('Разделы 2, 3, 4'!O13:O13),"=",0,")")</f>
        <v>(0&gt;0 И 0&gt;0) ИЛИ (0=0 И 0=0)</v>
      </c>
    </row>
    <row r="276" spans="1:5" s="148" customFormat="1" ht="47.25" hidden="1">
      <c r="A276" s="142" t="str">
        <f>IF(((SUM('Разделы 2, 3, 4'!N14:N14)&gt;0)*(SUM('Разделы 2, 3, 4'!O14:O14)&gt;0))+((SUM('Разделы 2, 3, 4'!N14:N14)=0)*(SUM('Разделы 2, 3, 4'!O14:O14)=0)),"","Неверно!")</f>
        <v/>
      </c>
      <c r="B276" s="143" t="s">
        <v>7393</v>
      </c>
      <c r="C276" s="141" t="s">
        <v>7400</v>
      </c>
      <c r="D276" s="141" t="s">
        <v>46</v>
      </c>
      <c r="E276" s="141" t="str">
        <f>CONCATENATE("(",SUM('Разделы 2, 3, 4'!N14:N14),"&gt;",0," И ",SUM('Разделы 2, 3, 4'!O14:O14),"&gt;",0,")"," ИЛИ ","(",SUM('Разделы 2, 3, 4'!N14:N14),"=",0," И ",SUM('Разделы 2, 3, 4'!O14:O14),"=",0,")")</f>
        <v>(1&gt;0 И 2000&gt;0) ИЛИ (1=0 И 2000=0)</v>
      </c>
    </row>
    <row r="277" spans="1:5" s="148" customFormat="1" ht="63" hidden="1">
      <c r="A277" s="142" t="str">
        <f>IF(((SUM('Разделы 2, 3, 4'!L8:L8)&gt;0)*(SUM('Разделы 2, 3, 4'!M8:M8)&gt;0))+((SUM('Разделы 2, 3, 4'!L8:L8)=0)*(SUM('Разделы 2, 3, 4'!M8:M8)=0)),"","Неверно!")</f>
        <v/>
      </c>
      <c r="B277" s="143" t="s">
        <v>7401</v>
      </c>
      <c r="C277" s="141" t="s">
        <v>7402</v>
      </c>
      <c r="D277" s="141" t="s">
        <v>45</v>
      </c>
      <c r="E277" s="141" t="str">
        <f>CONCATENATE("(",SUM('Разделы 2, 3, 4'!L8:L8),"&gt;",0," И ",SUM('Разделы 2, 3, 4'!M8:M8),"&gt;",0,")"," ИЛИ ","(",SUM('Разделы 2, 3, 4'!L8:L8),"=",0," И ",SUM('Разделы 2, 3, 4'!M8:M8),"=",0,")")</f>
        <v>(3&gt;0 И 325000&gt;0) ИЛИ (3=0 И 325000=0)</v>
      </c>
    </row>
    <row r="278" spans="1:5" s="148" customFormat="1" ht="47.25" hidden="1">
      <c r="A278" s="142" t="str">
        <f>IF(((SUM('Разделы 2, 3, 4'!L9:L9)&gt;0)*(SUM('Разделы 2, 3, 4'!M9:M9)&gt;0))+((SUM('Разделы 2, 3, 4'!L9:L9)=0)*(SUM('Разделы 2, 3, 4'!M9:M9)=0)),"","Неверно!")</f>
        <v/>
      </c>
      <c r="B278" s="143" t="s">
        <v>7401</v>
      </c>
      <c r="C278" s="141" t="s">
        <v>7403</v>
      </c>
      <c r="D278" s="141" t="s">
        <v>45</v>
      </c>
      <c r="E278" s="141" t="str">
        <f>CONCATENATE("(",SUM('Разделы 2, 3, 4'!L9:L9),"&gt;",0," И ",SUM('Разделы 2, 3, 4'!M9:M9),"&gt;",0,")"," ИЛИ ","(",SUM('Разделы 2, 3, 4'!L9:L9),"=",0," И ",SUM('Разделы 2, 3, 4'!M9:M9),"=",0,")")</f>
        <v>(0&gt;0 И 0&gt;0) ИЛИ (0=0 И 0=0)</v>
      </c>
    </row>
    <row r="279" spans="1:5" s="148" customFormat="1" ht="47.25" hidden="1">
      <c r="A279" s="142" t="str">
        <f>IF(((SUM('Разделы 2, 3, 4'!L10:L10)&gt;0)*(SUM('Разделы 2, 3, 4'!M10:M10)&gt;0))+((SUM('Разделы 2, 3, 4'!L10:L10)=0)*(SUM('Разделы 2, 3, 4'!M10:M10)=0)),"","Неверно!")</f>
        <v/>
      </c>
      <c r="B279" s="143" t="s">
        <v>7401</v>
      </c>
      <c r="C279" s="141" t="s">
        <v>7404</v>
      </c>
      <c r="D279" s="141" t="s">
        <v>45</v>
      </c>
      <c r="E279" s="141" t="str">
        <f>CONCATENATE("(",SUM('Разделы 2, 3, 4'!L10:L10),"&gt;",0," И ",SUM('Разделы 2, 3, 4'!M10:M10),"&gt;",0,")"," ИЛИ ","(",SUM('Разделы 2, 3, 4'!L10:L10),"=",0," И ",SUM('Разделы 2, 3, 4'!M10:M10),"=",0,")")</f>
        <v>(0&gt;0 И 0&gt;0) ИЛИ (0=0 И 0=0)</v>
      </c>
    </row>
    <row r="280" spans="1:5" s="148" customFormat="1" ht="47.25" hidden="1">
      <c r="A280" s="142" t="str">
        <f>IF(((SUM('Разделы 2, 3, 4'!L11:L11)&gt;0)*(SUM('Разделы 2, 3, 4'!M11:M11)&gt;0))+((SUM('Разделы 2, 3, 4'!L11:L11)=0)*(SUM('Разделы 2, 3, 4'!M11:M11)=0)),"","Неверно!")</f>
        <v/>
      </c>
      <c r="B280" s="143" t="s">
        <v>7401</v>
      </c>
      <c r="C280" s="141" t="s">
        <v>7405</v>
      </c>
      <c r="D280" s="141" t="s">
        <v>45</v>
      </c>
      <c r="E280" s="141" t="str">
        <f>CONCATENATE("(",SUM('Разделы 2, 3, 4'!L11:L11),"&gt;",0," И ",SUM('Разделы 2, 3, 4'!M11:M11),"&gt;",0,")"," ИЛИ ","(",SUM('Разделы 2, 3, 4'!L11:L11),"=",0," И ",SUM('Разделы 2, 3, 4'!M11:M11),"=",0,")")</f>
        <v>(0&gt;0 И 0&gt;0) ИЛИ (0=0 И 0=0)</v>
      </c>
    </row>
    <row r="281" spans="1:5" s="148" customFormat="1" ht="47.25" hidden="1">
      <c r="A281" s="142" t="str">
        <f>IF(((SUM('Разделы 2, 3, 4'!L12:L12)&gt;0)*(SUM('Разделы 2, 3, 4'!M12:M12)&gt;0))+((SUM('Разделы 2, 3, 4'!L12:L12)=0)*(SUM('Разделы 2, 3, 4'!M12:M12)=0)),"","Неверно!")</f>
        <v/>
      </c>
      <c r="B281" s="143" t="s">
        <v>7401</v>
      </c>
      <c r="C281" s="141" t="s">
        <v>7406</v>
      </c>
      <c r="D281" s="141" t="s">
        <v>45</v>
      </c>
      <c r="E281" s="141" t="str">
        <f>CONCATENATE("(",SUM('Разделы 2, 3, 4'!L12:L12),"&gt;",0," И ",SUM('Разделы 2, 3, 4'!M12:M12),"&gt;",0,")"," ИЛИ ","(",SUM('Разделы 2, 3, 4'!L12:L12),"=",0," И ",SUM('Разделы 2, 3, 4'!M12:M12),"=",0,")")</f>
        <v>(0&gt;0 И 0&gt;0) ИЛИ (0=0 И 0=0)</v>
      </c>
    </row>
    <row r="282" spans="1:5" s="148" customFormat="1" ht="47.25" hidden="1">
      <c r="A282" s="142" t="str">
        <f>IF(((SUM('Разделы 2, 3, 4'!L13:L13)&gt;0)*(SUM('Разделы 2, 3, 4'!M13:M13)&gt;0))+((SUM('Разделы 2, 3, 4'!L13:L13)=0)*(SUM('Разделы 2, 3, 4'!M13:M13)=0)),"","Неверно!")</f>
        <v/>
      </c>
      <c r="B282" s="143" t="s">
        <v>7401</v>
      </c>
      <c r="C282" s="141" t="s">
        <v>7407</v>
      </c>
      <c r="D282" s="141" t="s">
        <v>45</v>
      </c>
      <c r="E282" s="141" t="str">
        <f>CONCATENATE("(",SUM('Разделы 2, 3, 4'!L13:L13),"&gt;",0," И ",SUM('Разделы 2, 3, 4'!M13:M13),"&gt;",0,")"," ИЛИ ","(",SUM('Разделы 2, 3, 4'!L13:L13),"=",0," И ",SUM('Разделы 2, 3, 4'!M13:M13),"=",0,")")</f>
        <v>(0&gt;0 И 0&gt;0) ИЛИ (0=0 И 0=0)</v>
      </c>
    </row>
    <row r="283" spans="1:5" s="148" customFormat="1" ht="47.25" hidden="1">
      <c r="A283" s="142" t="str">
        <f>IF(((SUM('Разделы 2, 3, 4'!L14:L14)&gt;0)*(SUM('Разделы 2, 3, 4'!M14:M14)&gt;0))+((SUM('Разделы 2, 3, 4'!L14:L14)=0)*(SUM('Разделы 2, 3, 4'!M14:M14)=0)),"","Неверно!")</f>
        <v/>
      </c>
      <c r="B283" s="143" t="s">
        <v>7401</v>
      </c>
      <c r="C283" s="141" t="s">
        <v>7408</v>
      </c>
      <c r="D283" s="141" t="s">
        <v>45</v>
      </c>
      <c r="E283" s="141" t="str">
        <f>CONCATENATE("(",SUM('Разделы 2, 3, 4'!L14:L14),"&gt;",0," И ",SUM('Разделы 2, 3, 4'!M14:M14),"&gt;",0,")"," ИЛИ ","(",SUM('Разделы 2, 3, 4'!L14:L14),"=",0," И ",SUM('Разделы 2, 3, 4'!M14:M14),"=",0,")")</f>
        <v>(0&gt;0 И 0&gt;0) ИЛИ (0=0 И 0=0)</v>
      </c>
    </row>
    <row r="284" spans="1:5" s="148" customFormat="1" ht="47.25" hidden="1">
      <c r="A284" s="142" t="str">
        <f>IF(((SUM('Разделы 2, 3, 4'!J8:J8)&gt;0)*(SUM('Разделы 2, 3, 4'!K8:K8)&gt;0))+((SUM('Разделы 2, 3, 4'!J8:J8)=0)*(SUM('Разделы 2, 3, 4'!K8:K8)=0)),"","Неверно!")</f>
        <v/>
      </c>
      <c r="B284" s="143" t="s">
        <v>7409</v>
      </c>
      <c r="C284" s="141" t="s">
        <v>7410</v>
      </c>
      <c r="D284" s="141" t="s">
        <v>44</v>
      </c>
      <c r="E284" s="141" t="str">
        <f>CONCATENATE("(",SUM('Разделы 2, 3, 4'!J8:J8),"&gt;",0," И ",SUM('Разделы 2, 3, 4'!K8:K8),"&gt;",0,")"," ИЛИ ","(",SUM('Разделы 2, 3, 4'!J8:J8),"=",0," И ",SUM('Разделы 2, 3, 4'!K8:K8),"=",0,")")</f>
        <v>(2&gt;0 И 75000&gt;0) ИЛИ (2=0 И 75000=0)</v>
      </c>
    </row>
    <row r="285" spans="1:5" s="148" customFormat="1" ht="47.25" hidden="1">
      <c r="A285" s="142" t="str">
        <f>IF(((SUM('Разделы 2, 3, 4'!J9:J9)&gt;0)*(SUM('Разделы 2, 3, 4'!K9:K9)&gt;0))+((SUM('Разделы 2, 3, 4'!J9:J9)=0)*(SUM('Разделы 2, 3, 4'!K9:K9)=0)),"","Неверно!")</f>
        <v/>
      </c>
      <c r="B285" s="143" t="s">
        <v>7409</v>
      </c>
      <c r="C285" s="141" t="s">
        <v>7411</v>
      </c>
      <c r="D285" s="141" t="s">
        <v>44</v>
      </c>
      <c r="E285" s="141" t="str">
        <f>CONCATENATE("(",SUM('Разделы 2, 3, 4'!J9:J9),"&gt;",0," И ",SUM('Разделы 2, 3, 4'!K9:K9),"&gt;",0,")"," ИЛИ ","(",SUM('Разделы 2, 3, 4'!J9:J9),"=",0," И ",SUM('Разделы 2, 3, 4'!K9:K9),"=",0,")")</f>
        <v>(0&gt;0 И 0&gt;0) ИЛИ (0=0 И 0=0)</v>
      </c>
    </row>
    <row r="286" spans="1:5" s="148" customFormat="1" ht="47.25" hidden="1">
      <c r="A286" s="142" t="str">
        <f>IF(((SUM('Разделы 2, 3, 4'!J10:J10)&gt;0)*(SUM('Разделы 2, 3, 4'!K10:K10)&gt;0))+((SUM('Разделы 2, 3, 4'!J10:J10)=0)*(SUM('Разделы 2, 3, 4'!K10:K10)=0)),"","Неверно!")</f>
        <v/>
      </c>
      <c r="B286" s="143" t="s">
        <v>7409</v>
      </c>
      <c r="C286" s="141" t="s">
        <v>7412</v>
      </c>
      <c r="D286" s="141" t="s">
        <v>44</v>
      </c>
      <c r="E286" s="141" t="str">
        <f>CONCATENATE("(",SUM('Разделы 2, 3, 4'!J10:J10),"&gt;",0," И ",SUM('Разделы 2, 3, 4'!K10:K10),"&gt;",0,")"," ИЛИ ","(",SUM('Разделы 2, 3, 4'!J10:J10),"=",0," И ",SUM('Разделы 2, 3, 4'!K10:K10),"=",0,")")</f>
        <v>(0&gt;0 И 0&gt;0) ИЛИ (0=0 И 0=0)</v>
      </c>
    </row>
    <row r="287" spans="1:5" s="148" customFormat="1" ht="47.25" hidden="1">
      <c r="A287" s="142" t="str">
        <f>IF(((SUM('Разделы 2, 3, 4'!J11:J11)&gt;0)*(SUM('Разделы 2, 3, 4'!K11:K11)&gt;0))+((SUM('Разделы 2, 3, 4'!J11:J11)=0)*(SUM('Разделы 2, 3, 4'!K11:K11)=0)),"","Неверно!")</f>
        <v/>
      </c>
      <c r="B287" s="143" t="s">
        <v>7409</v>
      </c>
      <c r="C287" s="141" t="s">
        <v>7413</v>
      </c>
      <c r="D287" s="141" t="s">
        <v>44</v>
      </c>
      <c r="E287" s="141" t="str">
        <f>CONCATENATE("(",SUM('Разделы 2, 3, 4'!J11:J11),"&gt;",0," И ",SUM('Разделы 2, 3, 4'!K11:K11),"&gt;",0,")"," ИЛИ ","(",SUM('Разделы 2, 3, 4'!J11:J11),"=",0," И ",SUM('Разделы 2, 3, 4'!K11:K11),"=",0,")")</f>
        <v>(0&gt;0 И 0&gt;0) ИЛИ (0=0 И 0=0)</v>
      </c>
    </row>
    <row r="288" spans="1:5" s="148" customFormat="1" ht="47.25" hidden="1">
      <c r="A288" s="142" t="str">
        <f>IF(((SUM('Разделы 2, 3, 4'!J12:J12)&gt;0)*(SUM('Разделы 2, 3, 4'!K12:K12)&gt;0))+((SUM('Разделы 2, 3, 4'!J12:J12)=0)*(SUM('Разделы 2, 3, 4'!K12:K12)=0)),"","Неверно!")</f>
        <v/>
      </c>
      <c r="B288" s="143" t="s">
        <v>7409</v>
      </c>
      <c r="C288" s="141" t="s">
        <v>7414</v>
      </c>
      <c r="D288" s="141" t="s">
        <v>44</v>
      </c>
      <c r="E288" s="141" t="str">
        <f>CONCATENATE("(",SUM('Разделы 2, 3, 4'!J12:J12),"&gt;",0," И ",SUM('Разделы 2, 3, 4'!K12:K12),"&gt;",0,")"," ИЛИ ","(",SUM('Разделы 2, 3, 4'!J12:J12),"=",0," И ",SUM('Разделы 2, 3, 4'!K12:K12),"=",0,")")</f>
        <v>(0&gt;0 И 0&gt;0) ИЛИ (0=0 И 0=0)</v>
      </c>
    </row>
    <row r="289" spans="1:5" s="148" customFormat="1" ht="47.25" hidden="1">
      <c r="A289" s="142" t="str">
        <f>IF(((SUM('Разделы 2, 3, 4'!J13:J13)&gt;0)*(SUM('Разделы 2, 3, 4'!K13:K13)&gt;0))+((SUM('Разделы 2, 3, 4'!J13:J13)=0)*(SUM('Разделы 2, 3, 4'!K13:K13)=0)),"","Неверно!")</f>
        <v/>
      </c>
      <c r="B289" s="143" t="s">
        <v>7409</v>
      </c>
      <c r="C289" s="141" t="s">
        <v>7415</v>
      </c>
      <c r="D289" s="141" t="s">
        <v>44</v>
      </c>
      <c r="E289" s="141" t="str">
        <f>CONCATENATE("(",SUM('Разделы 2, 3, 4'!J13:J13),"&gt;",0," И ",SUM('Разделы 2, 3, 4'!K13:K13),"&gt;",0,")"," ИЛИ ","(",SUM('Разделы 2, 3, 4'!J13:J13),"=",0," И ",SUM('Разделы 2, 3, 4'!K13:K13),"=",0,")")</f>
        <v>(0&gt;0 И 0&gt;0) ИЛИ (0=0 И 0=0)</v>
      </c>
    </row>
    <row r="290" spans="1:5" s="148" customFormat="1" ht="47.25" hidden="1">
      <c r="A290" s="142" t="str">
        <f>IF(((SUM('Разделы 2, 3, 4'!J14:J14)&gt;0)*(SUM('Разделы 2, 3, 4'!K14:K14)&gt;0))+((SUM('Разделы 2, 3, 4'!J14:J14)=0)*(SUM('Разделы 2, 3, 4'!K14:K14)=0)),"","Неверно!")</f>
        <v/>
      </c>
      <c r="B290" s="143" t="s">
        <v>7409</v>
      </c>
      <c r="C290" s="141" t="s">
        <v>7416</v>
      </c>
      <c r="D290" s="141" t="s">
        <v>44</v>
      </c>
      <c r="E290" s="141" t="str">
        <f>CONCATENATE("(",SUM('Разделы 2, 3, 4'!J14:J14),"&gt;",0," И ",SUM('Разделы 2, 3, 4'!K14:K14),"&gt;",0,")"," ИЛИ ","(",SUM('Разделы 2, 3, 4'!J14:J14),"=",0," И ",SUM('Разделы 2, 3, 4'!K14:K14),"=",0,")")</f>
        <v>(4&gt;0 И 7000&gt;0) ИЛИ (4=0 И 7000=0)</v>
      </c>
    </row>
    <row r="291" spans="1:5" s="148" customFormat="1" ht="63" hidden="1">
      <c r="A291" s="142" t="str">
        <f>IF(((SUM('Разделы 2, 3, 4'!C8:C8)&gt;0)*(SUM('Разделы 2, 3, 4'!D8:D8)&gt;0))+((SUM('Разделы 2, 3, 4'!C8:C8)=0)*(SUM('Разделы 2, 3, 4'!D8:D8)=0)),"","Неверно!")</f>
        <v/>
      </c>
      <c r="B291" s="143" t="s">
        <v>7417</v>
      </c>
      <c r="C291" s="141" t="s">
        <v>7418</v>
      </c>
      <c r="D291" s="141" t="s">
        <v>43</v>
      </c>
      <c r="E291" s="141" t="str">
        <f>CONCATENATE("(",SUM('Разделы 2, 3, 4'!C8:C8),"&gt;",0," И ",SUM('Разделы 2, 3, 4'!D8:D8),"&gt;",0,")"," ИЛИ ","(",SUM('Разделы 2, 3, 4'!C8:C8),"=",0," И ",SUM('Разделы 2, 3, 4'!D8:D8),"=",0,")")</f>
        <v>(7&gt;0 И 195000&gt;0) ИЛИ (7=0 И 195000=0)</v>
      </c>
    </row>
    <row r="292" spans="1:5" s="148" customFormat="1" ht="47.25" hidden="1">
      <c r="A292" s="142" t="str">
        <f>IF(((SUM('Разделы 2, 3, 4'!C9:C9)&gt;0)*(SUM('Разделы 2, 3, 4'!D9:D9)&gt;0))+((SUM('Разделы 2, 3, 4'!C9:C9)=0)*(SUM('Разделы 2, 3, 4'!D9:D9)=0)),"","Неверно!")</f>
        <v/>
      </c>
      <c r="B292" s="143" t="s">
        <v>7417</v>
      </c>
      <c r="C292" s="141" t="s">
        <v>7419</v>
      </c>
      <c r="D292" s="141" t="s">
        <v>43</v>
      </c>
      <c r="E292" s="141" t="str">
        <f>CONCATENATE("(",SUM('Разделы 2, 3, 4'!C9:C9),"&gt;",0," И ",SUM('Разделы 2, 3, 4'!D9:D9),"&gt;",0,")"," ИЛИ ","(",SUM('Разделы 2, 3, 4'!C9:C9),"=",0," И ",SUM('Разделы 2, 3, 4'!D9:D9),"=",0,")")</f>
        <v>(0&gt;0 И 0&gt;0) ИЛИ (0=0 И 0=0)</v>
      </c>
    </row>
    <row r="293" spans="1:5" s="148" customFormat="1" ht="47.25" hidden="1">
      <c r="A293" s="142" t="str">
        <f>IF(((SUM('Разделы 2, 3, 4'!C10:C10)&gt;0)*(SUM('Разделы 2, 3, 4'!D10:D10)&gt;0))+((SUM('Разделы 2, 3, 4'!C10:C10)=0)*(SUM('Разделы 2, 3, 4'!D10:D10)=0)),"","Неверно!")</f>
        <v/>
      </c>
      <c r="B293" s="143" t="s">
        <v>7417</v>
      </c>
      <c r="C293" s="141" t="s">
        <v>7420</v>
      </c>
      <c r="D293" s="141" t="s">
        <v>43</v>
      </c>
      <c r="E293" s="141" t="str">
        <f>CONCATENATE("(",SUM('Разделы 2, 3, 4'!C10:C10),"&gt;",0," И ",SUM('Разделы 2, 3, 4'!D10:D10),"&gt;",0,")"," ИЛИ ","(",SUM('Разделы 2, 3, 4'!C10:C10),"=",0," И ",SUM('Разделы 2, 3, 4'!D10:D10),"=",0,")")</f>
        <v>(0&gt;0 И 0&gt;0) ИЛИ (0=0 И 0=0)</v>
      </c>
    </row>
    <row r="294" spans="1:5" s="148" customFormat="1" ht="47.25" hidden="1">
      <c r="A294" s="142" t="str">
        <f>IF(((SUM('Разделы 2, 3, 4'!C11:C11)&gt;0)*(SUM('Разделы 2, 3, 4'!D11:D11)&gt;0))+((SUM('Разделы 2, 3, 4'!C11:C11)=0)*(SUM('Разделы 2, 3, 4'!D11:D11)=0)),"","Неверно!")</f>
        <v/>
      </c>
      <c r="B294" s="143" t="s">
        <v>7417</v>
      </c>
      <c r="C294" s="141" t="s">
        <v>7421</v>
      </c>
      <c r="D294" s="141" t="s">
        <v>43</v>
      </c>
      <c r="E294" s="141" t="str">
        <f>CONCATENATE("(",SUM('Разделы 2, 3, 4'!C11:C11),"&gt;",0," И ",SUM('Разделы 2, 3, 4'!D11:D11),"&gt;",0,")"," ИЛИ ","(",SUM('Разделы 2, 3, 4'!C11:C11),"=",0," И ",SUM('Разделы 2, 3, 4'!D11:D11),"=",0,")")</f>
        <v>(0&gt;0 И 0&gt;0) ИЛИ (0=0 И 0=0)</v>
      </c>
    </row>
    <row r="295" spans="1:5" s="148" customFormat="1" ht="47.25" hidden="1">
      <c r="A295" s="142" t="str">
        <f>IF(((SUM('Разделы 2, 3, 4'!C12:C12)&gt;0)*(SUM('Разделы 2, 3, 4'!D12:D12)&gt;0))+((SUM('Разделы 2, 3, 4'!C12:C12)=0)*(SUM('Разделы 2, 3, 4'!D12:D12)=0)),"","Неверно!")</f>
        <v/>
      </c>
      <c r="B295" s="143" t="s">
        <v>7417</v>
      </c>
      <c r="C295" s="141" t="s">
        <v>7422</v>
      </c>
      <c r="D295" s="141" t="s">
        <v>43</v>
      </c>
      <c r="E295" s="141" t="str">
        <f>CONCATENATE("(",SUM('Разделы 2, 3, 4'!C12:C12),"&gt;",0," И ",SUM('Разделы 2, 3, 4'!D12:D12),"&gt;",0,")"," ИЛИ ","(",SUM('Разделы 2, 3, 4'!C12:C12),"=",0," И ",SUM('Разделы 2, 3, 4'!D12:D12),"=",0,")")</f>
        <v>(0&gt;0 И 0&gt;0) ИЛИ (0=0 И 0=0)</v>
      </c>
    </row>
    <row r="296" spans="1:5" s="148" customFormat="1" ht="47.25" hidden="1">
      <c r="A296" s="142" t="str">
        <f>IF(((SUM('Разделы 2, 3, 4'!C13:C13)&gt;0)*(SUM('Разделы 2, 3, 4'!D13:D13)&gt;0))+((SUM('Разделы 2, 3, 4'!C13:C13)=0)*(SUM('Разделы 2, 3, 4'!D13:D13)=0)),"","Неверно!")</f>
        <v/>
      </c>
      <c r="B296" s="143" t="s">
        <v>7417</v>
      </c>
      <c r="C296" s="141" t="s">
        <v>7423</v>
      </c>
      <c r="D296" s="141" t="s">
        <v>43</v>
      </c>
      <c r="E296" s="141" t="str">
        <f>CONCATENATE("(",SUM('Разделы 2, 3, 4'!C13:C13),"&gt;",0," И ",SUM('Разделы 2, 3, 4'!D13:D13),"&gt;",0,")"," ИЛИ ","(",SUM('Разделы 2, 3, 4'!C13:C13),"=",0," И ",SUM('Разделы 2, 3, 4'!D13:D13),"=",0,")")</f>
        <v>(0&gt;0 И 0&gt;0) ИЛИ (0=0 И 0=0)</v>
      </c>
    </row>
    <row r="297" spans="1:5" s="148" customFormat="1" ht="63" hidden="1">
      <c r="A297" s="142" t="str">
        <f>IF(((SUM('Разделы 2, 3, 4'!C14:C14)&gt;0)*(SUM('Разделы 2, 3, 4'!D14:D14)&gt;0))+((SUM('Разделы 2, 3, 4'!C14:C14)=0)*(SUM('Разделы 2, 3, 4'!D14:D14)=0)),"","Неверно!")</f>
        <v/>
      </c>
      <c r="B297" s="143" t="s">
        <v>7417</v>
      </c>
      <c r="C297" s="141" t="s">
        <v>7424</v>
      </c>
      <c r="D297" s="141" t="s">
        <v>43</v>
      </c>
      <c r="E297" s="141" t="str">
        <f>CONCATENATE("(",SUM('Разделы 2, 3, 4'!C14:C14),"&gt;",0," И ",SUM('Разделы 2, 3, 4'!D14:D14),"&gt;",0,")"," ИЛИ ","(",SUM('Разделы 2, 3, 4'!C14:C14),"=",0," И ",SUM('Разделы 2, 3, 4'!D14:D14),"=",0,")")</f>
        <v>(86&gt;0 И 722500&gt;0) ИЛИ (86=0 И 722500=0)</v>
      </c>
    </row>
    <row r="298" spans="1:5" s="148" customFormat="1" ht="63" hidden="1">
      <c r="A298" s="142" t="e">
        <f>IF(((SUM('Разделы 2, 3, 4'!C12:C12)&gt;0)*(SUM('Разделы 2, 3, 4'!D12:D12)/SUM('Разделы 2, 3, 4'!C12:C12)&lt;=100000))+((SUM('Разделы 2, 3, 4'!C12:C12)=0)*(SUM('Разделы 2, 3, 4'!D12:D12)=0)),"","Неверно!")</f>
        <v>#DIV/0!</v>
      </c>
      <c r="B298" s="143" t="s">
        <v>7425</v>
      </c>
      <c r="C298" s="141" t="s">
        <v>7426</v>
      </c>
      <c r="D298" s="141" t="s">
        <v>47</v>
      </c>
      <c r="E298" s="141" t="str">
        <f>CONCATENATE("(",SUM('Разделы 2, 3, 4'!C12:C12),"&gt;",0," И ",SUM('Разделы 2, 3, 4'!D12:D12),"/",SUM('Разделы 2, 3, 4'!C12:C12),"&lt;=",100000,")"," ИЛИ ","(",SUM('Разделы 2, 3, 4'!C12:C12),"=",0," И ",SUM('Разделы 2, 3, 4'!D12:D12),"=",0,")")</f>
        <v>(0&gt;0 И 0/0&lt;=100000) ИЛИ (0=0 И 0=0)</v>
      </c>
    </row>
    <row r="299" spans="1:5" s="148" customFormat="1" ht="31.5" hidden="1">
      <c r="A299" s="142" t="str">
        <f>IF((SUM('Разделы 2, 3, 4'!C18:C18)&lt;=200000),"","Неверно!")</f>
        <v/>
      </c>
      <c r="B299" s="143" t="s">
        <v>7427</v>
      </c>
      <c r="C299" s="141" t="s">
        <v>7428</v>
      </c>
      <c r="D299" s="141" t="s">
        <v>7429</v>
      </c>
      <c r="E299" s="141" t="str">
        <f>CONCATENATE(SUM('Разделы 2, 3, 4'!C18:C18),"&lt;=",200000)</f>
        <v>362&lt;=200000</v>
      </c>
    </row>
    <row r="300" spans="1:5" s="148" customFormat="1" ht="31.5" hidden="1">
      <c r="A300" s="142" t="str">
        <f>IF((SUM('Разделы 2, 3, 4'!F33:F33)&lt;=SUM('Разделы 2, 3, 4'!C33:C33)),"","Неверно!")</f>
        <v/>
      </c>
      <c r="B300" s="143" t="s">
        <v>7430</v>
      </c>
      <c r="C300" s="141" t="s">
        <v>7431</v>
      </c>
      <c r="D300" s="141" t="s">
        <v>7432</v>
      </c>
      <c r="E300" s="141" t="str">
        <f>CONCATENATE(SUM('Разделы 2, 3, 4'!F33:F33),"&lt;=",SUM('Разделы 2, 3, 4'!C33:C33))</f>
        <v>0&lt;=0</v>
      </c>
    </row>
    <row r="301" spans="1:5" s="148" customFormat="1" ht="31.5" hidden="1">
      <c r="A301" s="142" t="str">
        <f>IF((SUM('Разделы 2, 3, 4'!F34:F34)&lt;=SUM('Разделы 2, 3, 4'!C34:C34)),"","Неверно!")</f>
        <v/>
      </c>
      <c r="B301" s="143" t="s">
        <v>7430</v>
      </c>
      <c r="C301" s="141" t="s">
        <v>7433</v>
      </c>
      <c r="D301" s="141" t="s">
        <v>7432</v>
      </c>
      <c r="E301" s="141" t="str">
        <f>CONCATENATE(SUM('Разделы 2, 3, 4'!F34:F34),"&lt;=",SUM('Разделы 2, 3, 4'!C34:C34))</f>
        <v>0&lt;=0</v>
      </c>
    </row>
    <row r="302" spans="1:5" s="148" customFormat="1" ht="31.5" hidden="1">
      <c r="A302" s="142" t="str">
        <f>IF((SUM('Разделы 2, 3, 4'!H33:H33)&lt;=SUM('Разделы 2, 3, 4'!C33:C33)),"","Неверно!")</f>
        <v/>
      </c>
      <c r="B302" s="143" t="s">
        <v>7434</v>
      </c>
      <c r="C302" s="141" t="s">
        <v>7435</v>
      </c>
      <c r="D302" s="141" t="s">
        <v>7436</v>
      </c>
      <c r="E302" s="141" t="str">
        <f>CONCATENATE(SUM('Разделы 2, 3, 4'!H33:H33),"&lt;=",SUM('Разделы 2, 3, 4'!C33:C33))</f>
        <v>0&lt;=0</v>
      </c>
    </row>
    <row r="303" spans="1:5" s="148" customFormat="1" ht="31.5" hidden="1">
      <c r="A303" s="142" t="str">
        <f>IF((SUM('Разделы 2, 3, 4'!H34:H34)&lt;=SUM('Разделы 2, 3, 4'!C34:C34)),"","Неверно!")</f>
        <v/>
      </c>
      <c r="B303" s="143" t="s">
        <v>7434</v>
      </c>
      <c r="C303" s="141" t="s">
        <v>7437</v>
      </c>
      <c r="D303" s="141" t="s">
        <v>7436</v>
      </c>
      <c r="E303" s="141" t="str">
        <f>CONCATENATE(SUM('Разделы 2, 3, 4'!H34:H34),"&lt;=",SUM('Разделы 2, 3, 4'!C34:C34))</f>
        <v>0&lt;=0</v>
      </c>
    </row>
    <row r="304" spans="1:5" s="148" customFormat="1" ht="31.5" hidden="1">
      <c r="A304" s="142" t="str">
        <f>IF((SUM('Разделы 2, 3, 4'!D33:D33)&lt;=SUM('Разделы 2, 3, 4'!C33:C33)),"","Неверно!")</f>
        <v/>
      </c>
      <c r="B304" s="143" t="s">
        <v>7438</v>
      </c>
      <c r="C304" s="141" t="s">
        <v>7439</v>
      </c>
      <c r="D304" s="141" t="s">
        <v>94</v>
      </c>
      <c r="E304" s="141" t="str">
        <f>CONCATENATE(SUM('Разделы 2, 3, 4'!D33:D33),"&lt;=",SUM('Разделы 2, 3, 4'!C33:C33))</f>
        <v>0&lt;=0</v>
      </c>
    </row>
    <row r="305" spans="1:5" s="148" customFormat="1" ht="31.5" hidden="1">
      <c r="A305" s="142" t="str">
        <f>IF((SUM('Разделы 2, 3, 4'!D34:D34)&lt;=SUM('Разделы 2, 3, 4'!C34:C34)),"","Неверно!")</f>
        <v/>
      </c>
      <c r="B305" s="143" t="s">
        <v>7438</v>
      </c>
      <c r="C305" s="141" t="s">
        <v>7440</v>
      </c>
      <c r="D305" s="141" t="s">
        <v>94</v>
      </c>
      <c r="E305" s="141" t="str">
        <f>CONCATENATE(SUM('Разделы 2, 3, 4'!D34:D34),"&lt;=",SUM('Разделы 2, 3, 4'!C34:C34))</f>
        <v>0&lt;=0</v>
      </c>
    </row>
    <row r="306" spans="1:5" s="148" customFormat="1" ht="47.25" hidden="1">
      <c r="A306" s="142" t="str">
        <f>IF(((SUM('Разделы 2, 3, 4'!D33:D33)=0)*(SUM('Разделы 2, 3, 4'!E33:E33)=0))+((SUM('Разделы 2, 3, 4'!D33:D33)&gt;0)*(SUM('Разделы 2, 3, 4'!E33:E33)&gt;0)),"","Неверно!")</f>
        <v/>
      </c>
      <c r="B306" s="143" t="s">
        <v>7441</v>
      </c>
      <c r="C306" s="141" t="s">
        <v>7442</v>
      </c>
      <c r="D306" s="141" t="s">
        <v>7443</v>
      </c>
      <c r="E306" s="141" t="str">
        <f>CONCATENATE("(",SUM('Разделы 2, 3, 4'!D33:D33),"=",0," И ",SUM('Разделы 2, 3, 4'!E33:E33),"=",0,")"," ИЛИ ","(",SUM('Разделы 2, 3, 4'!D33:D33),"&gt;",0," И ",SUM('Разделы 2, 3, 4'!E33:E33),"&gt;",0,")")</f>
        <v>(0=0 И 0=0) ИЛИ (0&gt;0 И 0&gt;0)</v>
      </c>
    </row>
    <row r="307" spans="1:5" s="148" customFormat="1" ht="47.25" hidden="1">
      <c r="A307" s="142" t="str">
        <f>IF(((SUM('Разделы 2, 3, 4'!D34:D34)=0)*(SUM('Разделы 2, 3, 4'!E34:E34)=0))+((SUM('Разделы 2, 3, 4'!D34:D34)&gt;0)*(SUM('Разделы 2, 3, 4'!E34:E34)&gt;0)),"","Неверно!")</f>
        <v/>
      </c>
      <c r="B307" s="143" t="s">
        <v>7441</v>
      </c>
      <c r="C307" s="141" t="s">
        <v>7444</v>
      </c>
      <c r="D307" s="141" t="s">
        <v>7443</v>
      </c>
      <c r="E307" s="141" t="str">
        <f>CONCATENATE("(",SUM('Разделы 2, 3, 4'!D34:D34),"=",0," И ",SUM('Разделы 2, 3, 4'!E34:E34),"=",0,")"," ИЛИ ","(",SUM('Разделы 2, 3, 4'!D34:D34),"&gt;",0," И ",SUM('Разделы 2, 3, 4'!E34:E34),"&gt;",0,")")</f>
        <v>(0=0 И 0=0) ИЛИ (0&gt;0 И 0&gt;0)</v>
      </c>
    </row>
    <row r="308" spans="1:5" s="148" customFormat="1" ht="47.25" hidden="1">
      <c r="A308" s="142" t="str">
        <f>IF(((SUM('Разделы 2, 3, 4'!H33:H33)=0)*(SUM('Разделы 2, 3, 4'!I33:I33)=0))+((SUM('Разделы 2, 3, 4'!H33:H33)&gt;0)*(SUM('Разделы 2, 3, 4'!I33:I33)&gt;0)),"","Неверно!")</f>
        <v/>
      </c>
      <c r="B308" s="143" t="s">
        <v>7445</v>
      </c>
      <c r="C308" s="141" t="s">
        <v>7446</v>
      </c>
      <c r="D308" s="141" t="s">
        <v>7443</v>
      </c>
      <c r="E308" s="141" t="str">
        <f>CONCATENATE("(",SUM('Разделы 2, 3, 4'!H33:H33),"=",0," И ",SUM('Разделы 2, 3, 4'!I33:I33),"=",0,")"," ИЛИ ","(",SUM('Разделы 2, 3, 4'!H33:H33),"&gt;",0," И ",SUM('Разделы 2, 3, 4'!I33:I33),"&gt;",0,")")</f>
        <v>(0=0 И 0=0) ИЛИ (0&gt;0 И 0&gt;0)</v>
      </c>
    </row>
    <row r="309" spans="1:5" s="148" customFormat="1" ht="47.25" hidden="1">
      <c r="A309" s="142" t="str">
        <f>IF(((SUM('Разделы 2, 3, 4'!H34:H34)=0)*(SUM('Разделы 2, 3, 4'!I34:I34)=0))+((SUM('Разделы 2, 3, 4'!H34:H34)&gt;0)*(SUM('Разделы 2, 3, 4'!I34:I34)&gt;0)),"","Неверно!")</f>
        <v/>
      </c>
      <c r="B309" s="143" t="s">
        <v>7445</v>
      </c>
      <c r="C309" s="141" t="s">
        <v>7447</v>
      </c>
      <c r="D309" s="141" t="s">
        <v>7443</v>
      </c>
      <c r="E309" s="141" t="str">
        <f>CONCATENATE("(",SUM('Разделы 2, 3, 4'!H34:H34),"=",0," И ",SUM('Разделы 2, 3, 4'!I34:I34),"=",0,")"," ИЛИ ","(",SUM('Разделы 2, 3, 4'!H34:H34),"&gt;",0," И ",SUM('Разделы 2, 3, 4'!I34:I34),"&gt;",0,")")</f>
        <v>(0=0 И 0=0) ИЛИ (0&gt;0 И 0&gt;0)</v>
      </c>
    </row>
  </sheetData>
  <sheetProtection autoFilter="0"/>
  <autoFilter ref="A1:A309">
    <filterColumn colId="0">
      <filters>
        <filter val="Неверно!"/>
      </filters>
    </filterColumn>
  </autoFilter>
  <phoneticPr fontId="0" type="noConversion"/>
  <pageMargins left="0.75" right="0.75" top="1" bottom="1" header="0.5" footer="0.5"/>
  <pageSetup paperSize="9" scale="67" fitToHeight="5" orientation="portrait" r:id="rId1"/>
  <headerFooter alignWithMargins="0"/>
</worksheet>
</file>

<file path=xl/worksheets/sheet6.xml><?xml version="1.0" encoding="utf-8"?>
<worksheet xmlns="http://schemas.openxmlformats.org/spreadsheetml/2006/main" xmlns:r="http://schemas.openxmlformats.org/officeDocument/2006/relationships">
  <sheetPr codeName="Лист3" enableFormatConditionsCalculation="0">
    <tabColor indexed="47"/>
    <pageSetUpPr fitToPage="1"/>
  </sheetPr>
  <dimension ref="A1:L437"/>
  <sheetViews>
    <sheetView zoomScale="80" zoomScaleNormal="80" workbookViewId="0">
      <pane ySplit="1" topLeftCell="A2" activePane="bottomLeft" state="frozen"/>
      <selection pane="bottomLeft"/>
    </sheetView>
  </sheetViews>
  <sheetFormatPr defaultRowHeight="12.75"/>
  <cols>
    <col min="1" max="1" width="14.28515625" style="134" customWidth="1"/>
    <col min="2" max="2" width="18.85546875" style="140" customWidth="1"/>
    <col min="3" max="3" width="46.7109375" style="133" customWidth="1"/>
    <col min="4" max="4" width="78.7109375" style="133" customWidth="1"/>
    <col min="5" max="5" width="20.140625" style="133" customWidth="1"/>
    <col min="6" max="6" width="44.7109375" style="15" customWidth="1"/>
    <col min="7" max="7" width="46.7109375" style="113" customWidth="1"/>
    <col min="8" max="10" width="9.140625" style="14" customWidth="1"/>
    <col min="11" max="11" width="8.85546875" style="14" customWidth="1"/>
    <col min="12" max="12" width="9.140625" style="14" hidden="1" customWidth="1"/>
    <col min="13" max="13" width="0.42578125" style="14" customWidth="1"/>
    <col min="14" max="16384" width="9.140625" style="14"/>
  </cols>
  <sheetData>
    <row r="1" spans="1:7" s="25" customFormat="1" ht="38.25" customHeight="1">
      <c r="A1" s="144" t="s">
        <v>2122</v>
      </c>
      <c r="B1" s="144" t="s">
        <v>2123</v>
      </c>
      <c r="C1" s="144" t="s">
        <v>2124</v>
      </c>
      <c r="D1" s="144" t="s">
        <v>2125</v>
      </c>
      <c r="E1" s="145" t="s">
        <v>2181</v>
      </c>
      <c r="F1" s="146" t="s">
        <v>2180</v>
      </c>
      <c r="G1" s="111"/>
    </row>
    <row r="2" spans="1:7" ht="78.75">
      <c r="A2" s="142" t="str">
        <f>IF((SUM('Разделы 2, 3, 4'!C33:C33)=0),"","Неверно!")</f>
        <v/>
      </c>
      <c r="B2" s="143" t="s">
        <v>6552</v>
      </c>
      <c r="C2" s="141" t="s">
        <v>6553</v>
      </c>
      <c r="D2" s="141" t="s">
        <v>6554</v>
      </c>
      <c r="E2" s="141" t="str">
        <f>CONCATENATE(SUM('Разделы 2, 3, 4'!C33:C33),"=",0)</f>
        <v>0=0</v>
      </c>
      <c r="F2" s="147"/>
      <c r="G2" s="112" t="str">
        <f>IF(('ФЛК (информационный)'!A2="Неверно!")*('ФЛК (информационный)'!F2=""),"Внести подтверждение к нарушенному информационному ФЛК"," ")</f>
        <v xml:space="preserve"> </v>
      </c>
    </row>
    <row r="3" spans="1:7" ht="78.75">
      <c r="A3" s="142" t="str">
        <f>IF((SUM('Разделы 2, 3, 4'!C34:C34)=0),"","Неверно!")</f>
        <v/>
      </c>
      <c r="B3" s="143" t="s">
        <v>6552</v>
      </c>
      <c r="C3" s="141" t="s">
        <v>6555</v>
      </c>
      <c r="D3" s="141" t="s">
        <v>6554</v>
      </c>
      <c r="E3" s="141" t="str">
        <f>CONCATENATE(SUM('Разделы 2, 3, 4'!C34:C34),"=",0)</f>
        <v>0=0</v>
      </c>
      <c r="F3" s="147"/>
      <c r="G3" s="112" t="str">
        <f>IF(('ФЛК (информационный)'!A3="Неверно!")*('ФЛК (информационный)'!F3=""),"Внести подтверждение к нарушенному информационному ФЛК"," ")</f>
        <v xml:space="preserve"> </v>
      </c>
    </row>
    <row r="4" spans="1:7" ht="78.75">
      <c r="A4" s="142" t="str">
        <f>IF((SUM('Разделы 2, 3, 4'!D33:D33)=0),"","Неверно!")</f>
        <v/>
      </c>
      <c r="B4" s="143" t="s">
        <v>6552</v>
      </c>
      <c r="C4" s="141" t="s">
        <v>6556</v>
      </c>
      <c r="D4" s="141" t="s">
        <v>6554</v>
      </c>
      <c r="E4" s="141" t="str">
        <f>CONCATENATE(SUM('Разделы 2, 3, 4'!D33:D33),"=",0)</f>
        <v>0=0</v>
      </c>
      <c r="F4" s="147"/>
      <c r="G4" s="112" t="str">
        <f>IF(('ФЛК (информационный)'!A4="Неверно!")*('ФЛК (информационный)'!F4=""),"Внести подтверждение к нарушенному информационному ФЛК"," ")</f>
        <v xml:space="preserve"> </v>
      </c>
    </row>
    <row r="5" spans="1:7" ht="78.75">
      <c r="A5" s="142" t="str">
        <f>IF((SUM('Разделы 2, 3, 4'!D34:D34)=0),"","Неверно!")</f>
        <v/>
      </c>
      <c r="B5" s="143" t="s">
        <v>6552</v>
      </c>
      <c r="C5" s="141" t="s">
        <v>6557</v>
      </c>
      <c r="D5" s="141" t="s">
        <v>6554</v>
      </c>
      <c r="E5" s="141" t="str">
        <f>CONCATENATE(SUM('Разделы 2, 3, 4'!D34:D34),"=",0)</f>
        <v>0=0</v>
      </c>
      <c r="F5" s="147"/>
      <c r="G5" s="112" t="str">
        <f>IF(('ФЛК (информационный)'!A5="Неверно!")*('ФЛК (информационный)'!F5=""),"Внести подтверждение к нарушенному информационному ФЛК"," ")</f>
        <v xml:space="preserve"> </v>
      </c>
    </row>
    <row r="6" spans="1:7" ht="78.75">
      <c r="A6" s="142" t="str">
        <f>IF((SUM('Разделы 2, 3, 4'!E33:E33)=0),"","Неверно!")</f>
        <v/>
      </c>
      <c r="B6" s="143" t="s">
        <v>6552</v>
      </c>
      <c r="C6" s="141" t="s">
        <v>6558</v>
      </c>
      <c r="D6" s="141" t="s">
        <v>6554</v>
      </c>
      <c r="E6" s="141" t="str">
        <f>CONCATENATE(SUM('Разделы 2, 3, 4'!E33:E33),"=",0)</f>
        <v>0=0</v>
      </c>
      <c r="F6" s="147"/>
      <c r="G6" s="112" t="str">
        <f>IF(('ФЛК (информационный)'!A6="Неверно!")*('ФЛК (информационный)'!F6=""),"Внести подтверждение к нарушенному информационному ФЛК"," ")</f>
        <v xml:space="preserve"> </v>
      </c>
    </row>
    <row r="7" spans="1:7" ht="78.75">
      <c r="A7" s="142" t="str">
        <f>IF((SUM('Разделы 2, 3, 4'!E34:E34)=0),"","Неверно!")</f>
        <v/>
      </c>
      <c r="B7" s="143" t="s">
        <v>6552</v>
      </c>
      <c r="C7" s="141" t="s">
        <v>6559</v>
      </c>
      <c r="D7" s="141" t="s">
        <v>6554</v>
      </c>
      <c r="E7" s="141" t="str">
        <f>CONCATENATE(SUM('Разделы 2, 3, 4'!E34:E34),"=",0)</f>
        <v>0=0</v>
      </c>
      <c r="F7" s="147"/>
      <c r="G7" s="112" t="str">
        <f>IF(('ФЛК (информационный)'!A7="Неверно!")*('ФЛК (информационный)'!F7=""),"Внести подтверждение к нарушенному информационному ФЛК"," ")</f>
        <v xml:space="preserve"> </v>
      </c>
    </row>
    <row r="8" spans="1:7" ht="78.75">
      <c r="A8" s="142" t="str">
        <f>IF((SUM('Разделы 2, 3, 4'!F33:F33)=0),"","Неверно!")</f>
        <v/>
      </c>
      <c r="B8" s="143" t="s">
        <v>6552</v>
      </c>
      <c r="C8" s="141" t="s">
        <v>6560</v>
      </c>
      <c r="D8" s="141" t="s">
        <v>6554</v>
      </c>
      <c r="E8" s="141" t="str">
        <f>CONCATENATE(SUM('Разделы 2, 3, 4'!F33:F33),"=",0)</f>
        <v>0=0</v>
      </c>
      <c r="F8" s="147"/>
      <c r="G8" s="112" t="str">
        <f>IF(('ФЛК (информационный)'!A8="Неверно!")*('ФЛК (информационный)'!F8=""),"Внести подтверждение к нарушенному информационному ФЛК"," ")</f>
        <v xml:space="preserve"> </v>
      </c>
    </row>
    <row r="9" spans="1:7" ht="78.75">
      <c r="A9" s="142" t="str">
        <f>IF((SUM('Разделы 2, 3, 4'!F34:F34)=0),"","Неверно!")</f>
        <v/>
      </c>
      <c r="B9" s="143" t="s">
        <v>6552</v>
      </c>
      <c r="C9" s="141" t="s">
        <v>6561</v>
      </c>
      <c r="D9" s="141" t="s">
        <v>6554</v>
      </c>
      <c r="E9" s="141" t="str">
        <f>CONCATENATE(SUM('Разделы 2, 3, 4'!F34:F34),"=",0)</f>
        <v>0=0</v>
      </c>
      <c r="F9" s="147"/>
      <c r="G9" s="112" t="str">
        <f>IF(('ФЛК (информационный)'!A9="Неверно!")*('ФЛК (информационный)'!F9=""),"Внести подтверждение к нарушенному информационному ФЛК"," ")</f>
        <v xml:space="preserve"> </v>
      </c>
    </row>
    <row r="10" spans="1:7" ht="78.75">
      <c r="A10" s="142" t="str">
        <f>IF((SUM('Разделы 2, 3, 4'!G33:G33)=0),"","Неверно!")</f>
        <v/>
      </c>
      <c r="B10" s="143" t="s">
        <v>6552</v>
      </c>
      <c r="C10" s="141" t="s">
        <v>6562</v>
      </c>
      <c r="D10" s="141" t="s">
        <v>6554</v>
      </c>
      <c r="E10" s="141" t="str">
        <f>CONCATENATE(SUM('Разделы 2, 3, 4'!G33:G33),"=",0)</f>
        <v>0=0</v>
      </c>
      <c r="F10" s="147"/>
      <c r="G10" s="112" t="str">
        <f>IF(('ФЛК (информационный)'!A10="Неверно!")*('ФЛК (информационный)'!F10=""),"Внести подтверждение к нарушенному информационному ФЛК"," ")</f>
        <v xml:space="preserve"> </v>
      </c>
    </row>
    <row r="11" spans="1:7" ht="78.75">
      <c r="A11" s="142" t="str">
        <f>IF((SUM('Разделы 2, 3, 4'!G34:G34)=0),"","Неверно!")</f>
        <v/>
      </c>
      <c r="B11" s="143" t="s">
        <v>6552</v>
      </c>
      <c r="C11" s="141" t="s">
        <v>6563</v>
      </c>
      <c r="D11" s="141" t="s">
        <v>6554</v>
      </c>
      <c r="E11" s="141" t="str">
        <f>CONCATENATE(SUM('Разделы 2, 3, 4'!G34:G34),"=",0)</f>
        <v>0=0</v>
      </c>
      <c r="F11" s="147"/>
      <c r="G11" s="112" t="str">
        <f>IF(('ФЛК (информационный)'!A11="Неверно!")*('ФЛК (информационный)'!F11=""),"Внести подтверждение к нарушенному информационному ФЛК"," ")</f>
        <v xml:space="preserve"> </v>
      </c>
    </row>
    <row r="12" spans="1:7" ht="78.75">
      <c r="A12" s="142" t="str">
        <f>IF((SUM('Разделы 2, 3, 4'!H33:H33)=0),"","Неверно!")</f>
        <v/>
      </c>
      <c r="B12" s="143" t="s">
        <v>6552</v>
      </c>
      <c r="C12" s="141" t="s">
        <v>6564</v>
      </c>
      <c r="D12" s="141" t="s">
        <v>6554</v>
      </c>
      <c r="E12" s="141" t="str">
        <f>CONCATENATE(SUM('Разделы 2, 3, 4'!H33:H33),"=",0)</f>
        <v>0=0</v>
      </c>
      <c r="F12" s="147"/>
      <c r="G12" s="112" t="str">
        <f>IF(('ФЛК (информационный)'!A12="Неверно!")*('ФЛК (информационный)'!F12=""),"Внести подтверждение к нарушенному информационному ФЛК"," ")</f>
        <v xml:space="preserve"> </v>
      </c>
    </row>
    <row r="13" spans="1:7" ht="78.75">
      <c r="A13" s="142" t="str">
        <f>IF((SUM('Разделы 2, 3, 4'!H34:H34)=0),"","Неверно!")</f>
        <v/>
      </c>
      <c r="B13" s="143" t="s">
        <v>6552</v>
      </c>
      <c r="C13" s="141" t="s">
        <v>6565</v>
      </c>
      <c r="D13" s="141" t="s">
        <v>6554</v>
      </c>
      <c r="E13" s="141" t="str">
        <f>CONCATENATE(SUM('Разделы 2, 3, 4'!H34:H34),"=",0)</f>
        <v>0=0</v>
      </c>
      <c r="F13" s="147"/>
      <c r="G13" s="112" t="str">
        <f>IF(('ФЛК (информационный)'!A13="Неверно!")*('ФЛК (информационный)'!F13=""),"Внести подтверждение к нарушенному информационному ФЛК"," ")</f>
        <v xml:space="preserve"> </v>
      </c>
    </row>
    <row r="14" spans="1:7" ht="78.75">
      <c r="A14" s="142" t="str">
        <f>IF((SUM('Разделы 2, 3, 4'!I33:I33)=0),"","Неверно!")</f>
        <v/>
      </c>
      <c r="B14" s="143" t="s">
        <v>6552</v>
      </c>
      <c r="C14" s="141" t="s">
        <v>6566</v>
      </c>
      <c r="D14" s="141" t="s">
        <v>6554</v>
      </c>
      <c r="E14" s="141" t="str">
        <f>CONCATENATE(SUM('Разделы 2, 3, 4'!I33:I33),"=",0)</f>
        <v>0=0</v>
      </c>
      <c r="F14" s="147"/>
      <c r="G14" s="112" t="str">
        <f>IF(('ФЛК (информационный)'!A14="Неверно!")*('ФЛК (информационный)'!F14=""),"Внести подтверждение к нарушенному информационному ФЛК"," ")</f>
        <v xml:space="preserve"> </v>
      </c>
    </row>
    <row r="15" spans="1:7" ht="78.75">
      <c r="A15" s="142" t="str">
        <f>IF((SUM('Разделы 2, 3, 4'!I34:I34)=0),"","Неверно!")</f>
        <v/>
      </c>
      <c r="B15" s="143" t="s">
        <v>6552</v>
      </c>
      <c r="C15" s="141" t="s">
        <v>6567</v>
      </c>
      <c r="D15" s="141" t="s">
        <v>6554</v>
      </c>
      <c r="E15" s="141" t="str">
        <f>CONCATENATE(SUM('Разделы 2, 3, 4'!I34:I34),"=",0)</f>
        <v>0=0</v>
      </c>
      <c r="F15" s="147"/>
      <c r="G15" s="112" t="str">
        <f>IF(('ФЛК (информационный)'!A15="Неверно!")*('ФЛК (информационный)'!F15=""),"Внести подтверждение к нарушенному информационному ФЛК"," ")</f>
        <v xml:space="preserve"> </v>
      </c>
    </row>
    <row r="16" spans="1:7" ht="47.25">
      <c r="A16" s="142" t="str">
        <f>IF((SUM('Раздел 1'!J9:J9)=0),"","Неверно!")</f>
        <v/>
      </c>
      <c r="B16" s="143" t="s">
        <v>6568</v>
      </c>
      <c r="C16" s="141" t="s">
        <v>6569</v>
      </c>
      <c r="D16" s="141" t="s">
        <v>41</v>
      </c>
      <c r="E16" s="141" t="str">
        <f>CONCATENATE(SUM('Раздел 1'!J9:J9),"=",0)</f>
        <v>0=0</v>
      </c>
      <c r="F16" s="147"/>
      <c r="G16" s="112" t="str">
        <f>IF(('ФЛК (информационный)'!A16="Неверно!")*('ФЛК (информационный)'!F16=""),"Внести подтверждение к нарушенному информационному ФЛК"," ")</f>
        <v xml:space="preserve"> </v>
      </c>
    </row>
    <row r="17" spans="1:7" ht="47.25">
      <c r="A17" s="142" t="str">
        <f>IF((SUM('Раздел 1'!J18:J18)=0),"","Неверно!")</f>
        <v/>
      </c>
      <c r="B17" s="143" t="s">
        <v>6568</v>
      </c>
      <c r="C17" s="141" t="s">
        <v>6570</v>
      </c>
      <c r="D17" s="141" t="s">
        <v>41</v>
      </c>
      <c r="E17" s="141" t="str">
        <f>CONCATENATE(SUM('Раздел 1'!J18:J18),"=",0)</f>
        <v>0=0</v>
      </c>
      <c r="F17" s="147"/>
      <c r="G17" s="112" t="str">
        <f>IF(('ФЛК (информационный)'!A17="Неверно!")*('ФЛК (информационный)'!F17=""),"Внести подтверждение к нарушенному информационному ФЛК"," ")</f>
        <v xml:space="preserve"> </v>
      </c>
    </row>
    <row r="18" spans="1:7" ht="47.25">
      <c r="A18" s="142" t="str">
        <f>IF((SUM('Раздел 1'!J19:J19)=0),"","Неверно!")</f>
        <v/>
      </c>
      <c r="B18" s="143" t="s">
        <v>6568</v>
      </c>
      <c r="C18" s="141" t="s">
        <v>6571</v>
      </c>
      <c r="D18" s="141" t="s">
        <v>41</v>
      </c>
      <c r="E18" s="141" t="str">
        <f>CONCATENATE(SUM('Раздел 1'!J19:J19),"=",0)</f>
        <v>0=0</v>
      </c>
      <c r="F18" s="147"/>
      <c r="G18" s="112" t="str">
        <f>IF(('ФЛК (информационный)'!A18="Неверно!")*('ФЛК (информационный)'!F18=""),"Внести подтверждение к нарушенному информационному ФЛК"," ")</f>
        <v xml:space="preserve"> </v>
      </c>
    </row>
    <row r="19" spans="1:7" ht="47.25">
      <c r="A19" s="142" t="str">
        <f>IF((SUM('Раздел 1'!J20:J20)=0),"","Неверно!")</f>
        <v/>
      </c>
      <c r="B19" s="143" t="s">
        <v>6568</v>
      </c>
      <c r="C19" s="141" t="s">
        <v>6572</v>
      </c>
      <c r="D19" s="141" t="s">
        <v>41</v>
      </c>
      <c r="E19" s="141" t="str">
        <f>CONCATENATE(SUM('Раздел 1'!J20:J20),"=",0)</f>
        <v>0=0</v>
      </c>
      <c r="F19" s="147"/>
      <c r="G19" s="112" t="str">
        <f>IF(('ФЛК (информационный)'!A19="Неверно!")*('ФЛК (информационный)'!F19=""),"Внести подтверждение к нарушенному информационному ФЛК"," ")</f>
        <v xml:space="preserve"> </v>
      </c>
    </row>
    <row r="20" spans="1:7" ht="47.25">
      <c r="A20" s="142" t="str">
        <f>IF((SUM('Раздел 1'!J21:J21)=0),"","Неверно!")</f>
        <v/>
      </c>
      <c r="B20" s="143" t="s">
        <v>6568</v>
      </c>
      <c r="C20" s="141" t="s">
        <v>6573</v>
      </c>
      <c r="D20" s="141" t="s">
        <v>41</v>
      </c>
      <c r="E20" s="141" t="str">
        <f>CONCATENATE(SUM('Раздел 1'!J21:J21),"=",0)</f>
        <v>0=0</v>
      </c>
      <c r="F20" s="147"/>
      <c r="G20" s="112" t="str">
        <f>IF(('ФЛК (информационный)'!A20="Неверно!")*('ФЛК (информационный)'!F20=""),"Внести подтверждение к нарушенному информационному ФЛК"," ")</f>
        <v xml:space="preserve"> </v>
      </c>
    </row>
    <row r="21" spans="1:7" ht="47.25">
      <c r="A21" s="142" t="str">
        <f>IF((SUM('Раздел 1'!J22:J22)=0),"","Неверно!")</f>
        <v/>
      </c>
      <c r="B21" s="143" t="s">
        <v>6568</v>
      </c>
      <c r="C21" s="141" t="s">
        <v>6574</v>
      </c>
      <c r="D21" s="141" t="s">
        <v>41</v>
      </c>
      <c r="E21" s="141" t="str">
        <f>CONCATENATE(SUM('Раздел 1'!J22:J22),"=",0)</f>
        <v>0=0</v>
      </c>
      <c r="F21" s="147"/>
      <c r="G21" s="112" t="str">
        <f>IF(('ФЛК (информационный)'!A21="Неверно!")*('ФЛК (информационный)'!F21=""),"Внести подтверждение к нарушенному информационному ФЛК"," ")</f>
        <v xml:space="preserve"> </v>
      </c>
    </row>
    <row r="22" spans="1:7" ht="47.25">
      <c r="A22" s="142" t="str">
        <f>IF((SUM('Раздел 1'!J23:J23)=0),"","Неверно!")</f>
        <v/>
      </c>
      <c r="B22" s="143" t="s">
        <v>6568</v>
      </c>
      <c r="C22" s="141" t="s">
        <v>6575</v>
      </c>
      <c r="D22" s="141" t="s">
        <v>41</v>
      </c>
      <c r="E22" s="141" t="str">
        <f>CONCATENATE(SUM('Раздел 1'!J23:J23),"=",0)</f>
        <v>0=0</v>
      </c>
      <c r="F22" s="147"/>
      <c r="G22" s="112" t="str">
        <f>IF(('ФЛК (информационный)'!A22="Неверно!")*('ФЛК (информационный)'!F22=""),"Внести подтверждение к нарушенному информационному ФЛК"," ")</f>
        <v xml:space="preserve"> </v>
      </c>
    </row>
    <row r="23" spans="1:7" ht="47.25">
      <c r="A23" s="142" t="str">
        <f>IF((SUM('Раздел 1'!J24:J24)=0),"","Неверно!")</f>
        <v/>
      </c>
      <c r="B23" s="143" t="s">
        <v>6568</v>
      </c>
      <c r="C23" s="141" t="s">
        <v>6576</v>
      </c>
      <c r="D23" s="141" t="s">
        <v>41</v>
      </c>
      <c r="E23" s="141" t="str">
        <f>CONCATENATE(SUM('Раздел 1'!J24:J24),"=",0)</f>
        <v>0=0</v>
      </c>
      <c r="F23" s="147"/>
      <c r="G23" s="112" t="str">
        <f>IF(('ФЛК (информационный)'!A23="Неверно!")*('ФЛК (информационный)'!F23=""),"Внести подтверждение к нарушенному информационному ФЛК"," ")</f>
        <v xml:space="preserve"> </v>
      </c>
    </row>
    <row r="24" spans="1:7" ht="47.25">
      <c r="A24" s="142" t="str">
        <f>IF((SUM('Раздел 1'!J25:J25)=0),"","Неверно!")</f>
        <v/>
      </c>
      <c r="B24" s="143" t="s">
        <v>6568</v>
      </c>
      <c r="C24" s="141" t="s">
        <v>6577</v>
      </c>
      <c r="D24" s="141" t="s">
        <v>41</v>
      </c>
      <c r="E24" s="141" t="str">
        <f>CONCATENATE(SUM('Раздел 1'!J25:J25),"=",0)</f>
        <v>0=0</v>
      </c>
      <c r="F24" s="147"/>
      <c r="G24" s="112" t="str">
        <f>IF(('ФЛК (информационный)'!A24="Неверно!")*('ФЛК (информационный)'!F24=""),"Внести подтверждение к нарушенному информационному ФЛК"," ")</f>
        <v xml:space="preserve"> </v>
      </c>
    </row>
    <row r="25" spans="1:7" ht="47.25">
      <c r="A25" s="142" t="str">
        <f>IF((SUM('Раздел 1'!J26:J26)=0),"","Неверно!")</f>
        <v/>
      </c>
      <c r="B25" s="143" t="s">
        <v>6568</v>
      </c>
      <c r="C25" s="141" t="s">
        <v>6578</v>
      </c>
      <c r="D25" s="141" t="s">
        <v>41</v>
      </c>
      <c r="E25" s="141" t="str">
        <f>CONCATENATE(SUM('Раздел 1'!J26:J26),"=",0)</f>
        <v>0=0</v>
      </c>
      <c r="F25" s="147"/>
      <c r="G25" s="112" t="str">
        <f>IF(('ФЛК (информационный)'!A25="Неверно!")*('ФЛК (информационный)'!F25=""),"Внести подтверждение к нарушенному информационному ФЛК"," ")</f>
        <v xml:space="preserve"> </v>
      </c>
    </row>
    <row r="26" spans="1:7" ht="47.25">
      <c r="A26" s="142" t="str">
        <f>IF((SUM('Раздел 1'!J27:J27)=0),"","Неверно!")</f>
        <v/>
      </c>
      <c r="B26" s="143" t="s">
        <v>6568</v>
      </c>
      <c r="C26" s="141" t="s">
        <v>6579</v>
      </c>
      <c r="D26" s="141" t="s">
        <v>41</v>
      </c>
      <c r="E26" s="141" t="str">
        <f>CONCATENATE(SUM('Раздел 1'!J27:J27),"=",0)</f>
        <v>0=0</v>
      </c>
      <c r="F26" s="147"/>
      <c r="G26" s="112" t="str">
        <f>IF(('ФЛК (информационный)'!A26="Неверно!")*('ФЛК (информационный)'!F26=""),"Внести подтверждение к нарушенному информационному ФЛК"," ")</f>
        <v xml:space="preserve"> </v>
      </c>
    </row>
    <row r="27" spans="1:7" ht="47.25">
      <c r="A27" s="142" t="str">
        <f>IF((SUM('Раздел 1'!J10:J10)=0),"","Неверно!")</f>
        <v/>
      </c>
      <c r="B27" s="143" t="s">
        <v>6568</v>
      </c>
      <c r="C27" s="141" t="s">
        <v>6580</v>
      </c>
      <c r="D27" s="141" t="s">
        <v>41</v>
      </c>
      <c r="E27" s="141" t="str">
        <f>CONCATENATE(SUM('Раздел 1'!J10:J10),"=",0)</f>
        <v>0=0</v>
      </c>
      <c r="F27" s="147"/>
      <c r="G27" s="112" t="str">
        <f>IF(('ФЛК (информационный)'!A27="Неверно!")*('ФЛК (информационный)'!F27=""),"Внести подтверждение к нарушенному информационному ФЛК"," ")</f>
        <v xml:space="preserve"> </v>
      </c>
    </row>
    <row r="28" spans="1:7" ht="47.25">
      <c r="A28" s="142" t="str">
        <f>IF((SUM('Раздел 1'!J28:J28)=0),"","Неверно!")</f>
        <v/>
      </c>
      <c r="B28" s="143" t="s">
        <v>6568</v>
      </c>
      <c r="C28" s="141" t="s">
        <v>6581</v>
      </c>
      <c r="D28" s="141" t="s">
        <v>41</v>
      </c>
      <c r="E28" s="141" t="str">
        <f>CONCATENATE(SUM('Раздел 1'!J28:J28),"=",0)</f>
        <v>0=0</v>
      </c>
      <c r="F28" s="147"/>
      <c r="G28" s="112" t="str">
        <f>IF(('ФЛК (информационный)'!A28="Неверно!")*('ФЛК (информационный)'!F28=""),"Внести подтверждение к нарушенному информационному ФЛК"," ")</f>
        <v xml:space="preserve"> </v>
      </c>
    </row>
    <row r="29" spans="1:7" ht="47.25">
      <c r="A29" s="142" t="str">
        <f>IF((SUM('Раздел 1'!J29:J29)=0),"","Неверно!")</f>
        <v/>
      </c>
      <c r="B29" s="143" t="s">
        <v>6568</v>
      </c>
      <c r="C29" s="141" t="s">
        <v>6582</v>
      </c>
      <c r="D29" s="141" t="s">
        <v>41</v>
      </c>
      <c r="E29" s="141" t="str">
        <f>CONCATENATE(SUM('Раздел 1'!J29:J29),"=",0)</f>
        <v>0=0</v>
      </c>
      <c r="F29" s="147"/>
      <c r="G29" s="112" t="str">
        <f>IF(('ФЛК (информационный)'!A29="Неверно!")*('ФЛК (информационный)'!F29=""),"Внести подтверждение к нарушенному информационному ФЛК"," ")</f>
        <v xml:space="preserve"> </v>
      </c>
    </row>
    <row r="30" spans="1:7" ht="47.25">
      <c r="A30" s="142" t="str">
        <f>IF((SUM('Раздел 1'!J30:J30)=0),"","Неверно!")</f>
        <v/>
      </c>
      <c r="B30" s="143" t="s">
        <v>6568</v>
      </c>
      <c r="C30" s="141" t="s">
        <v>6583</v>
      </c>
      <c r="D30" s="141" t="s">
        <v>41</v>
      </c>
      <c r="E30" s="141" t="str">
        <f>CONCATENATE(SUM('Раздел 1'!J30:J30),"=",0)</f>
        <v>0=0</v>
      </c>
      <c r="F30" s="147"/>
      <c r="G30" s="112" t="str">
        <f>IF(('ФЛК (информационный)'!A30="Неверно!")*('ФЛК (информационный)'!F30=""),"Внести подтверждение к нарушенному информационному ФЛК"," ")</f>
        <v xml:space="preserve"> </v>
      </c>
    </row>
    <row r="31" spans="1:7" ht="47.25">
      <c r="A31" s="142" t="str">
        <f>IF((SUM('Раздел 1'!J31:J31)=0),"","Неверно!")</f>
        <v/>
      </c>
      <c r="B31" s="143" t="s">
        <v>6568</v>
      </c>
      <c r="C31" s="141" t="s">
        <v>6584</v>
      </c>
      <c r="D31" s="141" t="s">
        <v>41</v>
      </c>
      <c r="E31" s="141" t="str">
        <f>CONCATENATE(SUM('Раздел 1'!J31:J31),"=",0)</f>
        <v>0=0</v>
      </c>
      <c r="F31" s="147"/>
      <c r="G31" s="112" t="str">
        <f>IF(('ФЛК (информационный)'!A31="Неверно!")*('ФЛК (информационный)'!F31=""),"Внести подтверждение к нарушенному информационному ФЛК"," ")</f>
        <v xml:space="preserve"> </v>
      </c>
    </row>
    <row r="32" spans="1:7" ht="47.25">
      <c r="A32" s="142" t="str">
        <f>IF((SUM('Раздел 1'!J11:J11)=0),"","Неверно!")</f>
        <v/>
      </c>
      <c r="B32" s="143" t="s">
        <v>6568</v>
      </c>
      <c r="C32" s="141" t="s">
        <v>6585</v>
      </c>
      <c r="D32" s="141" t="s">
        <v>41</v>
      </c>
      <c r="E32" s="141" t="str">
        <f>CONCATENATE(SUM('Раздел 1'!J11:J11),"=",0)</f>
        <v>0=0</v>
      </c>
      <c r="F32" s="147"/>
      <c r="G32" s="112" t="str">
        <f>IF(('ФЛК (информационный)'!A32="Неверно!")*('ФЛК (информационный)'!F32=""),"Внести подтверждение к нарушенному информационному ФЛК"," ")</f>
        <v xml:space="preserve"> </v>
      </c>
    </row>
    <row r="33" spans="1:7" ht="47.25">
      <c r="A33" s="142" t="str">
        <f>IF((SUM('Раздел 1'!J12:J12)=0),"","Неверно!")</f>
        <v/>
      </c>
      <c r="B33" s="143" t="s">
        <v>6568</v>
      </c>
      <c r="C33" s="141" t="s">
        <v>6586</v>
      </c>
      <c r="D33" s="141" t="s">
        <v>41</v>
      </c>
      <c r="E33" s="141" t="str">
        <f>CONCATENATE(SUM('Раздел 1'!J12:J12),"=",0)</f>
        <v>0=0</v>
      </c>
      <c r="F33" s="147"/>
      <c r="G33" s="112" t="str">
        <f>IF(('ФЛК (информационный)'!A33="Неверно!")*('ФЛК (информационный)'!F33=""),"Внести подтверждение к нарушенному информационному ФЛК"," ")</f>
        <v xml:space="preserve"> </v>
      </c>
    </row>
    <row r="34" spans="1:7" ht="47.25">
      <c r="A34" s="142" t="str">
        <f>IF((SUM('Раздел 1'!J13:J13)=0),"","Неверно!")</f>
        <v/>
      </c>
      <c r="B34" s="143" t="s">
        <v>6568</v>
      </c>
      <c r="C34" s="141" t="s">
        <v>6587</v>
      </c>
      <c r="D34" s="141" t="s">
        <v>41</v>
      </c>
      <c r="E34" s="141" t="str">
        <f>CONCATENATE(SUM('Раздел 1'!J13:J13),"=",0)</f>
        <v>0=0</v>
      </c>
      <c r="F34" s="147"/>
      <c r="G34" s="112" t="str">
        <f>IF(('ФЛК (информационный)'!A34="Неверно!")*('ФЛК (информационный)'!F34=""),"Внести подтверждение к нарушенному информационному ФЛК"," ")</f>
        <v xml:space="preserve"> </v>
      </c>
    </row>
    <row r="35" spans="1:7" ht="47.25">
      <c r="A35" s="142" t="str">
        <f>IF((SUM('Раздел 1'!J14:J14)=0),"","Неверно!")</f>
        <v/>
      </c>
      <c r="B35" s="143" t="s">
        <v>6568</v>
      </c>
      <c r="C35" s="141" t="s">
        <v>6588</v>
      </c>
      <c r="D35" s="141" t="s">
        <v>41</v>
      </c>
      <c r="E35" s="141" t="str">
        <f>CONCATENATE(SUM('Раздел 1'!J14:J14),"=",0)</f>
        <v>0=0</v>
      </c>
      <c r="F35" s="147"/>
      <c r="G35" s="112" t="str">
        <f>IF(('ФЛК (информационный)'!A35="Неверно!")*('ФЛК (информационный)'!F35=""),"Внести подтверждение к нарушенному информационному ФЛК"," ")</f>
        <v xml:space="preserve"> </v>
      </c>
    </row>
    <row r="36" spans="1:7" ht="47.25">
      <c r="A36" s="142" t="str">
        <f>IF((SUM('Раздел 1'!J15:J15)=0),"","Неверно!")</f>
        <v/>
      </c>
      <c r="B36" s="143" t="s">
        <v>6568</v>
      </c>
      <c r="C36" s="141" t="s">
        <v>6589</v>
      </c>
      <c r="D36" s="141" t="s">
        <v>41</v>
      </c>
      <c r="E36" s="141" t="str">
        <f>CONCATENATE(SUM('Раздел 1'!J15:J15),"=",0)</f>
        <v>0=0</v>
      </c>
      <c r="F36" s="147"/>
      <c r="G36" s="112" t="str">
        <f>IF(('ФЛК (информационный)'!A36="Неверно!")*('ФЛК (информационный)'!F36=""),"Внести подтверждение к нарушенному информационному ФЛК"," ")</f>
        <v xml:space="preserve"> </v>
      </c>
    </row>
    <row r="37" spans="1:7" ht="47.25">
      <c r="A37" s="142" t="str">
        <f>IF((SUM('Раздел 1'!J16:J16)=0),"","Неверно!")</f>
        <v/>
      </c>
      <c r="B37" s="143" t="s">
        <v>6568</v>
      </c>
      <c r="C37" s="141" t="s">
        <v>6590</v>
      </c>
      <c r="D37" s="141" t="s">
        <v>41</v>
      </c>
      <c r="E37" s="141" t="str">
        <f>CONCATENATE(SUM('Раздел 1'!J16:J16),"=",0)</f>
        <v>0=0</v>
      </c>
      <c r="F37" s="147"/>
      <c r="G37" s="112" t="str">
        <f>IF(('ФЛК (информационный)'!A37="Неверно!")*('ФЛК (информационный)'!F37=""),"Внести подтверждение к нарушенному информационному ФЛК"," ")</f>
        <v xml:space="preserve"> </v>
      </c>
    </row>
    <row r="38" spans="1:7" ht="47.25">
      <c r="A38" s="142" t="str">
        <f>IF((SUM('Раздел 1'!J17:J17)=0),"","Неверно!")</f>
        <v/>
      </c>
      <c r="B38" s="143" t="s">
        <v>6568</v>
      </c>
      <c r="C38" s="141" t="s">
        <v>6591</v>
      </c>
      <c r="D38" s="141" t="s">
        <v>41</v>
      </c>
      <c r="E38" s="141" t="str">
        <f>CONCATENATE(SUM('Раздел 1'!J17:J17),"=",0)</f>
        <v>0=0</v>
      </c>
      <c r="F38" s="147"/>
      <c r="G38" s="112" t="str">
        <f>IF(('ФЛК (информационный)'!A38="Неверно!")*('ФЛК (информационный)'!F38=""),"Внести подтверждение к нарушенному информационному ФЛК"," ")</f>
        <v xml:space="preserve"> </v>
      </c>
    </row>
    <row r="39" spans="1:7" ht="31.5">
      <c r="A39" s="142" t="str">
        <f>IF((SUM('Разделы 2, 3, 4'!F26:F26)&lt;=10000000),"","Неверно!")</f>
        <v/>
      </c>
      <c r="B39" s="143" t="s">
        <v>6592</v>
      </c>
      <c r="C39" s="141" t="s">
        <v>6593</v>
      </c>
      <c r="D39" s="141" t="s">
        <v>40</v>
      </c>
      <c r="E39" s="141" t="str">
        <f>CONCATENATE(SUM('Разделы 2, 3, 4'!F26:F26),"&lt;=",10000000)</f>
        <v>0&lt;=10000000</v>
      </c>
      <c r="F39" s="147"/>
      <c r="G39" s="112" t="str">
        <f>IF(('ФЛК (информационный)'!A39="Неверно!")*('ФЛК (информационный)'!F39=""),"Внести подтверждение к нарушенному информационному ФЛК"," ")</f>
        <v xml:space="preserve"> </v>
      </c>
    </row>
    <row r="40" spans="1:7" ht="31.5">
      <c r="A40" s="142" t="str">
        <f>IF((SUM('Разделы 2, 3, 4'!F27:F27)&lt;=10000000),"","Неверно!")</f>
        <v/>
      </c>
      <c r="B40" s="143" t="s">
        <v>6592</v>
      </c>
      <c r="C40" s="141" t="s">
        <v>6594</v>
      </c>
      <c r="D40" s="141" t="s">
        <v>40</v>
      </c>
      <c r="E40" s="141" t="str">
        <f>CONCATENATE(SUM('Разделы 2, 3, 4'!F27:F27),"&lt;=",10000000)</f>
        <v>0&lt;=10000000</v>
      </c>
      <c r="F40" s="147"/>
      <c r="G40" s="112" t="str">
        <f>IF(('ФЛК (информационный)'!A40="Неверно!")*('ФЛК (информационный)'!F40=""),"Внести подтверждение к нарушенному информационному ФЛК"," ")</f>
        <v xml:space="preserve"> </v>
      </c>
    </row>
    <row r="41" spans="1:7" ht="47.25">
      <c r="A41" s="142" t="str">
        <f>IF((SUM('Раздел 1'!D17:D17)=0),"","Неверно!")</f>
        <v/>
      </c>
      <c r="B41" s="143" t="s">
        <v>6595</v>
      </c>
      <c r="C41" s="141" t="s">
        <v>6596</v>
      </c>
      <c r="D41" s="141" t="s">
        <v>6597</v>
      </c>
      <c r="E41" s="141" t="str">
        <f>CONCATENATE(SUM('Раздел 1'!D17:D17),"=",0)</f>
        <v>0=0</v>
      </c>
      <c r="F41" s="147"/>
      <c r="G41" s="112" t="str">
        <f>IF(('ФЛК (информационный)'!A41="Неверно!")*('ФЛК (информационный)'!F41=""),"Внести подтверждение к нарушенному информационному ФЛК"," ")</f>
        <v xml:space="preserve"> </v>
      </c>
    </row>
    <row r="42" spans="1:7" ht="31.5">
      <c r="A42" s="142" t="str">
        <f>IF((SUM('Разделы 2, 3, 4'!D26:D26)&lt;=10000000),"","Неверно!")</f>
        <v/>
      </c>
      <c r="B42" s="143" t="s">
        <v>6598</v>
      </c>
      <c r="C42" s="141" t="s">
        <v>6599</v>
      </c>
      <c r="D42" s="141" t="s">
        <v>40</v>
      </c>
      <c r="E42" s="141" t="str">
        <f>CONCATENATE(SUM('Разделы 2, 3, 4'!D26:D26),"&lt;=",10000000)</f>
        <v>0&lt;=10000000</v>
      </c>
      <c r="F42" s="147"/>
      <c r="G42" s="112" t="str">
        <f>IF(('ФЛК (информационный)'!A42="Неверно!")*('ФЛК (информационный)'!F42=""),"Внести подтверждение к нарушенному информационному ФЛК"," ")</f>
        <v xml:space="preserve"> </v>
      </c>
    </row>
    <row r="43" spans="1:7" ht="31.5">
      <c r="A43" s="142" t="str">
        <f>IF((SUM('Разделы 2, 3, 4'!D27:D27)&lt;=10000000),"","Неверно!")</f>
        <v/>
      </c>
      <c r="B43" s="143" t="s">
        <v>6598</v>
      </c>
      <c r="C43" s="141" t="s">
        <v>6600</v>
      </c>
      <c r="D43" s="141" t="s">
        <v>40</v>
      </c>
      <c r="E43" s="141" t="str">
        <f>CONCATENATE(SUM('Разделы 2, 3, 4'!D27:D27),"&lt;=",10000000)</f>
        <v>0&lt;=10000000</v>
      </c>
      <c r="F43" s="147"/>
      <c r="G43" s="112" t="str">
        <f>IF(('ФЛК (информационный)'!A43="Неверно!")*('ФЛК (информационный)'!F43=""),"Внести подтверждение к нарушенному информационному ФЛК"," ")</f>
        <v xml:space="preserve"> </v>
      </c>
    </row>
    <row r="44" spans="1:7" ht="47.25">
      <c r="A44" s="142" t="str">
        <f>IF((SUM('Разделы 2, 3, 4'!E33:E33)&lt;=1000000),"","Неверно!")</f>
        <v/>
      </c>
      <c r="B44" s="143" t="s">
        <v>6601</v>
      </c>
      <c r="C44" s="141" t="s">
        <v>6602</v>
      </c>
      <c r="D44" s="141" t="s">
        <v>6603</v>
      </c>
      <c r="E44" s="141" t="str">
        <f>CONCATENATE(SUM('Разделы 2, 3, 4'!E33:E33),"&lt;=",1000000)</f>
        <v>0&lt;=1000000</v>
      </c>
      <c r="F44" s="147"/>
      <c r="G44" s="112" t="str">
        <f>IF(('ФЛК (информационный)'!A44="Неверно!")*('ФЛК (информационный)'!F44=""),"Внести подтверждение к нарушенному информационному ФЛК"," ")</f>
        <v xml:space="preserve"> </v>
      </c>
    </row>
    <row r="45" spans="1:7" ht="47.25">
      <c r="A45" s="142" t="str">
        <f>IF((SUM('Разделы 2, 3, 4'!E34:E34)&lt;=1000000),"","Неверно!")</f>
        <v/>
      </c>
      <c r="B45" s="143" t="s">
        <v>6601</v>
      </c>
      <c r="C45" s="141" t="s">
        <v>6604</v>
      </c>
      <c r="D45" s="141" t="s">
        <v>6603</v>
      </c>
      <c r="E45" s="141" t="str">
        <f>CONCATENATE(SUM('Разделы 2, 3, 4'!E34:E34),"&lt;=",1000000)</f>
        <v>0&lt;=1000000</v>
      </c>
      <c r="F45" s="147"/>
      <c r="G45" s="112" t="str">
        <f>IF(('ФЛК (информационный)'!A45="Неверно!")*('ФЛК (информационный)'!F45=""),"Внести подтверждение к нарушенному информационному ФЛК"," ")</f>
        <v xml:space="preserve"> </v>
      </c>
    </row>
    <row r="46" spans="1:7" ht="31.5">
      <c r="A46" s="142" t="str">
        <f>IF((SUM('Раздел 1'!D9:D9)&lt;=10000000),"","Неверно!")</f>
        <v/>
      </c>
      <c r="B46" s="143" t="s">
        <v>6605</v>
      </c>
      <c r="C46" s="141" t="s">
        <v>6606</v>
      </c>
      <c r="D46" s="141" t="s">
        <v>39</v>
      </c>
      <c r="E46" s="141" t="str">
        <f>CONCATENATE(SUM('Раздел 1'!D9:D9),"&lt;=",10000000)</f>
        <v>2890307&lt;=10000000</v>
      </c>
      <c r="F46" s="147"/>
      <c r="G46" s="112" t="str">
        <f>IF(('ФЛК (информационный)'!A46="Неверно!")*('ФЛК (информационный)'!F46=""),"Внести подтверждение к нарушенному информационному ФЛК"," ")</f>
        <v xml:space="preserve"> </v>
      </c>
    </row>
    <row r="47" spans="1:7" ht="31.5">
      <c r="A47" s="142" t="str">
        <f>IF((SUM('Раздел 1'!M9:M9)&lt;=10000000),"","Неверно!")</f>
        <v/>
      </c>
      <c r="B47" s="143" t="s">
        <v>6605</v>
      </c>
      <c r="C47" s="141" t="s">
        <v>6607</v>
      </c>
      <c r="D47" s="141" t="s">
        <v>39</v>
      </c>
      <c r="E47" s="141" t="str">
        <f>CONCATENATE(SUM('Раздел 1'!M9:M9),"&lt;=",10000000)</f>
        <v>0&lt;=10000000</v>
      </c>
      <c r="F47" s="147"/>
      <c r="G47" s="112" t="str">
        <f>IF(('ФЛК (информационный)'!A47="Неверно!")*('ФЛК (информационный)'!F47=""),"Внести подтверждение к нарушенному информационному ФЛК"," ")</f>
        <v xml:space="preserve"> </v>
      </c>
    </row>
    <row r="48" spans="1:7" ht="31.5">
      <c r="A48" s="142" t="str">
        <f>IF((SUM('Раздел 1'!N9:N9)&lt;=10000000),"","Неверно!")</f>
        <v/>
      </c>
      <c r="B48" s="143" t="s">
        <v>6605</v>
      </c>
      <c r="C48" s="141" t="s">
        <v>6608</v>
      </c>
      <c r="D48" s="141" t="s">
        <v>39</v>
      </c>
      <c r="E48" s="141" t="str">
        <f>CONCATENATE(SUM('Раздел 1'!N9:N9),"&lt;=",10000000)</f>
        <v>0&lt;=10000000</v>
      </c>
      <c r="F48" s="147"/>
      <c r="G48" s="112" t="str">
        <f>IF(('ФЛК (информационный)'!A48="Неверно!")*('ФЛК (информационный)'!F48=""),"Внести подтверждение к нарушенному информационному ФЛК"," ")</f>
        <v xml:space="preserve"> </v>
      </c>
    </row>
    <row r="49" spans="1:7" ht="31.5">
      <c r="A49" s="142" t="str">
        <f>IF((SUM('Раздел 1'!O9:O9)&lt;=10000000),"","Неверно!")</f>
        <v/>
      </c>
      <c r="B49" s="143" t="s">
        <v>6605</v>
      </c>
      <c r="C49" s="141" t="s">
        <v>6609</v>
      </c>
      <c r="D49" s="141" t="s">
        <v>39</v>
      </c>
      <c r="E49" s="141" t="str">
        <f>CONCATENATE(SUM('Раздел 1'!O9:O9),"&lt;=",10000000)</f>
        <v>0&lt;=10000000</v>
      </c>
      <c r="F49" s="147"/>
      <c r="G49" s="112" t="str">
        <f>IF(('ФЛК (информационный)'!A49="Неверно!")*('ФЛК (информационный)'!F49=""),"Внести подтверждение к нарушенному информационному ФЛК"," ")</f>
        <v xml:space="preserve"> </v>
      </c>
    </row>
    <row r="50" spans="1:7" ht="31.5">
      <c r="A50" s="142" t="str">
        <f>IF((SUM('Раздел 1'!P9:P9)&lt;=10000000),"","Неверно!")</f>
        <v/>
      </c>
      <c r="B50" s="143" t="s">
        <v>6605</v>
      </c>
      <c r="C50" s="141" t="s">
        <v>6610</v>
      </c>
      <c r="D50" s="141" t="s">
        <v>39</v>
      </c>
      <c r="E50" s="141" t="str">
        <f>CONCATENATE(SUM('Раздел 1'!P9:P9),"&lt;=",10000000)</f>
        <v>0&lt;=10000000</v>
      </c>
      <c r="F50" s="147"/>
      <c r="G50" s="112" t="str">
        <f>IF(('ФЛК (информационный)'!A50="Неверно!")*('ФЛК (информационный)'!F50=""),"Внести подтверждение к нарушенному информационному ФЛК"," ")</f>
        <v xml:space="preserve"> </v>
      </c>
    </row>
    <row r="51" spans="1:7" ht="31.5">
      <c r="A51" s="142" t="str">
        <f>IF((SUM('Раздел 1'!Q9:Q9)&lt;=10000000),"","Неверно!")</f>
        <v/>
      </c>
      <c r="B51" s="143" t="s">
        <v>6605</v>
      </c>
      <c r="C51" s="141" t="s">
        <v>6611</v>
      </c>
      <c r="D51" s="141" t="s">
        <v>39</v>
      </c>
      <c r="E51" s="141" t="str">
        <f>CONCATENATE(SUM('Раздел 1'!Q9:Q9),"&lt;=",10000000)</f>
        <v>7574&lt;=10000000</v>
      </c>
      <c r="F51" s="147"/>
      <c r="G51" s="112" t="str">
        <f>IF(('ФЛК (информационный)'!A51="Неверно!")*('ФЛК (информационный)'!F51=""),"Внести подтверждение к нарушенному информационному ФЛК"," ")</f>
        <v xml:space="preserve"> </v>
      </c>
    </row>
    <row r="52" spans="1:7" ht="31.5">
      <c r="A52" s="142" t="str">
        <f>IF((SUM('Раздел 1'!R9:R9)&lt;=10000000),"","Неверно!")</f>
        <v/>
      </c>
      <c r="B52" s="143" t="s">
        <v>6605</v>
      </c>
      <c r="C52" s="141" t="s">
        <v>6612</v>
      </c>
      <c r="D52" s="141" t="s">
        <v>39</v>
      </c>
      <c r="E52" s="141" t="str">
        <f>CONCATENATE(SUM('Раздел 1'!R9:R9),"&lt;=",10000000)</f>
        <v>0&lt;=10000000</v>
      </c>
      <c r="F52" s="147"/>
      <c r="G52" s="112" t="str">
        <f>IF(('ФЛК (информационный)'!A52="Неверно!")*('ФЛК (информационный)'!F52=""),"Внести подтверждение к нарушенному информационному ФЛК"," ")</f>
        <v xml:space="preserve"> </v>
      </c>
    </row>
    <row r="53" spans="1:7" ht="31.5">
      <c r="A53" s="142" t="str">
        <f>IF((SUM('Раздел 1'!E9:E9)&lt;=10000000),"","Неверно!")</f>
        <v/>
      </c>
      <c r="B53" s="143" t="s">
        <v>6605</v>
      </c>
      <c r="C53" s="141" t="s">
        <v>6613</v>
      </c>
      <c r="D53" s="141" t="s">
        <v>39</v>
      </c>
      <c r="E53" s="141" t="str">
        <f>CONCATENATE(SUM('Раздел 1'!E9:E9),"&lt;=",10000000)</f>
        <v>2890307&lt;=10000000</v>
      </c>
      <c r="F53" s="147"/>
      <c r="G53" s="112" t="str">
        <f>IF(('ФЛК (информационный)'!A53="Неверно!")*('ФЛК (информационный)'!F53=""),"Внести подтверждение к нарушенному информационному ФЛК"," ")</f>
        <v xml:space="preserve"> </v>
      </c>
    </row>
    <row r="54" spans="1:7" ht="31.5">
      <c r="A54" s="142" t="str">
        <f>IF((SUM('Раздел 1'!F9:F9)&lt;=10000000),"","Неверно!")</f>
        <v/>
      </c>
      <c r="B54" s="143" t="s">
        <v>6605</v>
      </c>
      <c r="C54" s="141" t="s">
        <v>6614</v>
      </c>
      <c r="D54" s="141" t="s">
        <v>39</v>
      </c>
      <c r="E54" s="141" t="str">
        <f>CONCATENATE(SUM('Раздел 1'!F9:F9),"&lt;=",10000000)</f>
        <v>0&lt;=10000000</v>
      </c>
      <c r="F54" s="147"/>
      <c r="G54" s="112" t="str">
        <f>IF(('ФЛК (информационный)'!A54="Неверно!")*('ФЛК (информационный)'!F54=""),"Внести подтверждение к нарушенному информационному ФЛК"," ")</f>
        <v xml:space="preserve"> </v>
      </c>
    </row>
    <row r="55" spans="1:7" ht="31.5">
      <c r="A55" s="142" t="str">
        <f>IF((SUM('Раздел 1'!G9:G9)&lt;=10000000),"","Неверно!")</f>
        <v/>
      </c>
      <c r="B55" s="143" t="s">
        <v>6605</v>
      </c>
      <c r="C55" s="141" t="s">
        <v>6615</v>
      </c>
      <c r="D55" s="141" t="s">
        <v>39</v>
      </c>
      <c r="E55" s="141" t="str">
        <f>CONCATENATE(SUM('Раздел 1'!G9:G9),"&lt;=",10000000)</f>
        <v>0&lt;=10000000</v>
      </c>
      <c r="F55" s="147"/>
      <c r="G55" s="112" t="str">
        <f>IF(('ФЛК (информационный)'!A55="Неверно!")*('ФЛК (информационный)'!F55=""),"Внести подтверждение к нарушенному информационному ФЛК"," ")</f>
        <v xml:space="preserve"> </v>
      </c>
    </row>
    <row r="56" spans="1:7" ht="31.5">
      <c r="A56" s="142" t="str">
        <f>IF((SUM('Раздел 1'!H9:H9)&lt;=10000000),"","Неверно!")</f>
        <v/>
      </c>
      <c r="B56" s="143" t="s">
        <v>6605</v>
      </c>
      <c r="C56" s="141" t="s">
        <v>6616</v>
      </c>
      <c r="D56" s="141" t="s">
        <v>39</v>
      </c>
      <c r="E56" s="141" t="str">
        <f>CONCATENATE(SUM('Раздел 1'!H9:H9),"&lt;=",10000000)</f>
        <v>0&lt;=10000000</v>
      </c>
      <c r="F56" s="147"/>
      <c r="G56" s="112" t="str">
        <f>IF(('ФЛК (информационный)'!A56="Неверно!")*('ФЛК (информационный)'!F56=""),"Внести подтверждение к нарушенному информационному ФЛК"," ")</f>
        <v xml:space="preserve"> </v>
      </c>
    </row>
    <row r="57" spans="1:7" ht="31.5">
      <c r="A57" s="142" t="str">
        <f>IF((SUM('Раздел 1'!I9:I9)&lt;=10000000),"","Неверно!")</f>
        <v/>
      </c>
      <c r="B57" s="143" t="s">
        <v>6605</v>
      </c>
      <c r="C57" s="141" t="s">
        <v>6617</v>
      </c>
      <c r="D57" s="141" t="s">
        <v>39</v>
      </c>
      <c r="E57" s="141" t="str">
        <f>CONCATENATE(SUM('Раздел 1'!I9:I9),"&lt;=",10000000)</f>
        <v>0&lt;=10000000</v>
      </c>
      <c r="F57" s="147"/>
      <c r="G57" s="112" t="str">
        <f>IF(('ФЛК (информационный)'!A57="Неверно!")*('ФЛК (информационный)'!F57=""),"Внести подтверждение к нарушенному информационному ФЛК"," ")</f>
        <v xml:space="preserve"> </v>
      </c>
    </row>
    <row r="58" spans="1:7" ht="31.5">
      <c r="A58" s="142" t="str">
        <f>IF((SUM('Раздел 1'!J9:J9)&lt;=10000000),"","Неверно!")</f>
        <v/>
      </c>
      <c r="B58" s="143" t="s">
        <v>6605</v>
      </c>
      <c r="C58" s="141" t="s">
        <v>6618</v>
      </c>
      <c r="D58" s="141" t="s">
        <v>39</v>
      </c>
      <c r="E58" s="141" t="str">
        <f>CONCATENATE(SUM('Раздел 1'!J9:J9),"&lt;=",10000000)</f>
        <v>0&lt;=10000000</v>
      </c>
      <c r="F58" s="147"/>
      <c r="G58" s="112" t="str">
        <f>IF(('ФЛК (информационный)'!A58="Неверно!")*('ФЛК (информационный)'!F58=""),"Внести подтверждение к нарушенному информационному ФЛК"," ")</f>
        <v xml:space="preserve"> </v>
      </c>
    </row>
    <row r="59" spans="1:7" ht="31.5">
      <c r="A59" s="142" t="str">
        <f>IF((SUM('Раздел 1'!K9:K9)&lt;=10000000),"","Неверно!")</f>
        <v/>
      </c>
      <c r="B59" s="143" t="s">
        <v>6605</v>
      </c>
      <c r="C59" s="141" t="s">
        <v>6619</v>
      </c>
      <c r="D59" s="141" t="s">
        <v>39</v>
      </c>
      <c r="E59" s="141" t="str">
        <f>CONCATENATE(SUM('Раздел 1'!K9:K9),"&lt;=",10000000)</f>
        <v>7574&lt;=10000000</v>
      </c>
      <c r="F59" s="147"/>
      <c r="G59" s="112" t="str">
        <f>IF(('ФЛК (информационный)'!A59="Неверно!")*('ФЛК (информационный)'!F59=""),"Внести подтверждение к нарушенному информационному ФЛК"," ")</f>
        <v xml:space="preserve"> </v>
      </c>
    </row>
    <row r="60" spans="1:7" ht="31.5">
      <c r="A60" s="142" t="str">
        <f>IF((SUM('Раздел 1'!L9:L9)&lt;=10000000),"","Неверно!")</f>
        <v/>
      </c>
      <c r="B60" s="143" t="s">
        <v>6605</v>
      </c>
      <c r="C60" s="141" t="s">
        <v>6620</v>
      </c>
      <c r="D60" s="141" t="s">
        <v>39</v>
      </c>
      <c r="E60" s="141" t="str">
        <f>CONCATENATE(SUM('Раздел 1'!L9:L9),"&lt;=",10000000)</f>
        <v>0&lt;=10000000</v>
      </c>
      <c r="F60" s="147"/>
      <c r="G60" s="112" t="str">
        <f>IF(('ФЛК (информационный)'!A60="Неверно!")*('ФЛК (информационный)'!F60=""),"Внести подтверждение к нарушенному информационному ФЛК"," ")</f>
        <v xml:space="preserve"> </v>
      </c>
    </row>
    <row r="61" spans="1:7" ht="63">
      <c r="A61" s="142" t="str">
        <f>IF((SUM('Раздел 1'!D18:D18)=SUM('Раздел 1'!D25:D25)+SUM('Раздел 1'!D30:D31)),"","Неверно!")</f>
        <v>Неверно!</v>
      </c>
      <c r="B61" s="143" t="s">
        <v>6621</v>
      </c>
      <c r="C61" s="141" t="s">
        <v>6622</v>
      </c>
      <c r="D61" s="141" t="s">
        <v>38</v>
      </c>
      <c r="E61" s="141" t="str">
        <f>CONCATENATE(SUM('Раздел 1'!D18:D18),"=",SUM('Раздел 1'!D25:D25),"+",SUM('Раздел 1'!D30:D31))</f>
        <v>110000=0+0</v>
      </c>
      <c r="F61" s="147"/>
      <c r="G61" s="112" t="str">
        <f>IF(('ФЛК (информационный)'!A61="Неверно!")*('ФЛК (информационный)'!F61=""),"Внести подтверждение к нарушенному информационному ФЛК"," ")</f>
        <v>Внести подтверждение к нарушенному информационному ФЛК</v>
      </c>
    </row>
    <row r="62" spans="1:7" ht="63">
      <c r="A62" s="142" t="str">
        <f>IF((SUM('Раздел 1'!M18:M18)=SUM('Раздел 1'!M25:M25)+SUM('Раздел 1'!M30:M31)),"","Неверно!")</f>
        <v/>
      </c>
      <c r="B62" s="143" t="s">
        <v>6621</v>
      </c>
      <c r="C62" s="141" t="s">
        <v>6623</v>
      </c>
      <c r="D62" s="141" t="s">
        <v>38</v>
      </c>
      <c r="E62" s="141" t="str">
        <f>CONCATENATE(SUM('Раздел 1'!M18:M18),"=",SUM('Раздел 1'!M25:M25),"+",SUM('Раздел 1'!M30:M31))</f>
        <v>0=0+0</v>
      </c>
      <c r="F62" s="147"/>
      <c r="G62" s="112" t="str">
        <f>IF(('ФЛК (информационный)'!A62="Неверно!")*('ФЛК (информационный)'!F62=""),"Внести подтверждение к нарушенному информационному ФЛК"," ")</f>
        <v xml:space="preserve"> </v>
      </c>
    </row>
    <row r="63" spans="1:7" ht="63">
      <c r="A63" s="142" t="str">
        <f>IF((SUM('Раздел 1'!N18:N18)=SUM('Раздел 1'!N25:N25)+SUM('Раздел 1'!N30:N31)),"","Неверно!")</f>
        <v/>
      </c>
      <c r="B63" s="143" t="s">
        <v>6621</v>
      </c>
      <c r="C63" s="141" t="s">
        <v>6624</v>
      </c>
      <c r="D63" s="141" t="s">
        <v>38</v>
      </c>
      <c r="E63" s="141" t="str">
        <f>CONCATENATE(SUM('Раздел 1'!N18:N18),"=",SUM('Раздел 1'!N25:N25),"+",SUM('Раздел 1'!N30:N31))</f>
        <v>0=0+0</v>
      </c>
      <c r="F63" s="147"/>
      <c r="G63" s="112" t="str">
        <f>IF(('ФЛК (информационный)'!A63="Неверно!")*('ФЛК (информационный)'!F63=""),"Внести подтверждение к нарушенному информационному ФЛК"," ")</f>
        <v xml:space="preserve"> </v>
      </c>
    </row>
    <row r="64" spans="1:7" ht="63">
      <c r="A64" s="142" t="str">
        <f>IF((SUM('Раздел 1'!O18:O18)=SUM('Раздел 1'!O25:O25)+SUM('Раздел 1'!O30:O31)),"","Неверно!")</f>
        <v/>
      </c>
      <c r="B64" s="143" t="s">
        <v>6621</v>
      </c>
      <c r="C64" s="141" t="s">
        <v>6625</v>
      </c>
      <c r="D64" s="141" t="s">
        <v>38</v>
      </c>
      <c r="E64" s="141" t="str">
        <f>CONCATENATE(SUM('Раздел 1'!O18:O18),"=",SUM('Раздел 1'!O25:O25),"+",SUM('Раздел 1'!O30:O31))</f>
        <v>0=0+0</v>
      </c>
      <c r="F64" s="147"/>
      <c r="G64" s="112" t="str">
        <f>IF(('ФЛК (информационный)'!A64="Неверно!")*('ФЛК (информационный)'!F64=""),"Внести подтверждение к нарушенному информационному ФЛК"," ")</f>
        <v xml:space="preserve"> </v>
      </c>
    </row>
    <row r="65" spans="1:7" ht="63">
      <c r="A65" s="142" t="str">
        <f>IF((SUM('Раздел 1'!P18:P18)=SUM('Раздел 1'!P25:P25)+SUM('Раздел 1'!P30:P31)),"","Неверно!")</f>
        <v/>
      </c>
      <c r="B65" s="143" t="s">
        <v>6621</v>
      </c>
      <c r="C65" s="141" t="s">
        <v>6626</v>
      </c>
      <c r="D65" s="141" t="s">
        <v>38</v>
      </c>
      <c r="E65" s="141" t="str">
        <f>CONCATENATE(SUM('Раздел 1'!P18:P18),"=",SUM('Раздел 1'!P25:P25),"+",SUM('Раздел 1'!P30:P31))</f>
        <v>0=0+0</v>
      </c>
      <c r="F65" s="147"/>
      <c r="G65" s="112" t="str">
        <f>IF(('ФЛК (информационный)'!A65="Неверно!")*('ФЛК (информационный)'!F65=""),"Внести подтверждение к нарушенному информационному ФЛК"," ")</f>
        <v xml:space="preserve"> </v>
      </c>
    </row>
    <row r="66" spans="1:7" ht="63">
      <c r="A66" s="142" t="str">
        <f>IF((SUM('Раздел 1'!Q18:Q18)=SUM('Раздел 1'!Q25:Q25)+SUM('Раздел 1'!Q30:Q31)),"","Неверно!")</f>
        <v>Неверно!</v>
      </c>
      <c r="B66" s="143" t="s">
        <v>6621</v>
      </c>
      <c r="C66" s="141" t="s">
        <v>6627</v>
      </c>
      <c r="D66" s="141" t="s">
        <v>38</v>
      </c>
      <c r="E66" s="141" t="str">
        <f>CONCATENATE(SUM('Раздел 1'!Q18:Q18),"=",SUM('Раздел 1'!Q25:Q25),"+",SUM('Раздел 1'!Q30:Q31))</f>
        <v>7574=0+0</v>
      </c>
      <c r="F66" s="147"/>
      <c r="G66" s="112" t="str">
        <f>IF(('ФЛК (информационный)'!A66="Неверно!")*('ФЛК (информационный)'!F66=""),"Внести подтверждение к нарушенному информационному ФЛК"," ")</f>
        <v>Внести подтверждение к нарушенному информационному ФЛК</v>
      </c>
    </row>
    <row r="67" spans="1:7" ht="63">
      <c r="A67" s="142" t="str">
        <f>IF((SUM('Раздел 1'!R18:R18)=SUM('Раздел 1'!R25:R25)+SUM('Раздел 1'!R30:R31)),"","Неверно!")</f>
        <v/>
      </c>
      <c r="B67" s="143" t="s">
        <v>6621</v>
      </c>
      <c r="C67" s="141" t="s">
        <v>6628</v>
      </c>
      <c r="D67" s="141" t="s">
        <v>38</v>
      </c>
      <c r="E67" s="141" t="str">
        <f>CONCATENATE(SUM('Раздел 1'!R18:R18),"=",SUM('Раздел 1'!R25:R25),"+",SUM('Раздел 1'!R30:R31))</f>
        <v>0=0+0</v>
      </c>
      <c r="F67" s="147"/>
      <c r="G67" s="112" t="str">
        <f>IF(('ФЛК (информационный)'!A67="Неверно!")*('ФЛК (информационный)'!F67=""),"Внести подтверждение к нарушенному информационному ФЛК"," ")</f>
        <v xml:space="preserve"> </v>
      </c>
    </row>
    <row r="68" spans="1:7" ht="63">
      <c r="A68" s="142" t="str">
        <f>IF((SUM('Раздел 1'!E18:E18)=SUM('Раздел 1'!E25:E25)+SUM('Раздел 1'!E30:E31)),"","Неверно!")</f>
        <v>Неверно!</v>
      </c>
      <c r="B68" s="143" t="s">
        <v>6621</v>
      </c>
      <c r="C68" s="141" t="s">
        <v>6629</v>
      </c>
      <c r="D68" s="141" t="s">
        <v>38</v>
      </c>
      <c r="E68" s="141" t="str">
        <f>CONCATENATE(SUM('Раздел 1'!E18:E18),"=",SUM('Раздел 1'!E25:E25),"+",SUM('Раздел 1'!E30:E31))</f>
        <v>110000=0+0</v>
      </c>
      <c r="F68" s="147"/>
      <c r="G68" s="112" t="str">
        <f>IF(('ФЛК (информационный)'!A68="Неверно!")*('ФЛК (информационный)'!F68=""),"Внести подтверждение к нарушенному информационному ФЛК"," ")</f>
        <v>Внести подтверждение к нарушенному информационному ФЛК</v>
      </c>
    </row>
    <row r="69" spans="1:7" ht="63">
      <c r="A69" s="142" t="str">
        <f>IF((SUM('Раздел 1'!F18:F18)=SUM('Раздел 1'!F25:F25)+SUM('Раздел 1'!F30:F31)),"","Неверно!")</f>
        <v/>
      </c>
      <c r="B69" s="143" t="s">
        <v>6621</v>
      </c>
      <c r="C69" s="141" t="s">
        <v>6630</v>
      </c>
      <c r="D69" s="141" t="s">
        <v>38</v>
      </c>
      <c r="E69" s="141" t="str">
        <f>CONCATENATE(SUM('Раздел 1'!F18:F18),"=",SUM('Раздел 1'!F25:F25),"+",SUM('Раздел 1'!F30:F31))</f>
        <v>0=0+0</v>
      </c>
      <c r="F69" s="147"/>
      <c r="G69" s="112" t="str">
        <f>IF(('ФЛК (информационный)'!A69="Неверно!")*('ФЛК (информационный)'!F69=""),"Внести подтверждение к нарушенному информационному ФЛК"," ")</f>
        <v xml:space="preserve"> </v>
      </c>
    </row>
    <row r="70" spans="1:7" ht="63">
      <c r="A70" s="142" t="str">
        <f>IF((SUM('Раздел 1'!G18:G18)=SUM('Раздел 1'!G25:G25)+SUM('Раздел 1'!G30:G31)),"","Неверно!")</f>
        <v/>
      </c>
      <c r="B70" s="143" t="s">
        <v>6621</v>
      </c>
      <c r="C70" s="141" t="s">
        <v>6631</v>
      </c>
      <c r="D70" s="141" t="s">
        <v>38</v>
      </c>
      <c r="E70" s="141" t="str">
        <f>CONCATENATE(SUM('Раздел 1'!G18:G18),"=",SUM('Раздел 1'!G25:G25),"+",SUM('Раздел 1'!G30:G31))</f>
        <v>0=0+0</v>
      </c>
      <c r="F70" s="147"/>
      <c r="G70" s="112" t="str">
        <f>IF(('ФЛК (информационный)'!A70="Неверно!")*('ФЛК (информационный)'!F70=""),"Внести подтверждение к нарушенному информационному ФЛК"," ")</f>
        <v xml:space="preserve"> </v>
      </c>
    </row>
    <row r="71" spans="1:7" ht="63">
      <c r="A71" s="142" t="str">
        <f>IF((SUM('Раздел 1'!H18:H18)=SUM('Раздел 1'!H25:H25)+SUM('Раздел 1'!H30:H31)),"","Неверно!")</f>
        <v/>
      </c>
      <c r="B71" s="143" t="s">
        <v>6621</v>
      </c>
      <c r="C71" s="141" t="s">
        <v>6632</v>
      </c>
      <c r="D71" s="141" t="s">
        <v>38</v>
      </c>
      <c r="E71" s="141" t="str">
        <f>CONCATENATE(SUM('Раздел 1'!H18:H18),"=",SUM('Раздел 1'!H25:H25),"+",SUM('Раздел 1'!H30:H31))</f>
        <v>0=0+0</v>
      </c>
      <c r="F71" s="147"/>
      <c r="G71" s="112" t="str">
        <f>IF(('ФЛК (информационный)'!A71="Неверно!")*('ФЛК (информационный)'!F71=""),"Внести подтверждение к нарушенному информационному ФЛК"," ")</f>
        <v xml:space="preserve"> </v>
      </c>
    </row>
    <row r="72" spans="1:7" ht="63">
      <c r="A72" s="142" t="str">
        <f>IF((SUM('Раздел 1'!I18:I18)=SUM('Раздел 1'!I25:I25)+SUM('Раздел 1'!I30:I31)),"","Неверно!")</f>
        <v/>
      </c>
      <c r="B72" s="143" t="s">
        <v>6621</v>
      </c>
      <c r="C72" s="141" t="s">
        <v>6633</v>
      </c>
      <c r="D72" s="141" t="s">
        <v>38</v>
      </c>
      <c r="E72" s="141" t="str">
        <f>CONCATENATE(SUM('Раздел 1'!I18:I18),"=",SUM('Раздел 1'!I25:I25),"+",SUM('Раздел 1'!I30:I31))</f>
        <v>0=0+0</v>
      </c>
      <c r="F72" s="147"/>
      <c r="G72" s="112" t="str">
        <f>IF(('ФЛК (информационный)'!A72="Неверно!")*('ФЛК (информационный)'!F72=""),"Внести подтверждение к нарушенному информационному ФЛК"," ")</f>
        <v xml:space="preserve"> </v>
      </c>
    </row>
    <row r="73" spans="1:7" ht="63">
      <c r="A73" s="142" t="str">
        <f>IF((SUM('Раздел 1'!J18:J18)=SUM('Раздел 1'!J25:J25)+SUM('Раздел 1'!J30:J31)),"","Неверно!")</f>
        <v/>
      </c>
      <c r="B73" s="143" t="s">
        <v>6621</v>
      </c>
      <c r="C73" s="141" t="s">
        <v>6634</v>
      </c>
      <c r="D73" s="141" t="s">
        <v>38</v>
      </c>
      <c r="E73" s="141" t="str">
        <f>CONCATENATE(SUM('Раздел 1'!J18:J18),"=",SUM('Раздел 1'!J25:J25),"+",SUM('Раздел 1'!J30:J31))</f>
        <v>0=0+0</v>
      </c>
      <c r="F73" s="147"/>
      <c r="G73" s="112" t="str">
        <f>IF(('ФЛК (информационный)'!A73="Неверно!")*('ФЛК (информационный)'!F73=""),"Внести подтверждение к нарушенному информационному ФЛК"," ")</f>
        <v xml:space="preserve"> </v>
      </c>
    </row>
    <row r="74" spans="1:7" ht="63">
      <c r="A74" s="142" t="str">
        <f>IF((SUM('Раздел 1'!K18:K18)=SUM('Раздел 1'!K25:K25)+SUM('Раздел 1'!K30:K31)),"","Неверно!")</f>
        <v>Неверно!</v>
      </c>
      <c r="B74" s="143" t="s">
        <v>6621</v>
      </c>
      <c r="C74" s="141" t="s">
        <v>6635</v>
      </c>
      <c r="D74" s="141" t="s">
        <v>38</v>
      </c>
      <c r="E74" s="141" t="str">
        <f>CONCATENATE(SUM('Раздел 1'!K18:K18),"=",SUM('Раздел 1'!K25:K25),"+",SUM('Раздел 1'!K30:K31))</f>
        <v>7574=0+0</v>
      </c>
      <c r="F74" s="147"/>
      <c r="G74" s="112" t="str">
        <f>IF(('ФЛК (информационный)'!A74="Неверно!")*('ФЛК (информационный)'!F74=""),"Внести подтверждение к нарушенному информационному ФЛК"," ")</f>
        <v>Внести подтверждение к нарушенному информационному ФЛК</v>
      </c>
    </row>
    <row r="75" spans="1:7" ht="63">
      <c r="A75" s="142" t="str">
        <f>IF((SUM('Раздел 1'!L18:L18)=SUM('Раздел 1'!L25:L25)+SUM('Раздел 1'!L30:L31)),"","Неверно!")</f>
        <v/>
      </c>
      <c r="B75" s="143" t="s">
        <v>6621</v>
      </c>
      <c r="C75" s="141" t="s">
        <v>6636</v>
      </c>
      <c r="D75" s="141" t="s">
        <v>38</v>
      </c>
      <c r="E75" s="141" t="str">
        <f>CONCATENATE(SUM('Раздел 1'!L18:L18),"=",SUM('Раздел 1'!L25:L25),"+",SUM('Раздел 1'!L30:L31))</f>
        <v>0=0+0</v>
      </c>
      <c r="F75" s="147"/>
      <c r="G75" s="112" t="str">
        <f>IF(('ФЛК (информационный)'!A75="Неверно!")*('ФЛК (информационный)'!F75=""),"Внести подтверждение к нарушенному информационному ФЛК"," ")</f>
        <v xml:space="preserve"> </v>
      </c>
    </row>
    <row r="76" spans="1:7" ht="47.25">
      <c r="A76" s="142" t="str">
        <f>IF((SUM('Разделы 2, 3, 4'!D8:D8)&lt;=10000000),"","Неверно!")</f>
        <v/>
      </c>
      <c r="B76" s="143" t="s">
        <v>6637</v>
      </c>
      <c r="C76" s="141" t="s">
        <v>6638</v>
      </c>
      <c r="D76" s="141" t="s">
        <v>37</v>
      </c>
      <c r="E76" s="141" t="str">
        <f>CONCATENATE(SUM('Разделы 2, 3, 4'!D8:D8),"&lt;=",10000000)</f>
        <v>195000&lt;=10000000</v>
      </c>
      <c r="F76" s="147"/>
      <c r="G76" s="112" t="str">
        <f>IF(('ФЛК (информационный)'!A76="Неверно!")*('ФЛК (информационный)'!F76=""),"Внести подтверждение к нарушенному информационному ФЛК"," ")</f>
        <v xml:space="preserve"> </v>
      </c>
    </row>
    <row r="77" spans="1:7" ht="47.25">
      <c r="A77" s="142" t="str">
        <f>IF((SUM('Разделы 2, 3, 4'!D17:D17)&lt;=10000000),"","Неверно!")</f>
        <v/>
      </c>
      <c r="B77" s="143" t="s">
        <v>6637</v>
      </c>
      <c r="C77" s="141" t="s">
        <v>6639</v>
      </c>
      <c r="D77" s="141" t="s">
        <v>37</v>
      </c>
      <c r="E77" s="141" t="str">
        <f>CONCATENATE(SUM('Разделы 2, 3, 4'!D17:D17),"&lt;=",10000000)</f>
        <v>0&lt;=10000000</v>
      </c>
      <c r="F77" s="147"/>
      <c r="G77" s="112" t="str">
        <f>IF(('ФЛК (информационный)'!A77="Неверно!")*('ФЛК (информационный)'!F77=""),"Внести подтверждение к нарушенному информационному ФЛК"," ")</f>
        <v xml:space="preserve"> </v>
      </c>
    </row>
    <row r="78" spans="1:7" ht="47.25">
      <c r="A78" s="142" t="str">
        <f>IF((SUM('Разделы 2, 3, 4'!D18:D18)&lt;=10000000),"","Неверно!")</f>
        <v/>
      </c>
      <c r="B78" s="143" t="s">
        <v>6637</v>
      </c>
      <c r="C78" s="141" t="s">
        <v>6640</v>
      </c>
      <c r="D78" s="141" t="s">
        <v>37</v>
      </c>
      <c r="E78" s="141" t="str">
        <f>CONCATENATE(SUM('Разделы 2, 3, 4'!D18:D18),"&lt;=",10000000)</f>
        <v>0&lt;=10000000</v>
      </c>
      <c r="F78" s="147"/>
      <c r="G78" s="112" t="str">
        <f>IF(('ФЛК (информационный)'!A78="Неверно!")*('ФЛК (информационный)'!F78=""),"Внести подтверждение к нарушенному информационному ФЛК"," ")</f>
        <v xml:space="preserve"> </v>
      </c>
    </row>
    <row r="79" spans="1:7" ht="47.25">
      <c r="A79" s="142" t="str">
        <f>IF((SUM('Разделы 2, 3, 4'!D19:D19)&lt;=10000000),"","Неверно!")</f>
        <v/>
      </c>
      <c r="B79" s="143" t="s">
        <v>6637</v>
      </c>
      <c r="C79" s="141" t="s">
        <v>6641</v>
      </c>
      <c r="D79" s="141" t="s">
        <v>37</v>
      </c>
      <c r="E79" s="141" t="str">
        <f>CONCATENATE(SUM('Разделы 2, 3, 4'!D19:D19),"&lt;=",10000000)</f>
        <v>0&lt;=10000000</v>
      </c>
      <c r="F79" s="147"/>
      <c r="G79" s="112" t="str">
        <f>IF(('ФЛК (информационный)'!A79="Неверно!")*('ФЛК (информационный)'!F79=""),"Внести подтверждение к нарушенному информационному ФЛК"," ")</f>
        <v xml:space="preserve"> </v>
      </c>
    </row>
    <row r="80" spans="1:7" ht="47.25">
      <c r="A80" s="142" t="str">
        <f>IF((SUM('Разделы 2, 3, 4'!D9:D9)&lt;=10000000),"","Неверно!")</f>
        <v/>
      </c>
      <c r="B80" s="143" t="s">
        <v>6637</v>
      </c>
      <c r="C80" s="141" t="s">
        <v>6642</v>
      </c>
      <c r="D80" s="141" t="s">
        <v>37</v>
      </c>
      <c r="E80" s="141" t="str">
        <f>CONCATENATE(SUM('Разделы 2, 3, 4'!D9:D9),"&lt;=",10000000)</f>
        <v>0&lt;=10000000</v>
      </c>
      <c r="F80" s="147"/>
      <c r="G80" s="112" t="str">
        <f>IF(('ФЛК (информационный)'!A80="Неверно!")*('ФЛК (информационный)'!F80=""),"Внести подтверждение к нарушенному информационному ФЛК"," ")</f>
        <v xml:space="preserve"> </v>
      </c>
    </row>
    <row r="81" spans="1:7" ht="47.25">
      <c r="A81" s="142" t="str">
        <f>IF((SUM('Разделы 2, 3, 4'!D10:D10)&lt;=10000000),"","Неверно!")</f>
        <v/>
      </c>
      <c r="B81" s="143" t="s">
        <v>6637</v>
      </c>
      <c r="C81" s="141" t="s">
        <v>6643</v>
      </c>
      <c r="D81" s="141" t="s">
        <v>37</v>
      </c>
      <c r="E81" s="141" t="str">
        <f>CONCATENATE(SUM('Разделы 2, 3, 4'!D10:D10),"&lt;=",10000000)</f>
        <v>0&lt;=10000000</v>
      </c>
      <c r="F81" s="147"/>
      <c r="G81" s="112" t="str">
        <f>IF(('ФЛК (информационный)'!A81="Неверно!")*('ФЛК (информационный)'!F81=""),"Внести подтверждение к нарушенному информационному ФЛК"," ")</f>
        <v xml:space="preserve"> </v>
      </c>
    </row>
    <row r="82" spans="1:7" ht="47.25">
      <c r="A82" s="142" t="str">
        <f>IF((SUM('Разделы 2, 3, 4'!D11:D11)&lt;=10000000),"","Неверно!")</f>
        <v/>
      </c>
      <c r="B82" s="143" t="s">
        <v>6637</v>
      </c>
      <c r="C82" s="141" t="s">
        <v>6644</v>
      </c>
      <c r="D82" s="141" t="s">
        <v>37</v>
      </c>
      <c r="E82" s="141" t="str">
        <f>CONCATENATE(SUM('Разделы 2, 3, 4'!D11:D11),"&lt;=",10000000)</f>
        <v>0&lt;=10000000</v>
      </c>
      <c r="F82" s="147"/>
      <c r="G82" s="112" t="str">
        <f>IF(('ФЛК (информационный)'!A82="Неверно!")*('ФЛК (информационный)'!F82=""),"Внести подтверждение к нарушенному информационному ФЛК"," ")</f>
        <v xml:space="preserve"> </v>
      </c>
    </row>
    <row r="83" spans="1:7" ht="47.25">
      <c r="A83" s="142" t="str">
        <f>IF((SUM('Разделы 2, 3, 4'!D12:D12)&lt;=10000000),"","Неверно!")</f>
        <v/>
      </c>
      <c r="B83" s="143" t="s">
        <v>6637</v>
      </c>
      <c r="C83" s="141" t="s">
        <v>6645</v>
      </c>
      <c r="D83" s="141" t="s">
        <v>37</v>
      </c>
      <c r="E83" s="141" t="str">
        <f>CONCATENATE(SUM('Разделы 2, 3, 4'!D12:D12),"&lt;=",10000000)</f>
        <v>0&lt;=10000000</v>
      </c>
      <c r="F83" s="147"/>
      <c r="G83" s="112" t="str">
        <f>IF(('ФЛК (информационный)'!A83="Неверно!")*('ФЛК (информационный)'!F83=""),"Внести подтверждение к нарушенному информационному ФЛК"," ")</f>
        <v xml:space="preserve"> </v>
      </c>
    </row>
    <row r="84" spans="1:7" ht="47.25">
      <c r="A84" s="142" t="str">
        <f>IF((SUM('Разделы 2, 3, 4'!D13:D13)&lt;=10000000),"","Неверно!")</f>
        <v/>
      </c>
      <c r="B84" s="143" t="s">
        <v>6637</v>
      </c>
      <c r="C84" s="141" t="s">
        <v>6646</v>
      </c>
      <c r="D84" s="141" t="s">
        <v>37</v>
      </c>
      <c r="E84" s="141" t="str">
        <f>CONCATENATE(SUM('Разделы 2, 3, 4'!D13:D13),"&lt;=",10000000)</f>
        <v>0&lt;=10000000</v>
      </c>
      <c r="F84" s="147"/>
      <c r="G84" s="112" t="str">
        <f>IF(('ФЛК (информационный)'!A84="Неверно!")*('ФЛК (информационный)'!F84=""),"Внести подтверждение к нарушенному информационному ФЛК"," ")</f>
        <v xml:space="preserve"> </v>
      </c>
    </row>
    <row r="85" spans="1:7" ht="47.25">
      <c r="A85" s="142" t="str">
        <f>IF((SUM('Разделы 2, 3, 4'!D14:D14)&lt;=10000000),"","Неверно!")</f>
        <v/>
      </c>
      <c r="B85" s="143" t="s">
        <v>6637</v>
      </c>
      <c r="C85" s="141" t="s">
        <v>6647</v>
      </c>
      <c r="D85" s="141" t="s">
        <v>37</v>
      </c>
      <c r="E85" s="141" t="str">
        <f>CONCATENATE(SUM('Разделы 2, 3, 4'!D14:D14),"&lt;=",10000000)</f>
        <v>722500&lt;=10000000</v>
      </c>
      <c r="F85" s="147"/>
      <c r="G85" s="112" t="str">
        <f>IF(('ФЛК (информационный)'!A85="Неверно!")*('ФЛК (информационный)'!F85=""),"Внести подтверждение к нарушенному информационному ФЛК"," ")</f>
        <v xml:space="preserve"> </v>
      </c>
    </row>
    <row r="86" spans="1:7" ht="47.25">
      <c r="A86" s="142" t="str">
        <f>IF((SUM('Разделы 2, 3, 4'!D15:D15)&lt;=10000000),"","Неверно!")</f>
        <v/>
      </c>
      <c r="B86" s="143" t="s">
        <v>6637</v>
      </c>
      <c r="C86" s="141" t="s">
        <v>6648</v>
      </c>
      <c r="D86" s="141" t="s">
        <v>37</v>
      </c>
      <c r="E86" s="141" t="str">
        <f>CONCATENATE(SUM('Разделы 2, 3, 4'!D15:D15),"&lt;=",10000000)</f>
        <v>4851&lt;=10000000</v>
      </c>
      <c r="F86" s="147"/>
      <c r="G86" s="112" t="str">
        <f>IF(('ФЛК (информационный)'!A86="Неверно!")*('ФЛК (информационный)'!F86=""),"Внести подтверждение к нарушенному информационному ФЛК"," ")</f>
        <v xml:space="preserve"> </v>
      </c>
    </row>
    <row r="87" spans="1:7" ht="47.25">
      <c r="A87" s="142" t="str">
        <f>IF((SUM('Разделы 2, 3, 4'!D16:D16)&lt;=10000000),"","Неверно!")</f>
        <v/>
      </c>
      <c r="B87" s="143" t="s">
        <v>6637</v>
      </c>
      <c r="C87" s="141" t="s">
        <v>6649</v>
      </c>
      <c r="D87" s="141" t="s">
        <v>37</v>
      </c>
      <c r="E87" s="141" t="str">
        <f>CONCATENATE(SUM('Разделы 2, 3, 4'!D16:D16),"&lt;=",10000000)</f>
        <v>116399&lt;=10000000</v>
      </c>
      <c r="F87" s="147"/>
      <c r="G87" s="112" t="str">
        <f>IF(('ФЛК (информационный)'!A87="Неверно!")*('ФЛК (информационный)'!F87=""),"Внести подтверждение к нарушенному информационному ФЛК"," ")</f>
        <v xml:space="preserve"> </v>
      </c>
    </row>
    <row r="88" spans="1:7" ht="47.25">
      <c r="A88" s="142" t="str">
        <f>IF((SUM('Разделы 2, 3, 4'!E8:E8)&lt;=10000000),"","Неверно!")</f>
        <v/>
      </c>
      <c r="B88" s="143" t="s">
        <v>6637</v>
      </c>
      <c r="C88" s="141" t="s">
        <v>6650</v>
      </c>
      <c r="D88" s="141" t="s">
        <v>37</v>
      </c>
      <c r="E88" s="141" t="str">
        <f>CONCATENATE(SUM('Разделы 2, 3, 4'!E8:E8),"&lt;=",10000000)</f>
        <v>95000&lt;=10000000</v>
      </c>
      <c r="F88" s="147"/>
      <c r="G88" s="112" t="str">
        <f>IF(('ФЛК (информационный)'!A88="Неверно!")*('ФЛК (информационный)'!F88=""),"Внести подтверждение к нарушенному информационному ФЛК"," ")</f>
        <v xml:space="preserve"> </v>
      </c>
    </row>
    <row r="89" spans="1:7" ht="47.25">
      <c r="A89" s="142" t="str">
        <f>IF((SUM('Разделы 2, 3, 4'!E17:E17)&lt;=10000000),"","Неверно!")</f>
        <v/>
      </c>
      <c r="B89" s="143" t="s">
        <v>6637</v>
      </c>
      <c r="C89" s="141" t="s">
        <v>6651</v>
      </c>
      <c r="D89" s="141" t="s">
        <v>37</v>
      </c>
      <c r="E89" s="141" t="str">
        <f>CONCATENATE(SUM('Разделы 2, 3, 4'!E17:E17),"&lt;=",10000000)</f>
        <v>2400&lt;=10000000</v>
      </c>
      <c r="F89" s="147"/>
      <c r="G89" s="112" t="str">
        <f>IF(('ФЛК (информационный)'!A89="Неверно!")*('ФЛК (информационный)'!F89=""),"Внести подтверждение к нарушенному информационному ФЛК"," ")</f>
        <v xml:space="preserve"> </v>
      </c>
    </row>
    <row r="90" spans="1:7" ht="47.25">
      <c r="A90" s="142" t="str">
        <f>IF((SUM('Разделы 2, 3, 4'!E18:E18)&lt;=10000000),"","Неверно!")</f>
        <v/>
      </c>
      <c r="B90" s="143" t="s">
        <v>6637</v>
      </c>
      <c r="C90" s="141" t="s">
        <v>6652</v>
      </c>
      <c r="D90" s="141" t="s">
        <v>37</v>
      </c>
      <c r="E90" s="141" t="str">
        <f>CONCATENATE(SUM('Разделы 2, 3, 4'!E18:E18),"&lt;=",10000000)</f>
        <v>1660988&lt;=10000000</v>
      </c>
      <c r="F90" s="147"/>
      <c r="G90" s="112" t="str">
        <f>IF(('ФЛК (информационный)'!A90="Неверно!")*('ФЛК (информационный)'!F90=""),"Внести подтверждение к нарушенному информационному ФЛК"," ")</f>
        <v xml:space="preserve"> </v>
      </c>
    </row>
    <row r="91" spans="1:7" ht="47.25">
      <c r="A91" s="142" t="str">
        <f>IF((SUM('Разделы 2, 3, 4'!E19:E19)&lt;=10000000),"","Неверно!")</f>
        <v/>
      </c>
      <c r="B91" s="143" t="s">
        <v>6637</v>
      </c>
      <c r="C91" s="141" t="s">
        <v>6653</v>
      </c>
      <c r="D91" s="141" t="s">
        <v>37</v>
      </c>
      <c r="E91" s="141" t="str">
        <f>CONCATENATE(SUM('Разделы 2, 3, 4'!E19:E19),"&lt;=",10000000)</f>
        <v>0&lt;=10000000</v>
      </c>
      <c r="F91" s="147"/>
      <c r="G91" s="112" t="str">
        <f>IF(('ФЛК (информационный)'!A91="Неверно!")*('ФЛК (информационный)'!F91=""),"Внести подтверждение к нарушенному информационному ФЛК"," ")</f>
        <v xml:space="preserve"> </v>
      </c>
    </row>
    <row r="92" spans="1:7" ht="47.25">
      <c r="A92" s="142" t="str">
        <f>IF((SUM('Разделы 2, 3, 4'!E9:E9)&lt;=10000000),"","Неверно!")</f>
        <v/>
      </c>
      <c r="B92" s="143" t="s">
        <v>6637</v>
      </c>
      <c r="C92" s="141" t="s">
        <v>6654</v>
      </c>
      <c r="D92" s="141" t="s">
        <v>37</v>
      </c>
      <c r="E92" s="141" t="str">
        <f>CONCATENATE(SUM('Разделы 2, 3, 4'!E9:E9),"&lt;=",10000000)</f>
        <v>0&lt;=10000000</v>
      </c>
      <c r="F92" s="147"/>
      <c r="G92" s="112" t="str">
        <f>IF(('ФЛК (информационный)'!A92="Неверно!")*('ФЛК (информационный)'!F92=""),"Внести подтверждение к нарушенному информационному ФЛК"," ")</f>
        <v xml:space="preserve"> </v>
      </c>
    </row>
    <row r="93" spans="1:7" ht="47.25">
      <c r="A93" s="142" t="str">
        <f>IF((SUM('Разделы 2, 3, 4'!E10:E10)&lt;=10000000),"","Неверно!")</f>
        <v/>
      </c>
      <c r="B93" s="143" t="s">
        <v>6637</v>
      </c>
      <c r="C93" s="141" t="s">
        <v>6655</v>
      </c>
      <c r="D93" s="141" t="s">
        <v>37</v>
      </c>
      <c r="E93" s="141" t="str">
        <f>CONCATENATE(SUM('Разделы 2, 3, 4'!E10:E10),"&lt;=",10000000)</f>
        <v>0&lt;=10000000</v>
      </c>
      <c r="F93" s="147"/>
      <c r="G93" s="112" t="str">
        <f>IF(('ФЛК (информационный)'!A93="Неверно!")*('ФЛК (информационный)'!F93=""),"Внести подтверждение к нарушенному информационному ФЛК"," ")</f>
        <v xml:space="preserve"> </v>
      </c>
    </row>
    <row r="94" spans="1:7" ht="47.25">
      <c r="A94" s="142" t="str">
        <f>IF((SUM('Разделы 2, 3, 4'!E11:E11)&lt;=10000000),"","Неверно!")</f>
        <v/>
      </c>
      <c r="B94" s="143" t="s">
        <v>6637</v>
      </c>
      <c r="C94" s="141" t="s">
        <v>6656</v>
      </c>
      <c r="D94" s="141" t="s">
        <v>37</v>
      </c>
      <c r="E94" s="141" t="str">
        <f>CONCATENATE(SUM('Разделы 2, 3, 4'!E11:E11),"&lt;=",10000000)</f>
        <v>0&lt;=10000000</v>
      </c>
      <c r="F94" s="147"/>
      <c r="G94" s="112" t="str">
        <f>IF(('ФЛК (информационный)'!A94="Неверно!")*('ФЛК (информационный)'!F94=""),"Внести подтверждение к нарушенному информационному ФЛК"," ")</f>
        <v xml:space="preserve"> </v>
      </c>
    </row>
    <row r="95" spans="1:7" ht="47.25">
      <c r="A95" s="142" t="str">
        <f>IF((SUM('Разделы 2, 3, 4'!E12:E12)&lt;=10000000),"","Неверно!")</f>
        <v/>
      </c>
      <c r="B95" s="143" t="s">
        <v>6637</v>
      </c>
      <c r="C95" s="141" t="s">
        <v>6657</v>
      </c>
      <c r="D95" s="141" t="s">
        <v>37</v>
      </c>
      <c r="E95" s="141" t="str">
        <f>CONCATENATE(SUM('Разделы 2, 3, 4'!E12:E12),"&lt;=",10000000)</f>
        <v>0&lt;=10000000</v>
      </c>
      <c r="F95" s="147"/>
      <c r="G95" s="112" t="str">
        <f>IF(('ФЛК (информационный)'!A95="Неверно!")*('ФЛК (информационный)'!F95=""),"Внести подтверждение к нарушенному информационному ФЛК"," ")</f>
        <v xml:space="preserve"> </v>
      </c>
    </row>
    <row r="96" spans="1:7" ht="47.25">
      <c r="A96" s="142" t="str">
        <f>IF((SUM('Разделы 2, 3, 4'!E13:E13)&lt;=10000000),"","Неверно!")</f>
        <v/>
      </c>
      <c r="B96" s="143" t="s">
        <v>6637</v>
      </c>
      <c r="C96" s="141" t="s">
        <v>6658</v>
      </c>
      <c r="D96" s="141" t="s">
        <v>37</v>
      </c>
      <c r="E96" s="141" t="str">
        <f>CONCATENATE(SUM('Разделы 2, 3, 4'!E13:E13),"&lt;=",10000000)</f>
        <v>0&lt;=10000000</v>
      </c>
      <c r="F96" s="147"/>
      <c r="G96" s="112" t="str">
        <f>IF(('ФЛК (информационный)'!A96="Неверно!")*('ФЛК (информационный)'!F96=""),"Внести подтверждение к нарушенному информационному ФЛК"," ")</f>
        <v xml:space="preserve"> </v>
      </c>
    </row>
    <row r="97" spans="1:7" ht="47.25">
      <c r="A97" s="142" t="str">
        <f>IF((SUM('Разделы 2, 3, 4'!E14:E14)&lt;=10000000),"","Неверно!")</f>
        <v/>
      </c>
      <c r="B97" s="143" t="s">
        <v>6637</v>
      </c>
      <c r="C97" s="141" t="s">
        <v>6659</v>
      </c>
      <c r="D97" s="141" t="s">
        <v>37</v>
      </c>
      <c r="E97" s="141" t="str">
        <f>CONCATENATE(SUM('Разделы 2, 3, 4'!E14:E14),"&lt;=",10000000)</f>
        <v>259000&lt;=10000000</v>
      </c>
      <c r="F97" s="147"/>
      <c r="G97" s="112" t="str">
        <f>IF(('ФЛК (информационный)'!A97="Неверно!")*('ФЛК (информационный)'!F97=""),"Внести подтверждение к нарушенному информационному ФЛК"," ")</f>
        <v xml:space="preserve"> </v>
      </c>
    </row>
    <row r="98" spans="1:7" ht="47.25">
      <c r="A98" s="142" t="str">
        <f>IF((SUM('Разделы 2, 3, 4'!E15:E15)&lt;=10000000),"","Неверно!")</f>
        <v/>
      </c>
      <c r="B98" s="143" t="s">
        <v>6637</v>
      </c>
      <c r="C98" s="141" t="s">
        <v>6660</v>
      </c>
      <c r="D98" s="141" t="s">
        <v>37</v>
      </c>
      <c r="E98" s="141" t="str">
        <f>CONCATENATE(SUM('Разделы 2, 3, 4'!E15:E15),"&lt;=",10000000)</f>
        <v>0&lt;=10000000</v>
      </c>
      <c r="F98" s="147"/>
      <c r="G98" s="112" t="str">
        <f>IF(('ФЛК (информационный)'!A98="Неверно!")*('ФЛК (информационный)'!F98=""),"Внести подтверждение к нарушенному информационному ФЛК"," ")</f>
        <v xml:space="preserve"> </v>
      </c>
    </row>
    <row r="99" spans="1:7" ht="47.25">
      <c r="A99" s="142" t="str">
        <f>IF((SUM('Разделы 2, 3, 4'!E16:E16)&lt;=10000000),"","Неверно!")</f>
        <v/>
      </c>
      <c r="B99" s="143" t="s">
        <v>6637</v>
      </c>
      <c r="C99" s="141" t="s">
        <v>6661</v>
      </c>
      <c r="D99" s="141" t="s">
        <v>37</v>
      </c>
      <c r="E99" s="141" t="str">
        <f>CONCATENATE(SUM('Разделы 2, 3, 4'!E16:E16),"&lt;=",10000000)</f>
        <v>1491&lt;=10000000</v>
      </c>
      <c r="F99" s="147"/>
      <c r="G99" s="112" t="str">
        <f>IF(('ФЛК (информационный)'!A99="Неверно!")*('ФЛК (информационный)'!F99=""),"Внести подтверждение к нарушенному информационному ФЛК"," ")</f>
        <v xml:space="preserve"> </v>
      </c>
    </row>
    <row r="100" spans="1:7" ht="47.25">
      <c r="A100" s="142" t="str">
        <f>IF((SUM('Разделы 2, 3, 4'!F8:F8)&lt;=10000000),"","Неверно!")</f>
        <v/>
      </c>
      <c r="B100" s="143" t="s">
        <v>6637</v>
      </c>
      <c r="C100" s="141" t="s">
        <v>6662</v>
      </c>
      <c r="D100" s="141" t="s">
        <v>37</v>
      </c>
      <c r="E100" s="141" t="str">
        <f>CONCATENATE(SUM('Разделы 2, 3, 4'!F8:F8),"&lt;=",10000000)</f>
        <v>0&lt;=10000000</v>
      </c>
      <c r="F100" s="147"/>
      <c r="G100" s="112" t="str">
        <f>IF(('ФЛК (информационный)'!A100="Неверно!")*('ФЛК (информационный)'!F100=""),"Внести подтверждение к нарушенному информационному ФЛК"," ")</f>
        <v xml:space="preserve"> </v>
      </c>
    </row>
    <row r="101" spans="1:7" ht="47.25">
      <c r="A101" s="142" t="str">
        <f>IF((SUM('Разделы 2, 3, 4'!F17:F17)&lt;=10000000),"","Неверно!")</f>
        <v/>
      </c>
      <c r="B101" s="143" t="s">
        <v>6637</v>
      </c>
      <c r="C101" s="141" t="s">
        <v>6663</v>
      </c>
      <c r="D101" s="141" t="s">
        <v>37</v>
      </c>
      <c r="E101" s="141" t="str">
        <f>CONCATENATE(SUM('Разделы 2, 3, 4'!F17:F17),"&lt;=",10000000)</f>
        <v>0&lt;=10000000</v>
      </c>
      <c r="F101" s="147"/>
      <c r="G101" s="112" t="str">
        <f>IF(('ФЛК (информационный)'!A101="Неверно!")*('ФЛК (информационный)'!F101=""),"Внести подтверждение к нарушенному информационному ФЛК"," ")</f>
        <v xml:space="preserve"> </v>
      </c>
    </row>
    <row r="102" spans="1:7" ht="47.25">
      <c r="A102" s="142" t="str">
        <f>IF((SUM('Разделы 2, 3, 4'!F18:F18)&lt;=10000000),"","Неверно!")</f>
        <v/>
      </c>
      <c r="B102" s="143" t="s">
        <v>6637</v>
      </c>
      <c r="C102" s="141" t="s">
        <v>6664</v>
      </c>
      <c r="D102" s="141" t="s">
        <v>37</v>
      </c>
      <c r="E102" s="141" t="str">
        <f>CONCATENATE(SUM('Разделы 2, 3, 4'!F18:F18),"&lt;=",10000000)</f>
        <v>0&lt;=10000000</v>
      </c>
      <c r="F102" s="147"/>
      <c r="G102" s="112" t="str">
        <f>IF(('ФЛК (информационный)'!A102="Неверно!")*('ФЛК (информационный)'!F102=""),"Внести подтверждение к нарушенному информационному ФЛК"," ")</f>
        <v xml:space="preserve"> </v>
      </c>
    </row>
    <row r="103" spans="1:7" ht="47.25">
      <c r="A103" s="142" t="str">
        <f>IF((SUM('Разделы 2, 3, 4'!F19:F19)&lt;=10000000),"","Неверно!")</f>
        <v/>
      </c>
      <c r="B103" s="143" t="s">
        <v>6637</v>
      </c>
      <c r="C103" s="141" t="s">
        <v>6665</v>
      </c>
      <c r="D103" s="141" t="s">
        <v>37</v>
      </c>
      <c r="E103" s="141" t="str">
        <f>CONCATENATE(SUM('Разделы 2, 3, 4'!F19:F19),"&lt;=",10000000)</f>
        <v>0&lt;=10000000</v>
      </c>
      <c r="F103" s="147"/>
      <c r="G103" s="112" t="str">
        <f>IF(('ФЛК (информационный)'!A103="Неверно!")*('ФЛК (информационный)'!F103=""),"Внести подтверждение к нарушенному информационному ФЛК"," ")</f>
        <v xml:space="preserve"> </v>
      </c>
    </row>
    <row r="104" spans="1:7" ht="47.25">
      <c r="A104" s="142" t="str">
        <f>IF((SUM('Разделы 2, 3, 4'!F9:F9)&lt;=10000000),"","Неверно!")</f>
        <v/>
      </c>
      <c r="B104" s="143" t="s">
        <v>6637</v>
      </c>
      <c r="C104" s="141" t="s">
        <v>6666</v>
      </c>
      <c r="D104" s="141" t="s">
        <v>37</v>
      </c>
      <c r="E104" s="141" t="str">
        <f>CONCATENATE(SUM('Разделы 2, 3, 4'!F9:F9),"&lt;=",10000000)</f>
        <v>0&lt;=10000000</v>
      </c>
      <c r="F104" s="147"/>
      <c r="G104" s="112" t="str">
        <f>IF(('ФЛК (информационный)'!A104="Неверно!")*('ФЛК (информационный)'!F104=""),"Внести подтверждение к нарушенному информационному ФЛК"," ")</f>
        <v xml:space="preserve"> </v>
      </c>
    </row>
    <row r="105" spans="1:7" ht="47.25">
      <c r="A105" s="142" t="str">
        <f>IF((SUM('Разделы 2, 3, 4'!F10:F10)&lt;=10000000),"","Неверно!")</f>
        <v/>
      </c>
      <c r="B105" s="143" t="s">
        <v>6637</v>
      </c>
      <c r="C105" s="141" t="s">
        <v>6667</v>
      </c>
      <c r="D105" s="141" t="s">
        <v>37</v>
      </c>
      <c r="E105" s="141" t="str">
        <f>CONCATENATE(SUM('Разделы 2, 3, 4'!F10:F10),"&lt;=",10000000)</f>
        <v>0&lt;=10000000</v>
      </c>
      <c r="F105" s="147"/>
      <c r="G105" s="112" t="str">
        <f>IF(('ФЛК (информационный)'!A105="Неверно!")*('ФЛК (информационный)'!F105=""),"Внести подтверждение к нарушенному информационному ФЛК"," ")</f>
        <v xml:space="preserve"> </v>
      </c>
    </row>
    <row r="106" spans="1:7" ht="47.25">
      <c r="A106" s="142" t="str">
        <f>IF((SUM('Разделы 2, 3, 4'!F11:F11)&lt;=10000000),"","Неверно!")</f>
        <v/>
      </c>
      <c r="B106" s="143" t="s">
        <v>6637</v>
      </c>
      <c r="C106" s="141" t="s">
        <v>6668</v>
      </c>
      <c r="D106" s="141" t="s">
        <v>37</v>
      </c>
      <c r="E106" s="141" t="str">
        <f>CONCATENATE(SUM('Разделы 2, 3, 4'!F11:F11),"&lt;=",10000000)</f>
        <v>0&lt;=10000000</v>
      </c>
      <c r="F106" s="147"/>
      <c r="G106" s="112" t="str">
        <f>IF(('ФЛК (информационный)'!A106="Неверно!")*('ФЛК (информационный)'!F106=""),"Внести подтверждение к нарушенному информационному ФЛК"," ")</f>
        <v xml:space="preserve"> </v>
      </c>
    </row>
    <row r="107" spans="1:7" ht="47.25">
      <c r="A107" s="142" t="str">
        <f>IF((SUM('Разделы 2, 3, 4'!F12:F12)&lt;=10000000),"","Неверно!")</f>
        <v/>
      </c>
      <c r="B107" s="143" t="s">
        <v>6637</v>
      </c>
      <c r="C107" s="141" t="s">
        <v>6669</v>
      </c>
      <c r="D107" s="141" t="s">
        <v>37</v>
      </c>
      <c r="E107" s="141" t="str">
        <f>CONCATENATE(SUM('Разделы 2, 3, 4'!F12:F12),"&lt;=",10000000)</f>
        <v>0&lt;=10000000</v>
      </c>
      <c r="F107" s="147"/>
      <c r="G107" s="112" t="str">
        <f>IF(('ФЛК (информационный)'!A107="Неверно!")*('ФЛК (информационный)'!F107=""),"Внести подтверждение к нарушенному информационному ФЛК"," ")</f>
        <v xml:space="preserve"> </v>
      </c>
    </row>
    <row r="108" spans="1:7" ht="47.25">
      <c r="A108" s="142" t="str">
        <f>IF((SUM('Разделы 2, 3, 4'!F13:F13)&lt;=10000000),"","Неверно!")</f>
        <v/>
      </c>
      <c r="B108" s="143" t="s">
        <v>6637</v>
      </c>
      <c r="C108" s="141" t="s">
        <v>6670</v>
      </c>
      <c r="D108" s="141" t="s">
        <v>37</v>
      </c>
      <c r="E108" s="141" t="str">
        <f>CONCATENATE(SUM('Разделы 2, 3, 4'!F13:F13),"&lt;=",10000000)</f>
        <v>0&lt;=10000000</v>
      </c>
      <c r="F108" s="147"/>
      <c r="G108" s="112" t="str">
        <f>IF(('ФЛК (информационный)'!A108="Неверно!")*('ФЛК (информационный)'!F108=""),"Внести подтверждение к нарушенному информационному ФЛК"," ")</f>
        <v xml:space="preserve"> </v>
      </c>
    </row>
    <row r="109" spans="1:7" ht="47.25">
      <c r="A109" s="142" t="str">
        <f>IF((SUM('Разделы 2, 3, 4'!F14:F14)&lt;=10000000),"","Неверно!")</f>
        <v/>
      </c>
      <c r="B109" s="143" t="s">
        <v>6637</v>
      </c>
      <c r="C109" s="141" t="s">
        <v>6671</v>
      </c>
      <c r="D109" s="141" t="s">
        <v>37</v>
      </c>
      <c r="E109" s="141" t="str">
        <f>CONCATENATE(SUM('Разделы 2, 3, 4'!F14:F14),"&lt;=",10000000)</f>
        <v>0&lt;=10000000</v>
      </c>
      <c r="F109" s="147"/>
      <c r="G109" s="112" t="str">
        <f>IF(('ФЛК (информационный)'!A109="Неверно!")*('ФЛК (информационный)'!F109=""),"Внести подтверждение к нарушенному информационному ФЛК"," ")</f>
        <v xml:space="preserve"> </v>
      </c>
    </row>
    <row r="110" spans="1:7" ht="47.25">
      <c r="A110" s="142" t="str">
        <f>IF((SUM('Разделы 2, 3, 4'!F15:F15)&lt;=10000000),"","Неверно!")</f>
        <v/>
      </c>
      <c r="B110" s="143" t="s">
        <v>6637</v>
      </c>
      <c r="C110" s="141" t="s">
        <v>6672</v>
      </c>
      <c r="D110" s="141" t="s">
        <v>37</v>
      </c>
      <c r="E110" s="141" t="str">
        <f>CONCATENATE(SUM('Разделы 2, 3, 4'!F15:F15),"&lt;=",10000000)</f>
        <v>0&lt;=10000000</v>
      </c>
      <c r="F110" s="147"/>
      <c r="G110" s="112" t="str">
        <f>IF(('ФЛК (информационный)'!A110="Неверно!")*('ФЛК (информационный)'!F110=""),"Внести подтверждение к нарушенному информационному ФЛК"," ")</f>
        <v xml:space="preserve"> </v>
      </c>
    </row>
    <row r="111" spans="1:7" ht="47.25">
      <c r="A111" s="142" t="str">
        <f>IF((SUM('Разделы 2, 3, 4'!F16:F16)&lt;=10000000),"","Неверно!")</f>
        <v/>
      </c>
      <c r="B111" s="143" t="s">
        <v>6637</v>
      </c>
      <c r="C111" s="141" t="s">
        <v>6673</v>
      </c>
      <c r="D111" s="141" t="s">
        <v>37</v>
      </c>
      <c r="E111" s="141" t="str">
        <f>CONCATENATE(SUM('Разделы 2, 3, 4'!F16:F16),"&lt;=",10000000)</f>
        <v>0&lt;=10000000</v>
      </c>
      <c r="F111" s="147"/>
      <c r="G111" s="112" t="str">
        <f>IF(('ФЛК (информационный)'!A111="Неверно!")*('ФЛК (информационный)'!F111=""),"Внести подтверждение к нарушенному информационному ФЛК"," ")</f>
        <v xml:space="preserve"> </v>
      </c>
    </row>
    <row r="112" spans="1:7" ht="47.25">
      <c r="A112" s="142" t="str">
        <f>IF((SUM('Разделы 2, 3, 4'!G8:G8)&lt;=10000000),"","Неверно!")</f>
        <v/>
      </c>
      <c r="B112" s="143" t="s">
        <v>6637</v>
      </c>
      <c r="C112" s="141" t="s">
        <v>6674</v>
      </c>
      <c r="D112" s="141" t="s">
        <v>37</v>
      </c>
      <c r="E112" s="141" t="str">
        <f>CONCATENATE(SUM('Разделы 2, 3, 4'!G8:G8),"&lt;=",10000000)</f>
        <v>75000&lt;=10000000</v>
      </c>
      <c r="F112" s="147"/>
      <c r="G112" s="112" t="str">
        <f>IF(('ФЛК (информационный)'!A112="Неверно!")*('ФЛК (информационный)'!F112=""),"Внести подтверждение к нарушенному информационному ФЛК"," ")</f>
        <v xml:space="preserve"> </v>
      </c>
    </row>
    <row r="113" spans="1:7" ht="47.25">
      <c r="A113" s="142" t="str">
        <f>IF((SUM('Разделы 2, 3, 4'!G17:G17)&lt;=10000000),"","Неверно!")</f>
        <v/>
      </c>
      <c r="B113" s="143" t="s">
        <v>6637</v>
      </c>
      <c r="C113" s="141" t="s">
        <v>6675</v>
      </c>
      <c r="D113" s="141" t="s">
        <v>37</v>
      </c>
      <c r="E113" s="141" t="str">
        <f>CONCATENATE(SUM('Разделы 2, 3, 4'!G17:G17),"&lt;=",10000000)</f>
        <v>0&lt;=10000000</v>
      </c>
      <c r="F113" s="147"/>
      <c r="G113" s="112" t="str">
        <f>IF(('ФЛК (информационный)'!A113="Неверно!")*('ФЛК (информационный)'!F113=""),"Внести подтверждение к нарушенному информационному ФЛК"," ")</f>
        <v xml:space="preserve"> </v>
      </c>
    </row>
    <row r="114" spans="1:7" ht="47.25">
      <c r="A114" s="142" t="str">
        <f>IF((SUM('Разделы 2, 3, 4'!G18:G18)&lt;=10000000),"","Неверно!")</f>
        <v/>
      </c>
      <c r="B114" s="143" t="s">
        <v>6637</v>
      </c>
      <c r="C114" s="141" t="s">
        <v>6676</v>
      </c>
      <c r="D114" s="141" t="s">
        <v>37</v>
      </c>
      <c r="E114" s="141" t="str">
        <f>CONCATENATE(SUM('Разделы 2, 3, 4'!G18:G18),"&lt;=",10000000)</f>
        <v>0&lt;=10000000</v>
      </c>
      <c r="F114" s="147"/>
      <c r="G114" s="112" t="str">
        <f>IF(('ФЛК (информационный)'!A114="Неверно!")*('ФЛК (информационный)'!F114=""),"Внести подтверждение к нарушенному информационному ФЛК"," ")</f>
        <v xml:space="preserve"> </v>
      </c>
    </row>
    <row r="115" spans="1:7" ht="47.25">
      <c r="A115" s="142" t="str">
        <f>IF((SUM('Разделы 2, 3, 4'!G19:G19)&lt;=10000000),"","Неверно!")</f>
        <v/>
      </c>
      <c r="B115" s="143" t="s">
        <v>6637</v>
      </c>
      <c r="C115" s="141" t="s">
        <v>6677</v>
      </c>
      <c r="D115" s="141" t="s">
        <v>37</v>
      </c>
      <c r="E115" s="141" t="str">
        <f>CONCATENATE(SUM('Разделы 2, 3, 4'!G19:G19),"&lt;=",10000000)</f>
        <v>0&lt;=10000000</v>
      </c>
      <c r="F115" s="147"/>
      <c r="G115" s="112" t="str">
        <f>IF(('ФЛК (информационный)'!A115="Неверно!")*('ФЛК (информационный)'!F115=""),"Внести подтверждение к нарушенному информационному ФЛК"," ")</f>
        <v xml:space="preserve"> </v>
      </c>
    </row>
    <row r="116" spans="1:7" ht="47.25">
      <c r="A116" s="142" t="str">
        <f>IF((SUM('Разделы 2, 3, 4'!G9:G9)&lt;=10000000),"","Неверно!")</f>
        <v/>
      </c>
      <c r="B116" s="143" t="s">
        <v>6637</v>
      </c>
      <c r="C116" s="141" t="s">
        <v>6678</v>
      </c>
      <c r="D116" s="141" t="s">
        <v>37</v>
      </c>
      <c r="E116" s="141" t="str">
        <f>CONCATENATE(SUM('Разделы 2, 3, 4'!G9:G9),"&lt;=",10000000)</f>
        <v>0&lt;=10000000</v>
      </c>
      <c r="F116" s="147"/>
      <c r="G116" s="112" t="str">
        <f>IF(('ФЛК (информационный)'!A116="Неверно!")*('ФЛК (информационный)'!F116=""),"Внести подтверждение к нарушенному информационному ФЛК"," ")</f>
        <v xml:space="preserve"> </v>
      </c>
    </row>
    <row r="117" spans="1:7" ht="47.25">
      <c r="A117" s="142" t="str">
        <f>IF((SUM('Разделы 2, 3, 4'!G10:G10)&lt;=10000000),"","Неверно!")</f>
        <v/>
      </c>
      <c r="B117" s="143" t="s">
        <v>6637</v>
      </c>
      <c r="C117" s="141" t="s">
        <v>6679</v>
      </c>
      <c r="D117" s="141" t="s">
        <v>37</v>
      </c>
      <c r="E117" s="141" t="str">
        <f>CONCATENATE(SUM('Разделы 2, 3, 4'!G10:G10),"&lt;=",10000000)</f>
        <v>0&lt;=10000000</v>
      </c>
      <c r="F117" s="147"/>
      <c r="G117" s="112" t="str">
        <f>IF(('ФЛК (информационный)'!A117="Неверно!")*('ФЛК (информационный)'!F117=""),"Внести подтверждение к нарушенному информационному ФЛК"," ")</f>
        <v xml:space="preserve"> </v>
      </c>
    </row>
    <row r="118" spans="1:7" ht="47.25">
      <c r="A118" s="142" t="str">
        <f>IF((SUM('Разделы 2, 3, 4'!G11:G11)&lt;=10000000),"","Неверно!")</f>
        <v/>
      </c>
      <c r="B118" s="143" t="s">
        <v>6637</v>
      </c>
      <c r="C118" s="141" t="s">
        <v>6680</v>
      </c>
      <c r="D118" s="141" t="s">
        <v>37</v>
      </c>
      <c r="E118" s="141" t="str">
        <f>CONCATENATE(SUM('Разделы 2, 3, 4'!G11:G11),"&lt;=",10000000)</f>
        <v>0&lt;=10000000</v>
      </c>
      <c r="F118" s="147"/>
      <c r="G118" s="112" t="str">
        <f>IF(('ФЛК (информационный)'!A118="Неверно!")*('ФЛК (информационный)'!F118=""),"Внести подтверждение к нарушенному информационному ФЛК"," ")</f>
        <v xml:space="preserve"> </v>
      </c>
    </row>
    <row r="119" spans="1:7" ht="47.25">
      <c r="A119" s="142" t="str">
        <f>IF((SUM('Разделы 2, 3, 4'!G12:G12)&lt;=10000000),"","Неверно!")</f>
        <v/>
      </c>
      <c r="B119" s="143" t="s">
        <v>6637</v>
      </c>
      <c r="C119" s="141" t="s">
        <v>6681</v>
      </c>
      <c r="D119" s="141" t="s">
        <v>37</v>
      </c>
      <c r="E119" s="141" t="str">
        <f>CONCATENATE(SUM('Разделы 2, 3, 4'!G12:G12),"&lt;=",10000000)</f>
        <v>0&lt;=10000000</v>
      </c>
      <c r="F119" s="147"/>
      <c r="G119" s="112" t="str">
        <f>IF(('ФЛК (информационный)'!A119="Неверно!")*('ФЛК (информационный)'!F119=""),"Внести подтверждение к нарушенному информационному ФЛК"," ")</f>
        <v xml:space="preserve"> </v>
      </c>
    </row>
    <row r="120" spans="1:7" ht="47.25">
      <c r="A120" s="142" t="str">
        <f>IF((SUM('Разделы 2, 3, 4'!G13:G13)&lt;=10000000),"","Неверно!")</f>
        <v/>
      </c>
      <c r="B120" s="143" t="s">
        <v>6637</v>
      </c>
      <c r="C120" s="141" t="s">
        <v>6682</v>
      </c>
      <c r="D120" s="141" t="s">
        <v>37</v>
      </c>
      <c r="E120" s="141" t="str">
        <f>CONCATENATE(SUM('Разделы 2, 3, 4'!G13:G13),"&lt;=",10000000)</f>
        <v>0&lt;=10000000</v>
      </c>
      <c r="F120" s="147"/>
      <c r="G120" s="112" t="str">
        <f>IF(('ФЛК (информационный)'!A120="Неверно!")*('ФЛК (информационный)'!F120=""),"Внести подтверждение к нарушенному информационному ФЛК"," ")</f>
        <v xml:space="preserve"> </v>
      </c>
    </row>
    <row r="121" spans="1:7" ht="47.25">
      <c r="A121" s="142" t="str">
        <f>IF((SUM('Разделы 2, 3, 4'!G14:G14)&lt;=10000000),"","Неверно!")</f>
        <v/>
      </c>
      <c r="B121" s="143" t="s">
        <v>6637</v>
      </c>
      <c r="C121" s="141" t="s">
        <v>6683</v>
      </c>
      <c r="D121" s="141" t="s">
        <v>37</v>
      </c>
      <c r="E121" s="141" t="str">
        <f>CONCATENATE(SUM('Разделы 2, 3, 4'!G14:G14),"&lt;=",10000000)</f>
        <v>7000&lt;=10000000</v>
      </c>
      <c r="F121" s="147"/>
      <c r="G121" s="112" t="str">
        <f>IF(('ФЛК (информационный)'!A121="Неверно!")*('ФЛК (информационный)'!F121=""),"Внести подтверждение к нарушенному информационному ФЛК"," ")</f>
        <v xml:space="preserve"> </v>
      </c>
    </row>
    <row r="122" spans="1:7" ht="47.25">
      <c r="A122" s="142" t="str">
        <f>IF((SUM('Разделы 2, 3, 4'!G15:G15)&lt;=10000000),"","Неверно!")</f>
        <v/>
      </c>
      <c r="B122" s="143" t="s">
        <v>6637</v>
      </c>
      <c r="C122" s="141" t="s">
        <v>6684</v>
      </c>
      <c r="D122" s="141" t="s">
        <v>37</v>
      </c>
      <c r="E122" s="141" t="str">
        <f>CONCATENATE(SUM('Разделы 2, 3, 4'!G15:G15),"&lt;=",10000000)</f>
        <v>4851&lt;=10000000</v>
      </c>
      <c r="F122" s="147"/>
      <c r="G122" s="112" t="str">
        <f>IF(('ФЛК (информационный)'!A122="Неверно!")*('ФЛК (информационный)'!F122=""),"Внести подтверждение к нарушенному информационному ФЛК"," ")</f>
        <v xml:space="preserve"> </v>
      </c>
    </row>
    <row r="123" spans="1:7" ht="47.25">
      <c r="A123" s="142" t="str">
        <f>IF((SUM('Разделы 2, 3, 4'!G16:G16)&lt;=10000000),"","Неверно!")</f>
        <v/>
      </c>
      <c r="B123" s="143" t="s">
        <v>6637</v>
      </c>
      <c r="C123" s="141" t="s">
        <v>6685</v>
      </c>
      <c r="D123" s="141" t="s">
        <v>37</v>
      </c>
      <c r="E123" s="141" t="str">
        <f>CONCATENATE(SUM('Разделы 2, 3, 4'!G16:G16),"&lt;=",10000000)</f>
        <v>118169&lt;=10000000</v>
      </c>
      <c r="F123" s="147"/>
      <c r="G123" s="112" t="str">
        <f>IF(('ФЛК (информационный)'!A123="Неверно!")*('ФЛК (информационный)'!F123=""),"Внести подтверждение к нарушенному информационному ФЛК"," ")</f>
        <v xml:space="preserve"> </v>
      </c>
    </row>
    <row r="124" spans="1:7" ht="47.25">
      <c r="A124" s="142" t="str">
        <f>IF((SUM('Разделы 2, 3, 4'!H8:H8)&lt;=10000000),"","Неверно!")</f>
        <v/>
      </c>
      <c r="B124" s="143" t="s">
        <v>6637</v>
      </c>
      <c r="C124" s="141" t="s">
        <v>6686</v>
      </c>
      <c r="D124" s="141" t="s">
        <v>37</v>
      </c>
      <c r="E124" s="141" t="str">
        <f>CONCATENATE(SUM('Разделы 2, 3, 4'!H8:H8),"&lt;=",10000000)</f>
        <v>335000&lt;=10000000</v>
      </c>
      <c r="F124" s="147"/>
      <c r="G124" s="112" t="str">
        <f>IF(('ФЛК (информационный)'!A124="Неверно!")*('ФЛК (информационный)'!F124=""),"Внести подтверждение к нарушенному информационному ФЛК"," ")</f>
        <v xml:space="preserve"> </v>
      </c>
    </row>
    <row r="125" spans="1:7" ht="47.25">
      <c r="A125" s="142" t="str">
        <f>IF((SUM('Разделы 2, 3, 4'!H17:H17)&lt;=10000000),"","Неверно!")</f>
        <v/>
      </c>
      <c r="B125" s="143" t="s">
        <v>6637</v>
      </c>
      <c r="C125" s="141" t="s">
        <v>6687</v>
      </c>
      <c r="D125" s="141" t="s">
        <v>37</v>
      </c>
      <c r="E125" s="141" t="str">
        <f>CONCATENATE(SUM('Разделы 2, 3, 4'!H17:H17),"&lt;=",10000000)</f>
        <v>0&lt;=10000000</v>
      </c>
      <c r="F125" s="147"/>
      <c r="G125" s="112" t="str">
        <f>IF(('ФЛК (информационный)'!A125="Неверно!")*('ФЛК (информационный)'!F125=""),"Внести подтверждение к нарушенному информационному ФЛК"," ")</f>
        <v xml:space="preserve"> </v>
      </c>
    </row>
    <row r="126" spans="1:7" ht="47.25">
      <c r="A126" s="142" t="str">
        <f>IF((SUM('Разделы 2, 3, 4'!H18:H18)&lt;=10000000),"","Неверно!")</f>
        <v/>
      </c>
      <c r="B126" s="143" t="s">
        <v>6637</v>
      </c>
      <c r="C126" s="141" t="s">
        <v>6688</v>
      </c>
      <c r="D126" s="141" t="s">
        <v>37</v>
      </c>
      <c r="E126" s="141" t="str">
        <f>CONCATENATE(SUM('Разделы 2, 3, 4'!H18:H18),"&lt;=",10000000)</f>
        <v>0&lt;=10000000</v>
      </c>
      <c r="F126" s="147"/>
      <c r="G126" s="112" t="str">
        <f>IF(('ФЛК (информационный)'!A126="Неверно!")*('ФЛК (информационный)'!F126=""),"Внести подтверждение к нарушенному информационному ФЛК"," ")</f>
        <v xml:space="preserve"> </v>
      </c>
    </row>
    <row r="127" spans="1:7" ht="47.25">
      <c r="A127" s="142" t="str">
        <f>IF((SUM('Разделы 2, 3, 4'!H19:H19)&lt;=10000000),"","Неверно!")</f>
        <v/>
      </c>
      <c r="B127" s="143" t="s">
        <v>6637</v>
      </c>
      <c r="C127" s="141" t="s">
        <v>6689</v>
      </c>
      <c r="D127" s="141" t="s">
        <v>37</v>
      </c>
      <c r="E127" s="141" t="str">
        <f>CONCATENATE(SUM('Разделы 2, 3, 4'!H19:H19),"&lt;=",10000000)</f>
        <v>0&lt;=10000000</v>
      </c>
      <c r="F127" s="147"/>
      <c r="G127" s="112" t="str">
        <f>IF(('ФЛК (информационный)'!A127="Неверно!")*('ФЛК (информационный)'!F127=""),"Внести подтверждение к нарушенному информационному ФЛК"," ")</f>
        <v xml:space="preserve"> </v>
      </c>
    </row>
    <row r="128" spans="1:7" ht="47.25">
      <c r="A128" s="142" t="str">
        <f>IF((SUM('Разделы 2, 3, 4'!H9:H9)&lt;=10000000),"","Неверно!")</f>
        <v/>
      </c>
      <c r="B128" s="143" t="s">
        <v>6637</v>
      </c>
      <c r="C128" s="141" t="s">
        <v>6690</v>
      </c>
      <c r="D128" s="141" t="s">
        <v>37</v>
      </c>
      <c r="E128" s="141" t="str">
        <f>CONCATENATE(SUM('Разделы 2, 3, 4'!H9:H9),"&lt;=",10000000)</f>
        <v>0&lt;=10000000</v>
      </c>
      <c r="F128" s="147"/>
      <c r="G128" s="112" t="str">
        <f>IF(('ФЛК (информационный)'!A128="Неверно!")*('ФЛК (информационный)'!F128=""),"Внести подтверждение к нарушенному информационному ФЛК"," ")</f>
        <v xml:space="preserve"> </v>
      </c>
    </row>
    <row r="129" spans="1:7" ht="47.25">
      <c r="A129" s="142" t="str">
        <f>IF((SUM('Разделы 2, 3, 4'!H10:H10)&lt;=10000000),"","Неверно!")</f>
        <v/>
      </c>
      <c r="B129" s="143" t="s">
        <v>6637</v>
      </c>
      <c r="C129" s="141" t="s">
        <v>6691</v>
      </c>
      <c r="D129" s="141" t="s">
        <v>37</v>
      </c>
      <c r="E129" s="141" t="str">
        <f>CONCATENATE(SUM('Разделы 2, 3, 4'!H10:H10),"&lt;=",10000000)</f>
        <v>0&lt;=10000000</v>
      </c>
      <c r="F129" s="147"/>
      <c r="G129" s="112" t="str">
        <f>IF(('ФЛК (информационный)'!A129="Неверно!")*('ФЛК (информационный)'!F129=""),"Внести подтверждение к нарушенному информационному ФЛК"," ")</f>
        <v xml:space="preserve"> </v>
      </c>
    </row>
    <row r="130" spans="1:7" ht="47.25">
      <c r="A130" s="142" t="str">
        <f>IF((SUM('Разделы 2, 3, 4'!H11:H11)&lt;=10000000),"","Неверно!")</f>
        <v/>
      </c>
      <c r="B130" s="143" t="s">
        <v>6637</v>
      </c>
      <c r="C130" s="141" t="s">
        <v>6692</v>
      </c>
      <c r="D130" s="141" t="s">
        <v>37</v>
      </c>
      <c r="E130" s="141" t="str">
        <f>CONCATENATE(SUM('Разделы 2, 3, 4'!H11:H11),"&lt;=",10000000)</f>
        <v>0&lt;=10000000</v>
      </c>
      <c r="F130" s="147"/>
      <c r="G130" s="112" t="str">
        <f>IF(('ФЛК (информационный)'!A130="Неверно!")*('ФЛК (информационный)'!F130=""),"Внести подтверждение к нарушенному информационному ФЛК"," ")</f>
        <v xml:space="preserve"> </v>
      </c>
    </row>
    <row r="131" spans="1:7" ht="47.25">
      <c r="A131" s="142" t="str">
        <f>IF((SUM('Разделы 2, 3, 4'!H12:H12)&lt;=10000000),"","Неверно!")</f>
        <v/>
      </c>
      <c r="B131" s="143" t="s">
        <v>6637</v>
      </c>
      <c r="C131" s="141" t="s">
        <v>6693</v>
      </c>
      <c r="D131" s="141" t="s">
        <v>37</v>
      </c>
      <c r="E131" s="141" t="str">
        <f>CONCATENATE(SUM('Разделы 2, 3, 4'!H12:H12),"&lt;=",10000000)</f>
        <v>0&lt;=10000000</v>
      </c>
      <c r="F131" s="147"/>
      <c r="G131" s="112" t="str">
        <f>IF(('ФЛК (информационный)'!A131="Неверно!")*('ФЛК (информационный)'!F131=""),"Внести подтверждение к нарушенному информационному ФЛК"," ")</f>
        <v xml:space="preserve"> </v>
      </c>
    </row>
    <row r="132" spans="1:7" ht="47.25">
      <c r="A132" s="142" t="str">
        <f>IF((SUM('Разделы 2, 3, 4'!H13:H13)&lt;=10000000),"","Неверно!")</f>
        <v/>
      </c>
      <c r="B132" s="143" t="s">
        <v>6637</v>
      </c>
      <c r="C132" s="141" t="s">
        <v>6694</v>
      </c>
      <c r="D132" s="141" t="s">
        <v>37</v>
      </c>
      <c r="E132" s="141" t="str">
        <f>CONCATENATE(SUM('Разделы 2, 3, 4'!H13:H13),"&lt;=",10000000)</f>
        <v>0&lt;=10000000</v>
      </c>
      <c r="F132" s="147"/>
      <c r="G132" s="112" t="str">
        <f>IF(('ФЛК (информационный)'!A132="Неверно!")*('ФЛК (информационный)'!F132=""),"Внести подтверждение к нарушенному информационному ФЛК"," ")</f>
        <v xml:space="preserve"> </v>
      </c>
    </row>
    <row r="133" spans="1:7" ht="47.25">
      <c r="A133" s="142" t="str">
        <f>IF((SUM('Разделы 2, 3, 4'!H14:H14)&lt;=10000000),"","Неверно!")</f>
        <v/>
      </c>
      <c r="B133" s="143" t="s">
        <v>6637</v>
      </c>
      <c r="C133" s="141" t="s">
        <v>6695</v>
      </c>
      <c r="D133" s="141" t="s">
        <v>37</v>
      </c>
      <c r="E133" s="141" t="str">
        <f>CONCATENATE(SUM('Разделы 2, 3, 4'!H14:H14),"&lt;=",10000000)</f>
        <v>6527&lt;=10000000</v>
      </c>
      <c r="F133" s="147"/>
      <c r="G133" s="112" t="str">
        <f>IF(('ФЛК (информационный)'!A133="Неверно!")*('ФЛК (информационный)'!F133=""),"Внести подтверждение к нарушенному информационному ФЛК"," ")</f>
        <v xml:space="preserve"> </v>
      </c>
    </row>
    <row r="134" spans="1:7" ht="47.25">
      <c r="A134" s="142" t="str">
        <f>IF((SUM('Разделы 2, 3, 4'!H15:H15)&lt;=10000000),"","Неверно!")</f>
        <v/>
      </c>
      <c r="B134" s="143" t="s">
        <v>6637</v>
      </c>
      <c r="C134" s="141" t="s">
        <v>6696</v>
      </c>
      <c r="D134" s="141" t="s">
        <v>37</v>
      </c>
      <c r="E134" s="141" t="str">
        <f>CONCATENATE(SUM('Разделы 2, 3, 4'!H15:H15),"&lt;=",10000000)</f>
        <v>1289&lt;=10000000</v>
      </c>
      <c r="F134" s="147"/>
      <c r="G134" s="112" t="str">
        <f>IF(('ФЛК (информационный)'!A134="Неверно!")*('ФЛК (информационный)'!F134=""),"Внести подтверждение к нарушенному информационному ФЛК"," ")</f>
        <v xml:space="preserve"> </v>
      </c>
    </row>
    <row r="135" spans="1:7" ht="47.25">
      <c r="A135" s="142" t="str">
        <f>IF((SUM('Разделы 2, 3, 4'!H16:H16)&lt;=10000000),"","Неверно!")</f>
        <v/>
      </c>
      <c r="B135" s="143" t="s">
        <v>6637</v>
      </c>
      <c r="C135" s="141" t="s">
        <v>6697</v>
      </c>
      <c r="D135" s="141" t="s">
        <v>37</v>
      </c>
      <c r="E135" s="141" t="str">
        <f>CONCATENATE(SUM('Разделы 2, 3, 4'!H16:H16),"&lt;=",10000000)</f>
        <v>31074&lt;=10000000</v>
      </c>
      <c r="F135" s="147"/>
      <c r="G135" s="112" t="str">
        <f>IF(('ФЛК (информационный)'!A135="Неверно!")*('ФЛК (информационный)'!F135=""),"Внести подтверждение к нарушенному информационному ФЛК"," ")</f>
        <v xml:space="preserve"> </v>
      </c>
    </row>
    <row r="136" spans="1:7" ht="47.25">
      <c r="A136" s="142" t="str">
        <f>IF((SUM('Разделы 2, 3, 4'!I8:I8)&lt;=10000000),"","Неверно!")</f>
        <v/>
      </c>
      <c r="B136" s="143" t="s">
        <v>6637</v>
      </c>
      <c r="C136" s="141" t="s">
        <v>6698</v>
      </c>
      <c r="D136" s="141" t="s">
        <v>37</v>
      </c>
      <c r="E136" s="141" t="str">
        <f>CONCATENATE(SUM('Разделы 2, 3, 4'!I8:I8),"&lt;=",10000000)</f>
        <v>0&lt;=10000000</v>
      </c>
      <c r="F136" s="147"/>
      <c r="G136" s="112" t="str">
        <f>IF(('ФЛК (информационный)'!A136="Неверно!")*('ФЛК (информационный)'!F136=""),"Внести подтверждение к нарушенному информационному ФЛК"," ")</f>
        <v xml:space="preserve"> </v>
      </c>
    </row>
    <row r="137" spans="1:7" ht="47.25">
      <c r="A137" s="142" t="str">
        <f>IF((SUM('Разделы 2, 3, 4'!I17:I17)&lt;=10000000),"","Неверно!")</f>
        <v/>
      </c>
      <c r="B137" s="143" t="s">
        <v>6637</v>
      </c>
      <c r="C137" s="141" t="s">
        <v>6699</v>
      </c>
      <c r="D137" s="141" t="s">
        <v>37</v>
      </c>
      <c r="E137" s="141" t="str">
        <f>CONCATENATE(SUM('Разделы 2, 3, 4'!I17:I17),"&lt;=",10000000)</f>
        <v>0&lt;=10000000</v>
      </c>
      <c r="F137" s="147"/>
      <c r="G137" s="112" t="str">
        <f>IF(('ФЛК (информационный)'!A137="Неверно!")*('ФЛК (информационный)'!F137=""),"Внести подтверждение к нарушенному информационному ФЛК"," ")</f>
        <v xml:space="preserve"> </v>
      </c>
    </row>
    <row r="138" spans="1:7" ht="47.25">
      <c r="A138" s="142" t="str">
        <f>IF((SUM('Разделы 2, 3, 4'!I18:I18)&lt;=10000000),"","Неверно!")</f>
        <v/>
      </c>
      <c r="B138" s="143" t="s">
        <v>6637</v>
      </c>
      <c r="C138" s="141" t="s">
        <v>6700</v>
      </c>
      <c r="D138" s="141" t="s">
        <v>37</v>
      </c>
      <c r="E138" s="141" t="str">
        <f>CONCATENATE(SUM('Разделы 2, 3, 4'!I18:I18),"&lt;=",10000000)</f>
        <v>0&lt;=10000000</v>
      </c>
      <c r="F138" s="147"/>
      <c r="G138" s="112" t="str">
        <f>IF(('ФЛК (информационный)'!A138="Неверно!")*('ФЛК (информационный)'!F138=""),"Внести подтверждение к нарушенному информационному ФЛК"," ")</f>
        <v xml:space="preserve"> </v>
      </c>
    </row>
    <row r="139" spans="1:7" ht="47.25">
      <c r="A139" s="142" t="str">
        <f>IF((SUM('Разделы 2, 3, 4'!I19:I19)&lt;=10000000),"","Неверно!")</f>
        <v/>
      </c>
      <c r="B139" s="143" t="s">
        <v>6637</v>
      </c>
      <c r="C139" s="141" t="s">
        <v>6701</v>
      </c>
      <c r="D139" s="141" t="s">
        <v>37</v>
      </c>
      <c r="E139" s="141" t="str">
        <f>CONCATENATE(SUM('Разделы 2, 3, 4'!I19:I19),"&lt;=",10000000)</f>
        <v>0&lt;=10000000</v>
      </c>
      <c r="F139" s="147"/>
      <c r="G139" s="112" t="str">
        <f>IF(('ФЛК (информационный)'!A139="Неверно!")*('ФЛК (информационный)'!F139=""),"Внести подтверждение к нарушенному информационному ФЛК"," ")</f>
        <v xml:space="preserve"> </v>
      </c>
    </row>
    <row r="140" spans="1:7" ht="47.25">
      <c r="A140" s="142" t="str">
        <f>IF((SUM('Разделы 2, 3, 4'!I9:I9)&lt;=10000000),"","Неверно!")</f>
        <v/>
      </c>
      <c r="B140" s="143" t="s">
        <v>6637</v>
      </c>
      <c r="C140" s="141" t="s">
        <v>6702</v>
      </c>
      <c r="D140" s="141" t="s">
        <v>37</v>
      </c>
      <c r="E140" s="141" t="str">
        <f>CONCATENATE(SUM('Разделы 2, 3, 4'!I9:I9),"&lt;=",10000000)</f>
        <v>0&lt;=10000000</v>
      </c>
      <c r="F140" s="147"/>
      <c r="G140" s="112" t="str">
        <f>IF(('ФЛК (информационный)'!A140="Неверно!")*('ФЛК (информационный)'!F140=""),"Внести подтверждение к нарушенному информационному ФЛК"," ")</f>
        <v xml:space="preserve"> </v>
      </c>
    </row>
    <row r="141" spans="1:7" ht="47.25">
      <c r="A141" s="142" t="str">
        <f>IF((SUM('Разделы 2, 3, 4'!I10:I10)&lt;=10000000),"","Неверно!")</f>
        <v/>
      </c>
      <c r="B141" s="143" t="s">
        <v>6637</v>
      </c>
      <c r="C141" s="141" t="s">
        <v>6703</v>
      </c>
      <c r="D141" s="141" t="s">
        <v>37</v>
      </c>
      <c r="E141" s="141" t="str">
        <f>CONCATENATE(SUM('Разделы 2, 3, 4'!I10:I10),"&lt;=",10000000)</f>
        <v>0&lt;=10000000</v>
      </c>
      <c r="F141" s="147"/>
      <c r="G141" s="112" t="str">
        <f>IF(('ФЛК (информационный)'!A141="Неверно!")*('ФЛК (информационный)'!F141=""),"Внести подтверждение к нарушенному информационному ФЛК"," ")</f>
        <v xml:space="preserve"> </v>
      </c>
    </row>
    <row r="142" spans="1:7" ht="47.25">
      <c r="A142" s="142" t="str">
        <f>IF((SUM('Разделы 2, 3, 4'!I11:I11)&lt;=10000000),"","Неверно!")</f>
        <v/>
      </c>
      <c r="B142" s="143" t="s">
        <v>6637</v>
      </c>
      <c r="C142" s="141" t="s">
        <v>6704</v>
      </c>
      <c r="D142" s="141" t="s">
        <v>37</v>
      </c>
      <c r="E142" s="141" t="str">
        <f>CONCATENATE(SUM('Разделы 2, 3, 4'!I11:I11),"&lt;=",10000000)</f>
        <v>0&lt;=10000000</v>
      </c>
      <c r="F142" s="147"/>
      <c r="G142" s="112" t="str">
        <f>IF(('ФЛК (информационный)'!A142="Неверно!")*('ФЛК (информационный)'!F142=""),"Внести подтверждение к нарушенному информационному ФЛК"," ")</f>
        <v xml:space="preserve"> </v>
      </c>
    </row>
    <row r="143" spans="1:7" ht="47.25">
      <c r="A143" s="142" t="str">
        <f>IF((SUM('Разделы 2, 3, 4'!I12:I12)&lt;=10000000),"","Неверно!")</f>
        <v/>
      </c>
      <c r="B143" s="143" t="s">
        <v>6637</v>
      </c>
      <c r="C143" s="141" t="s">
        <v>6705</v>
      </c>
      <c r="D143" s="141" t="s">
        <v>37</v>
      </c>
      <c r="E143" s="141" t="str">
        <f>CONCATENATE(SUM('Разделы 2, 3, 4'!I12:I12),"&lt;=",10000000)</f>
        <v>0&lt;=10000000</v>
      </c>
      <c r="F143" s="147"/>
      <c r="G143" s="112" t="str">
        <f>IF(('ФЛК (информационный)'!A143="Неверно!")*('ФЛК (информационный)'!F143=""),"Внести подтверждение к нарушенному информационному ФЛК"," ")</f>
        <v xml:space="preserve"> </v>
      </c>
    </row>
    <row r="144" spans="1:7" ht="47.25">
      <c r="A144" s="142" t="str">
        <f>IF((SUM('Разделы 2, 3, 4'!I13:I13)&lt;=10000000),"","Неверно!")</f>
        <v/>
      </c>
      <c r="B144" s="143" t="s">
        <v>6637</v>
      </c>
      <c r="C144" s="141" t="s">
        <v>6706</v>
      </c>
      <c r="D144" s="141" t="s">
        <v>37</v>
      </c>
      <c r="E144" s="141" t="str">
        <f>CONCATENATE(SUM('Разделы 2, 3, 4'!I13:I13),"&lt;=",10000000)</f>
        <v>0&lt;=10000000</v>
      </c>
      <c r="F144" s="147"/>
      <c r="G144" s="112" t="str">
        <f>IF(('ФЛК (информационный)'!A144="Неверно!")*('ФЛК (информационный)'!F144=""),"Внести подтверждение к нарушенному информационному ФЛК"," ")</f>
        <v xml:space="preserve"> </v>
      </c>
    </row>
    <row r="145" spans="1:7" ht="47.25">
      <c r="A145" s="142" t="str">
        <f>IF((SUM('Разделы 2, 3, 4'!I14:I14)&lt;=10000000),"","Неверно!")</f>
        <v/>
      </c>
      <c r="B145" s="143" t="s">
        <v>6637</v>
      </c>
      <c r="C145" s="141" t="s">
        <v>6707</v>
      </c>
      <c r="D145" s="141" t="s">
        <v>37</v>
      </c>
      <c r="E145" s="141" t="str">
        <f>CONCATENATE(SUM('Разделы 2, 3, 4'!I14:I14),"&lt;=",10000000)</f>
        <v>2000&lt;=10000000</v>
      </c>
      <c r="F145" s="147"/>
      <c r="G145" s="112" t="str">
        <f>IF(('ФЛК (информационный)'!A145="Неверно!")*('ФЛК (информационный)'!F145=""),"Внести подтверждение к нарушенному информационному ФЛК"," ")</f>
        <v xml:space="preserve"> </v>
      </c>
    </row>
    <row r="146" spans="1:7" ht="47.25">
      <c r="A146" s="142" t="str">
        <f>IF((SUM('Разделы 2, 3, 4'!I15:I15)&lt;=10000000),"","Неверно!")</f>
        <v/>
      </c>
      <c r="B146" s="143" t="s">
        <v>6637</v>
      </c>
      <c r="C146" s="141" t="s">
        <v>6708</v>
      </c>
      <c r="D146" s="141" t="s">
        <v>37</v>
      </c>
      <c r="E146" s="141" t="str">
        <f>CONCATENATE(SUM('Разделы 2, 3, 4'!I15:I15),"&lt;=",10000000)</f>
        <v>1634&lt;=10000000</v>
      </c>
      <c r="F146" s="147"/>
      <c r="G146" s="112" t="str">
        <f>IF(('ФЛК (информационный)'!A146="Неверно!")*('ФЛК (информационный)'!F146=""),"Внести подтверждение к нарушенному информационному ФЛК"," ")</f>
        <v xml:space="preserve"> </v>
      </c>
    </row>
    <row r="147" spans="1:7" ht="47.25">
      <c r="A147" s="142" t="str">
        <f>IF((SUM('Разделы 2, 3, 4'!I16:I16)&lt;=10000000),"","Неверно!")</f>
        <v/>
      </c>
      <c r="B147" s="143" t="s">
        <v>6637</v>
      </c>
      <c r="C147" s="141" t="s">
        <v>6709</v>
      </c>
      <c r="D147" s="141" t="s">
        <v>37</v>
      </c>
      <c r="E147" s="141" t="str">
        <f>CONCATENATE(SUM('Разделы 2, 3, 4'!I16:I16),"&lt;=",10000000)</f>
        <v>23941&lt;=10000000</v>
      </c>
      <c r="F147" s="147"/>
      <c r="G147" s="112" t="str">
        <f>IF(('ФЛК (информационный)'!A147="Неверно!")*('ФЛК (информационный)'!F147=""),"Внести подтверждение к нарушенному информационному ФЛК"," ")</f>
        <v xml:space="preserve"> </v>
      </c>
    </row>
    <row r="148" spans="1:7" ht="15.75">
      <c r="A148" s="142" t="str">
        <f>IF((SUM('Разделы 5, 6, 7'!C7:H11)&gt;0),"","Неверно!")</f>
        <v/>
      </c>
      <c r="B148" s="143" t="s">
        <v>6710</v>
      </c>
      <c r="C148" s="141" t="s">
        <v>6711</v>
      </c>
      <c r="D148" s="141" t="s">
        <v>36</v>
      </c>
      <c r="E148" s="141" t="str">
        <f>CONCATENATE(SUM('Разделы 5, 6, 7'!C7:H11),"&gt;",0)</f>
        <v>486&gt;0</v>
      </c>
      <c r="F148" s="147"/>
      <c r="G148" s="112" t="str">
        <f>IF(('ФЛК (информационный)'!A148="Неверно!")*('ФЛК (информационный)'!F148=""),"Внести подтверждение к нарушенному информационному ФЛК"," ")</f>
        <v xml:space="preserve"> </v>
      </c>
    </row>
    <row r="149" spans="1:7" ht="31.5">
      <c r="A149" s="142" t="str">
        <f>IF((SUM('Раздел 1'!R9:S9)=0),"","Неверно!")</f>
        <v/>
      </c>
      <c r="B149" s="143" t="s">
        <v>6712</v>
      </c>
      <c r="C149" s="141" t="s">
        <v>6713</v>
      </c>
      <c r="D149" s="141" t="s">
        <v>76</v>
      </c>
      <c r="E149" s="141" t="str">
        <f>CONCATENATE(SUM('Раздел 1'!R9:S9),"=",0)</f>
        <v>0=0</v>
      </c>
      <c r="F149" s="147"/>
      <c r="G149" s="112" t="str">
        <f>IF(('ФЛК (информационный)'!A149="Неверно!")*('ФЛК (информационный)'!F149=""),"Внести подтверждение к нарушенному информационному ФЛК"," ")</f>
        <v xml:space="preserve"> </v>
      </c>
    </row>
    <row r="150" spans="1:7" ht="31.5">
      <c r="A150" s="142" t="str">
        <f>IF((SUM('Раздел 1'!R18:S18)=0),"","Неверно!")</f>
        <v/>
      </c>
      <c r="B150" s="143" t="s">
        <v>6712</v>
      </c>
      <c r="C150" s="141" t="s">
        <v>6714</v>
      </c>
      <c r="D150" s="141" t="s">
        <v>76</v>
      </c>
      <c r="E150" s="141" t="str">
        <f>CONCATENATE(SUM('Раздел 1'!R18:S18),"=",0)</f>
        <v>0=0</v>
      </c>
      <c r="F150" s="147"/>
      <c r="G150" s="112" t="str">
        <f>IF(('ФЛК (информационный)'!A150="Неверно!")*('ФЛК (информационный)'!F150=""),"Внести подтверждение к нарушенному информационному ФЛК"," ")</f>
        <v xml:space="preserve"> </v>
      </c>
    </row>
    <row r="151" spans="1:7" ht="31.5">
      <c r="A151" s="142" t="str">
        <f>IF((SUM('Раздел 1'!R19:S19)=0),"","Неверно!")</f>
        <v/>
      </c>
      <c r="B151" s="143" t="s">
        <v>6712</v>
      </c>
      <c r="C151" s="141" t="s">
        <v>6715</v>
      </c>
      <c r="D151" s="141" t="s">
        <v>76</v>
      </c>
      <c r="E151" s="141" t="str">
        <f>CONCATENATE(SUM('Раздел 1'!R19:S19),"=",0)</f>
        <v>0=0</v>
      </c>
      <c r="F151" s="147"/>
      <c r="G151" s="112" t="str">
        <f>IF(('ФЛК (информационный)'!A151="Неверно!")*('ФЛК (информационный)'!F151=""),"Внести подтверждение к нарушенному информационному ФЛК"," ")</f>
        <v xml:space="preserve"> </v>
      </c>
    </row>
    <row r="152" spans="1:7" ht="31.5">
      <c r="A152" s="142" t="str">
        <f>IF((SUM('Раздел 1'!R20:S20)=0),"","Неверно!")</f>
        <v/>
      </c>
      <c r="B152" s="143" t="s">
        <v>6712</v>
      </c>
      <c r="C152" s="141" t="s">
        <v>6716</v>
      </c>
      <c r="D152" s="141" t="s">
        <v>76</v>
      </c>
      <c r="E152" s="141" t="str">
        <f>CONCATENATE(SUM('Раздел 1'!R20:S20),"=",0)</f>
        <v>0=0</v>
      </c>
      <c r="F152" s="147"/>
      <c r="G152" s="112" t="str">
        <f>IF(('ФЛК (информационный)'!A152="Неверно!")*('ФЛК (информационный)'!F152=""),"Внести подтверждение к нарушенному информационному ФЛК"," ")</f>
        <v xml:space="preserve"> </v>
      </c>
    </row>
    <row r="153" spans="1:7" ht="31.5">
      <c r="A153" s="142" t="str">
        <f>IF((SUM('Раздел 1'!R21:S21)=0),"","Неверно!")</f>
        <v/>
      </c>
      <c r="B153" s="143" t="s">
        <v>6712</v>
      </c>
      <c r="C153" s="141" t="s">
        <v>6717</v>
      </c>
      <c r="D153" s="141" t="s">
        <v>76</v>
      </c>
      <c r="E153" s="141" t="str">
        <f>CONCATENATE(SUM('Раздел 1'!R21:S21),"=",0)</f>
        <v>0=0</v>
      </c>
      <c r="F153" s="147"/>
      <c r="G153" s="112" t="str">
        <f>IF(('ФЛК (информационный)'!A153="Неверно!")*('ФЛК (информационный)'!F153=""),"Внести подтверждение к нарушенному информационному ФЛК"," ")</f>
        <v xml:space="preserve"> </v>
      </c>
    </row>
    <row r="154" spans="1:7" ht="31.5">
      <c r="A154" s="142" t="str">
        <f>IF((SUM('Раздел 1'!R22:S22)=0),"","Неверно!")</f>
        <v/>
      </c>
      <c r="B154" s="143" t="s">
        <v>6712</v>
      </c>
      <c r="C154" s="141" t="s">
        <v>6718</v>
      </c>
      <c r="D154" s="141" t="s">
        <v>76</v>
      </c>
      <c r="E154" s="141" t="str">
        <f>CONCATENATE(SUM('Раздел 1'!R22:S22),"=",0)</f>
        <v>0=0</v>
      </c>
      <c r="F154" s="147"/>
      <c r="G154" s="112" t="str">
        <f>IF(('ФЛК (информационный)'!A154="Неверно!")*('ФЛК (информационный)'!F154=""),"Внести подтверждение к нарушенному информационному ФЛК"," ")</f>
        <v xml:space="preserve"> </v>
      </c>
    </row>
    <row r="155" spans="1:7" ht="31.5">
      <c r="A155" s="142" t="str">
        <f>IF((SUM('Раздел 1'!R23:S23)=0),"","Неверно!")</f>
        <v/>
      </c>
      <c r="B155" s="143" t="s">
        <v>6712</v>
      </c>
      <c r="C155" s="141" t="s">
        <v>6719</v>
      </c>
      <c r="D155" s="141" t="s">
        <v>76</v>
      </c>
      <c r="E155" s="141" t="str">
        <f>CONCATENATE(SUM('Раздел 1'!R23:S23),"=",0)</f>
        <v>0=0</v>
      </c>
      <c r="F155" s="147"/>
      <c r="G155" s="112" t="str">
        <f>IF(('ФЛК (информационный)'!A155="Неверно!")*('ФЛК (информационный)'!F155=""),"Внести подтверждение к нарушенному информационному ФЛК"," ")</f>
        <v xml:space="preserve"> </v>
      </c>
    </row>
    <row r="156" spans="1:7" ht="31.5">
      <c r="A156" s="142" t="str">
        <f>IF((SUM('Раздел 1'!R24:S24)=0),"","Неверно!")</f>
        <v/>
      </c>
      <c r="B156" s="143" t="s">
        <v>6712</v>
      </c>
      <c r="C156" s="141" t="s">
        <v>6720</v>
      </c>
      <c r="D156" s="141" t="s">
        <v>76</v>
      </c>
      <c r="E156" s="141" t="str">
        <f>CONCATENATE(SUM('Раздел 1'!R24:S24),"=",0)</f>
        <v>0=0</v>
      </c>
      <c r="F156" s="147"/>
      <c r="G156" s="112" t="str">
        <f>IF(('ФЛК (информационный)'!A156="Неверно!")*('ФЛК (информационный)'!F156=""),"Внести подтверждение к нарушенному информационному ФЛК"," ")</f>
        <v xml:space="preserve"> </v>
      </c>
    </row>
    <row r="157" spans="1:7" ht="31.5">
      <c r="A157" s="142" t="str">
        <f>IF((SUM('Раздел 1'!R25:S25)=0),"","Неверно!")</f>
        <v/>
      </c>
      <c r="B157" s="143" t="s">
        <v>6712</v>
      </c>
      <c r="C157" s="141" t="s">
        <v>6721</v>
      </c>
      <c r="D157" s="141" t="s">
        <v>76</v>
      </c>
      <c r="E157" s="141" t="str">
        <f>CONCATENATE(SUM('Раздел 1'!R25:S25),"=",0)</f>
        <v>0=0</v>
      </c>
      <c r="F157" s="147"/>
      <c r="G157" s="112" t="str">
        <f>IF(('ФЛК (информационный)'!A157="Неверно!")*('ФЛК (информационный)'!F157=""),"Внести подтверждение к нарушенному информационному ФЛК"," ")</f>
        <v xml:space="preserve"> </v>
      </c>
    </row>
    <row r="158" spans="1:7" ht="31.5">
      <c r="A158" s="142" t="str">
        <f>IF((SUM('Раздел 1'!R26:S26)=0),"","Неверно!")</f>
        <v/>
      </c>
      <c r="B158" s="143" t="s">
        <v>6712</v>
      </c>
      <c r="C158" s="141" t="s">
        <v>6722</v>
      </c>
      <c r="D158" s="141" t="s">
        <v>76</v>
      </c>
      <c r="E158" s="141" t="str">
        <f>CONCATENATE(SUM('Раздел 1'!R26:S26),"=",0)</f>
        <v>0=0</v>
      </c>
      <c r="F158" s="147"/>
      <c r="G158" s="112" t="str">
        <f>IF(('ФЛК (информационный)'!A158="Неверно!")*('ФЛК (информационный)'!F158=""),"Внести подтверждение к нарушенному информационному ФЛК"," ")</f>
        <v xml:space="preserve"> </v>
      </c>
    </row>
    <row r="159" spans="1:7" ht="31.5">
      <c r="A159" s="142" t="str">
        <f>IF((SUM('Раздел 1'!R27:S27)=0),"","Неверно!")</f>
        <v/>
      </c>
      <c r="B159" s="143" t="s">
        <v>6712</v>
      </c>
      <c r="C159" s="141" t="s">
        <v>6723</v>
      </c>
      <c r="D159" s="141" t="s">
        <v>76</v>
      </c>
      <c r="E159" s="141" t="str">
        <f>CONCATENATE(SUM('Раздел 1'!R27:S27),"=",0)</f>
        <v>0=0</v>
      </c>
      <c r="F159" s="147"/>
      <c r="G159" s="112" t="str">
        <f>IF(('ФЛК (информационный)'!A159="Неверно!")*('ФЛК (информационный)'!F159=""),"Внести подтверждение к нарушенному информационному ФЛК"," ")</f>
        <v xml:space="preserve"> </v>
      </c>
    </row>
    <row r="160" spans="1:7" ht="31.5">
      <c r="A160" s="142" t="str">
        <f>IF((SUM('Раздел 1'!R10:S10)=0),"","Неверно!")</f>
        <v/>
      </c>
      <c r="B160" s="143" t="s">
        <v>6712</v>
      </c>
      <c r="C160" s="141" t="s">
        <v>6724</v>
      </c>
      <c r="D160" s="141" t="s">
        <v>76</v>
      </c>
      <c r="E160" s="141" t="str">
        <f>CONCATENATE(SUM('Раздел 1'!R10:S10),"=",0)</f>
        <v>0=0</v>
      </c>
      <c r="F160" s="147"/>
      <c r="G160" s="112" t="str">
        <f>IF(('ФЛК (информационный)'!A160="Неверно!")*('ФЛК (информационный)'!F160=""),"Внести подтверждение к нарушенному информационному ФЛК"," ")</f>
        <v xml:space="preserve"> </v>
      </c>
    </row>
    <row r="161" spans="1:7" ht="31.5">
      <c r="A161" s="142" t="str">
        <f>IF((SUM('Раздел 1'!R28:S28)=0),"","Неверно!")</f>
        <v/>
      </c>
      <c r="B161" s="143" t="s">
        <v>6712</v>
      </c>
      <c r="C161" s="141" t="s">
        <v>6725</v>
      </c>
      <c r="D161" s="141" t="s">
        <v>76</v>
      </c>
      <c r="E161" s="141" t="str">
        <f>CONCATENATE(SUM('Раздел 1'!R28:S28),"=",0)</f>
        <v>0=0</v>
      </c>
      <c r="F161" s="147"/>
      <c r="G161" s="112" t="str">
        <f>IF(('ФЛК (информационный)'!A161="Неверно!")*('ФЛК (информационный)'!F161=""),"Внести подтверждение к нарушенному информационному ФЛК"," ")</f>
        <v xml:space="preserve"> </v>
      </c>
    </row>
    <row r="162" spans="1:7" ht="31.5">
      <c r="A162" s="142" t="str">
        <f>IF((SUM('Раздел 1'!R29:S29)=0),"","Неверно!")</f>
        <v/>
      </c>
      <c r="B162" s="143" t="s">
        <v>6712</v>
      </c>
      <c r="C162" s="141" t="s">
        <v>6726</v>
      </c>
      <c r="D162" s="141" t="s">
        <v>76</v>
      </c>
      <c r="E162" s="141" t="str">
        <f>CONCATENATE(SUM('Раздел 1'!R29:S29),"=",0)</f>
        <v>0=0</v>
      </c>
      <c r="F162" s="147"/>
      <c r="G162" s="112" t="str">
        <f>IF(('ФЛК (информационный)'!A162="Неверно!")*('ФЛК (информационный)'!F162=""),"Внести подтверждение к нарушенному информационному ФЛК"," ")</f>
        <v xml:space="preserve"> </v>
      </c>
    </row>
    <row r="163" spans="1:7" ht="31.5">
      <c r="A163" s="142" t="str">
        <f>IF((SUM('Раздел 1'!R30:S30)=0),"","Неверно!")</f>
        <v/>
      </c>
      <c r="B163" s="143" t="s">
        <v>6712</v>
      </c>
      <c r="C163" s="141" t="s">
        <v>6727</v>
      </c>
      <c r="D163" s="141" t="s">
        <v>76</v>
      </c>
      <c r="E163" s="141" t="str">
        <f>CONCATENATE(SUM('Раздел 1'!R30:S30),"=",0)</f>
        <v>0=0</v>
      </c>
      <c r="F163" s="147"/>
      <c r="G163" s="112" t="str">
        <f>IF(('ФЛК (информационный)'!A163="Неверно!")*('ФЛК (информационный)'!F163=""),"Внести подтверждение к нарушенному информационному ФЛК"," ")</f>
        <v xml:space="preserve"> </v>
      </c>
    </row>
    <row r="164" spans="1:7" ht="31.5">
      <c r="A164" s="142" t="str">
        <f>IF((SUM('Раздел 1'!R31:S31)=0),"","Неверно!")</f>
        <v/>
      </c>
      <c r="B164" s="143" t="s">
        <v>6712</v>
      </c>
      <c r="C164" s="141" t="s">
        <v>6728</v>
      </c>
      <c r="D164" s="141" t="s">
        <v>76</v>
      </c>
      <c r="E164" s="141" t="str">
        <f>CONCATENATE(SUM('Раздел 1'!R31:S31),"=",0)</f>
        <v>0=0</v>
      </c>
      <c r="F164" s="147"/>
      <c r="G164" s="112" t="str">
        <f>IF(('ФЛК (информационный)'!A164="Неверно!")*('ФЛК (информационный)'!F164=""),"Внести подтверждение к нарушенному информационному ФЛК"," ")</f>
        <v xml:space="preserve"> </v>
      </c>
    </row>
    <row r="165" spans="1:7" ht="31.5">
      <c r="A165" s="142" t="str">
        <f>IF((SUM('Раздел 1'!R11:S11)=0),"","Неверно!")</f>
        <v/>
      </c>
      <c r="B165" s="143" t="s">
        <v>6712</v>
      </c>
      <c r="C165" s="141" t="s">
        <v>6729</v>
      </c>
      <c r="D165" s="141" t="s">
        <v>76</v>
      </c>
      <c r="E165" s="141" t="str">
        <f>CONCATENATE(SUM('Раздел 1'!R11:S11),"=",0)</f>
        <v>0=0</v>
      </c>
      <c r="F165" s="147"/>
      <c r="G165" s="112" t="str">
        <f>IF(('ФЛК (информационный)'!A165="Неверно!")*('ФЛК (информационный)'!F165=""),"Внести подтверждение к нарушенному информационному ФЛК"," ")</f>
        <v xml:space="preserve"> </v>
      </c>
    </row>
    <row r="166" spans="1:7" ht="31.5">
      <c r="A166" s="142" t="str">
        <f>IF((SUM('Раздел 1'!R12:S12)=0),"","Неверно!")</f>
        <v/>
      </c>
      <c r="B166" s="143" t="s">
        <v>6712</v>
      </c>
      <c r="C166" s="141" t="s">
        <v>6730</v>
      </c>
      <c r="D166" s="141" t="s">
        <v>76</v>
      </c>
      <c r="E166" s="141" t="str">
        <f>CONCATENATE(SUM('Раздел 1'!R12:S12),"=",0)</f>
        <v>0=0</v>
      </c>
      <c r="F166" s="147"/>
      <c r="G166" s="112" t="str">
        <f>IF(('ФЛК (информационный)'!A166="Неверно!")*('ФЛК (информационный)'!F166=""),"Внести подтверждение к нарушенному информационному ФЛК"," ")</f>
        <v xml:space="preserve"> </v>
      </c>
    </row>
    <row r="167" spans="1:7" ht="31.5">
      <c r="A167" s="142" t="str">
        <f>IF((SUM('Раздел 1'!R13:S13)=0),"","Неверно!")</f>
        <v/>
      </c>
      <c r="B167" s="143" t="s">
        <v>6712</v>
      </c>
      <c r="C167" s="141" t="s">
        <v>6731</v>
      </c>
      <c r="D167" s="141" t="s">
        <v>76</v>
      </c>
      <c r="E167" s="141" t="str">
        <f>CONCATENATE(SUM('Раздел 1'!R13:S13),"=",0)</f>
        <v>0=0</v>
      </c>
      <c r="F167" s="147"/>
      <c r="G167" s="112" t="str">
        <f>IF(('ФЛК (информационный)'!A167="Неверно!")*('ФЛК (информационный)'!F167=""),"Внести подтверждение к нарушенному информационному ФЛК"," ")</f>
        <v xml:space="preserve"> </v>
      </c>
    </row>
    <row r="168" spans="1:7" ht="31.5">
      <c r="A168" s="142" t="str">
        <f>IF((SUM('Раздел 1'!R14:S14)=0),"","Неверно!")</f>
        <v/>
      </c>
      <c r="B168" s="143" t="s">
        <v>6712</v>
      </c>
      <c r="C168" s="141" t="s">
        <v>6732</v>
      </c>
      <c r="D168" s="141" t="s">
        <v>76</v>
      </c>
      <c r="E168" s="141" t="str">
        <f>CONCATENATE(SUM('Раздел 1'!R14:S14),"=",0)</f>
        <v>0=0</v>
      </c>
      <c r="F168" s="147"/>
      <c r="G168" s="112" t="str">
        <f>IF(('ФЛК (информационный)'!A168="Неверно!")*('ФЛК (информационный)'!F168=""),"Внести подтверждение к нарушенному информационному ФЛК"," ")</f>
        <v xml:space="preserve"> </v>
      </c>
    </row>
    <row r="169" spans="1:7" ht="31.5">
      <c r="A169" s="142" t="str">
        <f>IF((SUM('Раздел 1'!R15:S15)=0),"","Неверно!")</f>
        <v/>
      </c>
      <c r="B169" s="143" t="s">
        <v>6712</v>
      </c>
      <c r="C169" s="141" t="s">
        <v>7085</v>
      </c>
      <c r="D169" s="141" t="s">
        <v>76</v>
      </c>
      <c r="E169" s="141" t="str">
        <f>CONCATENATE(SUM('Раздел 1'!R15:S15),"=",0)</f>
        <v>0=0</v>
      </c>
      <c r="F169" s="147"/>
      <c r="G169" s="112" t="str">
        <f>IF(('ФЛК (информационный)'!A169="Неверно!")*('ФЛК (информационный)'!F169=""),"Внести подтверждение к нарушенному информационному ФЛК"," ")</f>
        <v xml:space="preserve"> </v>
      </c>
    </row>
    <row r="170" spans="1:7" ht="31.5">
      <c r="A170" s="142" t="str">
        <f>IF((SUM('Раздел 1'!R16:S16)=0),"","Неверно!")</f>
        <v/>
      </c>
      <c r="B170" s="143" t="s">
        <v>6712</v>
      </c>
      <c r="C170" s="141" t="s">
        <v>7086</v>
      </c>
      <c r="D170" s="141" t="s">
        <v>76</v>
      </c>
      <c r="E170" s="141" t="str">
        <f>CONCATENATE(SUM('Раздел 1'!R16:S16),"=",0)</f>
        <v>0=0</v>
      </c>
      <c r="F170" s="147"/>
      <c r="G170" s="112" t="str">
        <f>IF(('ФЛК (информационный)'!A170="Неверно!")*('ФЛК (информационный)'!F170=""),"Внести подтверждение к нарушенному информационному ФЛК"," ")</f>
        <v xml:space="preserve"> </v>
      </c>
    </row>
    <row r="171" spans="1:7" ht="31.5">
      <c r="A171" s="142" t="str">
        <f>IF((SUM('Раздел 1'!R17:S17)=0),"","Неверно!")</f>
        <v/>
      </c>
      <c r="B171" s="143" t="s">
        <v>6712</v>
      </c>
      <c r="C171" s="141" t="s">
        <v>7087</v>
      </c>
      <c r="D171" s="141" t="s">
        <v>76</v>
      </c>
      <c r="E171" s="141" t="str">
        <f>CONCATENATE(SUM('Раздел 1'!R17:S17),"=",0)</f>
        <v>0=0</v>
      </c>
      <c r="F171" s="147"/>
      <c r="G171" s="112" t="str">
        <f>IF(('ФЛК (информационный)'!A171="Неверно!")*('ФЛК (информационный)'!F171=""),"Внести подтверждение к нарушенному информационному ФЛК"," ")</f>
        <v xml:space="preserve"> </v>
      </c>
    </row>
    <row r="172" spans="1:7" ht="47.25">
      <c r="A172" s="142" t="str">
        <f>IF((SUM('Разделы 2, 3, 4'!G33:G34)&lt;=1000000),"","Неверно!")</f>
        <v/>
      </c>
      <c r="B172" s="143" t="s">
        <v>7088</v>
      </c>
      <c r="C172" s="141" t="s">
        <v>7089</v>
      </c>
      <c r="D172" s="141" t="s">
        <v>7090</v>
      </c>
      <c r="E172" s="141" t="str">
        <f>CONCATENATE(SUM('Разделы 2, 3, 4'!G33:G34),"&lt;=",1000000)</f>
        <v>0&lt;=1000000</v>
      </c>
      <c r="F172" s="147"/>
      <c r="G172" s="112" t="str">
        <f>IF(('ФЛК (информационный)'!A172="Неверно!")*('ФЛК (информационный)'!F172=""),"Внести подтверждение к нарушенному информационному ФЛК"," ")</f>
        <v xml:space="preserve"> </v>
      </c>
    </row>
    <row r="173" spans="1:7">
      <c r="A173" s="158"/>
      <c r="B173" s="158"/>
      <c r="C173" s="158"/>
      <c r="D173" s="158"/>
      <c r="E173" s="158"/>
    </row>
    <row r="174" spans="1:7">
      <c r="A174" s="158"/>
      <c r="B174" s="158"/>
      <c r="C174" s="158"/>
      <c r="D174" s="158"/>
      <c r="E174" s="158"/>
    </row>
    <row r="175" spans="1:7">
      <c r="A175" s="158"/>
      <c r="B175" s="158"/>
      <c r="C175" s="158"/>
      <c r="D175" s="158"/>
      <c r="E175" s="158"/>
    </row>
    <row r="176" spans="1:7">
      <c r="A176" s="158"/>
      <c r="B176" s="158"/>
      <c r="C176" s="158"/>
      <c r="D176" s="158"/>
      <c r="E176" s="158"/>
    </row>
    <row r="177" spans="1:5">
      <c r="A177" s="158"/>
      <c r="B177" s="158"/>
      <c r="C177" s="158"/>
      <c r="D177" s="158"/>
      <c r="E177" s="158"/>
    </row>
    <row r="178" spans="1:5">
      <c r="A178" s="158"/>
      <c r="B178" s="158"/>
      <c r="C178" s="158"/>
      <c r="D178" s="158"/>
      <c r="E178" s="158"/>
    </row>
    <row r="179" spans="1:5">
      <c r="A179" s="158"/>
      <c r="B179" s="158"/>
      <c r="C179" s="158"/>
      <c r="D179" s="158"/>
      <c r="E179" s="158"/>
    </row>
    <row r="180" spans="1:5">
      <c r="A180" s="158"/>
      <c r="B180" s="158"/>
      <c r="C180" s="158"/>
      <c r="D180" s="158"/>
      <c r="E180" s="158"/>
    </row>
    <row r="181" spans="1:5">
      <c r="A181" s="158"/>
      <c r="B181" s="158"/>
      <c r="C181" s="158"/>
      <c r="D181" s="158"/>
      <c r="E181" s="158"/>
    </row>
    <row r="182" spans="1:5">
      <c r="A182" s="158"/>
      <c r="B182" s="158"/>
      <c r="C182" s="158"/>
      <c r="D182" s="158"/>
      <c r="E182" s="158"/>
    </row>
    <row r="183" spans="1:5">
      <c r="A183" s="158"/>
      <c r="B183" s="158"/>
      <c r="C183" s="158"/>
      <c r="D183" s="158"/>
      <c r="E183" s="158"/>
    </row>
    <row r="184" spans="1:5">
      <c r="A184" s="158"/>
      <c r="B184" s="158"/>
      <c r="C184" s="158"/>
      <c r="D184" s="158"/>
      <c r="E184" s="158"/>
    </row>
    <row r="185" spans="1:5">
      <c r="A185" s="158"/>
      <c r="B185" s="158"/>
      <c r="C185" s="158"/>
      <c r="D185" s="158"/>
      <c r="E185" s="158"/>
    </row>
    <row r="186" spans="1:5">
      <c r="A186" s="158"/>
      <c r="B186" s="158"/>
      <c r="C186" s="158"/>
      <c r="D186" s="158"/>
      <c r="E186" s="158"/>
    </row>
    <row r="187" spans="1:5">
      <c r="A187" s="158"/>
      <c r="B187" s="158"/>
      <c r="C187" s="158"/>
      <c r="D187" s="158"/>
      <c r="E187" s="158"/>
    </row>
    <row r="188" spans="1:5">
      <c r="A188" s="158"/>
      <c r="B188" s="158"/>
      <c r="C188" s="158"/>
      <c r="D188" s="158"/>
      <c r="E188" s="158"/>
    </row>
    <row r="189" spans="1:5">
      <c r="A189" s="158"/>
      <c r="B189" s="158"/>
      <c r="C189" s="158"/>
      <c r="D189" s="158"/>
      <c r="E189" s="158"/>
    </row>
    <row r="190" spans="1:5">
      <c r="A190" s="158"/>
      <c r="B190" s="158"/>
      <c r="C190" s="158"/>
      <c r="D190" s="158"/>
      <c r="E190" s="158"/>
    </row>
    <row r="191" spans="1:5">
      <c r="A191" s="158"/>
      <c r="B191" s="158"/>
      <c r="C191" s="158"/>
      <c r="D191" s="158"/>
      <c r="E191" s="158"/>
    </row>
    <row r="192" spans="1:5">
      <c r="A192" s="158"/>
      <c r="B192" s="158"/>
      <c r="C192" s="158"/>
      <c r="D192" s="158"/>
      <c r="E192" s="158"/>
    </row>
    <row r="193" spans="1:5">
      <c r="A193" s="158"/>
      <c r="B193" s="158"/>
      <c r="C193" s="158"/>
      <c r="D193" s="158"/>
      <c r="E193" s="158"/>
    </row>
    <row r="194" spans="1:5">
      <c r="A194" s="158"/>
      <c r="B194" s="158"/>
      <c r="C194" s="158"/>
      <c r="D194" s="158"/>
      <c r="E194" s="158"/>
    </row>
    <row r="195" spans="1:5">
      <c r="A195" s="158"/>
      <c r="B195" s="158"/>
      <c r="C195" s="158"/>
      <c r="D195" s="158"/>
      <c r="E195" s="158"/>
    </row>
    <row r="196" spans="1:5">
      <c r="A196" s="158"/>
      <c r="B196" s="158"/>
      <c r="C196" s="158"/>
      <c r="D196" s="158"/>
      <c r="E196" s="158"/>
    </row>
    <row r="197" spans="1:5">
      <c r="A197" s="158"/>
      <c r="B197" s="158"/>
      <c r="C197" s="158"/>
      <c r="D197" s="158"/>
      <c r="E197" s="158"/>
    </row>
    <row r="198" spans="1:5">
      <c r="A198" s="158"/>
      <c r="B198" s="158"/>
      <c r="C198" s="158"/>
      <c r="D198" s="158"/>
      <c r="E198" s="158"/>
    </row>
    <row r="199" spans="1:5">
      <c r="A199" s="158"/>
      <c r="B199" s="158"/>
      <c r="C199" s="158"/>
      <c r="D199" s="158"/>
      <c r="E199" s="158"/>
    </row>
    <row r="200" spans="1:5">
      <c r="A200" s="158"/>
      <c r="B200" s="158"/>
      <c r="C200" s="158"/>
      <c r="D200" s="158"/>
      <c r="E200" s="158"/>
    </row>
    <row r="201" spans="1:5">
      <c r="A201" s="158"/>
      <c r="B201" s="158"/>
      <c r="C201" s="158"/>
      <c r="D201" s="158"/>
      <c r="E201" s="158"/>
    </row>
    <row r="202" spans="1:5">
      <c r="A202" s="158"/>
      <c r="B202" s="158"/>
      <c r="C202" s="158"/>
      <c r="D202" s="158"/>
      <c r="E202" s="158"/>
    </row>
    <row r="203" spans="1:5">
      <c r="A203" s="158"/>
      <c r="B203" s="158"/>
      <c r="C203" s="158"/>
      <c r="D203" s="158"/>
      <c r="E203" s="158"/>
    </row>
    <row r="204" spans="1:5">
      <c r="A204" s="158"/>
      <c r="B204" s="158"/>
      <c r="C204" s="158"/>
      <c r="D204" s="158"/>
      <c r="E204" s="158"/>
    </row>
    <row r="205" spans="1:5">
      <c r="A205" s="158"/>
      <c r="B205" s="158"/>
      <c r="C205" s="158"/>
      <c r="D205" s="158"/>
      <c r="E205" s="158"/>
    </row>
    <row r="206" spans="1:5">
      <c r="A206" s="158"/>
      <c r="B206" s="158"/>
      <c r="C206" s="158"/>
      <c r="D206" s="158"/>
      <c r="E206" s="158"/>
    </row>
    <row r="207" spans="1:5">
      <c r="A207" s="158"/>
      <c r="B207" s="158"/>
      <c r="C207" s="158"/>
      <c r="D207" s="158"/>
      <c r="E207" s="158"/>
    </row>
    <row r="208" spans="1:5">
      <c r="A208" s="158"/>
      <c r="B208" s="158"/>
      <c r="C208" s="158"/>
      <c r="D208" s="158"/>
      <c r="E208" s="158"/>
    </row>
    <row r="209" spans="1:5">
      <c r="A209" s="158"/>
      <c r="B209" s="158"/>
      <c r="C209" s="158"/>
      <c r="D209" s="158"/>
      <c r="E209" s="158"/>
    </row>
    <row r="210" spans="1:5">
      <c r="A210" s="158"/>
      <c r="B210" s="158"/>
      <c r="C210" s="158"/>
      <c r="D210" s="158"/>
      <c r="E210" s="158"/>
    </row>
    <row r="211" spans="1:5">
      <c r="A211" s="158"/>
      <c r="B211" s="158"/>
      <c r="C211" s="158"/>
      <c r="D211" s="158"/>
      <c r="E211" s="158"/>
    </row>
    <row r="212" spans="1:5">
      <c r="A212" s="158"/>
      <c r="B212" s="158"/>
      <c r="C212" s="158"/>
      <c r="D212" s="158"/>
      <c r="E212" s="158"/>
    </row>
    <row r="213" spans="1:5">
      <c r="A213" s="158"/>
      <c r="B213" s="158"/>
      <c r="C213" s="158"/>
      <c r="D213" s="158"/>
      <c r="E213" s="158"/>
    </row>
    <row r="214" spans="1:5">
      <c r="A214" s="158"/>
      <c r="B214" s="158"/>
      <c r="C214" s="158"/>
      <c r="D214" s="158"/>
      <c r="E214" s="158"/>
    </row>
    <row r="215" spans="1:5">
      <c r="A215" s="158"/>
      <c r="B215" s="158"/>
      <c r="C215" s="158"/>
      <c r="D215" s="158"/>
      <c r="E215" s="158"/>
    </row>
    <row r="216" spans="1:5">
      <c r="A216" s="158"/>
      <c r="B216" s="158"/>
      <c r="C216" s="158"/>
      <c r="D216" s="158"/>
      <c r="E216" s="158"/>
    </row>
    <row r="217" spans="1:5">
      <c r="A217" s="158"/>
      <c r="B217" s="158"/>
      <c r="C217" s="158"/>
      <c r="D217" s="158"/>
      <c r="E217" s="158"/>
    </row>
    <row r="218" spans="1:5">
      <c r="A218" s="158"/>
      <c r="B218" s="158"/>
      <c r="C218" s="158"/>
      <c r="D218" s="158"/>
      <c r="E218" s="158"/>
    </row>
    <row r="219" spans="1:5">
      <c r="A219" s="158"/>
      <c r="B219" s="158"/>
      <c r="C219" s="158"/>
      <c r="D219" s="158"/>
      <c r="E219" s="158"/>
    </row>
    <row r="220" spans="1:5">
      <c r="A220" s="158"/>
      <c r="B220" s="158"/>
      <c r="C220" s="158"/>
      <c r="D220" s="158"/>
      <c r="E220" s="158"/>
    </row>
    <row r="221" spans="1:5">
      <c r="A221" s="158"/>
      <c r="B221" s="158"/>
      <c r="C221" s="158"/>
      <c r="D221" s="158"/>
      <c r="E221" s="158"/>
    </row>
    <row r="222" spans="1:5">
      <c r="A222" s="158"/>
      <c r="B222" s="158"/>
      <c r="C222" s="158"/>
      <c r="D222" s="158"/>
      <c r="E222" s="158"/>
    </row>
    <row r="223" spans="1:5">
      <c r="A223" s="158"/>
      <c r="B223" s="158"/>
      <c r="C223" s="158"/>
      <c r="D223" s="158"/>
      <c r="E223" s="158"/>
    </row>
    <row r="224" spans="1:5">
      <c r="A224" s="158"/>
      <c r="B224" s="158"/>
      <c r="C224" s="158"/>
      <c r="D224" s="158"/>
      <c r="E224" s="158"/>
    </row>
    <row r="225" spans="1:5">
      <c r="A225" s="158"/>
      <c r="B225" s="158"/>
      <c r="C225" s="158"/>
      <c r="D225" s="158"/>
      <c r="E225" s="158"/>
    </row>
    <row r="226" spans="1:5">
      <c r="A226" s="158"/>
      <c r="B226" s="158"/>
      <c r="C226" s="158"/>
      <c r="D226" s="158"/>
      <c r="E226" s="158"/>
    </row>
    <row r="227" spans="1:5">
      <c r="A227" s="158"/>
      <c r="B227" s="158"/>
      <c r="C227" s="158"/>
      <c r="D227" s="158"/>
      <c r="E227" s="158"/>
    </row>
    <row r="228" spans="1:5">
      <c r="A228" s="158"/>
      <c r="B228" s="158"/>
      <c r="C228" s="158"/>
      <c r="D228" s="158"/>
      <c r="E228" s="158"/>
    </row>
    <row r="229" spans="1:5">
      <c r="A229" s="158"/>
      <c r="B229" s="158"/>
      <c r="C229" s="158"/>
      <c r="D229" s="158"/>
      <c r="E229" s="158"/>
    </row>
    <row r="230" spans="1:5">
      <c r="A230" s="158"/>
      <c r="B230" s="158"/>
      <c r="C230" s="158"/>
      <c r="D230" s="158"/>
      <c r="E230" s="158"/>
    </row>
    <row r="231" spans="1:5">
      <c r="A231" s="158"/>
      <c r="B231" s="158"/>
      <c r="C231" s="158"/>
      <c r="D231" s="158"/>
      <c r="E231" s="158"/>
    </row>
    <row r="232" spans="1:5">
      <c r="A232" s="158"/>
      <c r="B232" s="158"/>
      <c r="C232" s="158"/>
      <c r="D232" s="158"/>
      <c r="E232" s="158"/>
    </row>
    <row r="233" spans="1:5">
      <c r="A233" s="158"/>
      <c r="B233" s="158"/>
      <c r="C233" s="158"/>
      <c r="D233" s="158"/>
      <c r="E233" s="158"/>
    </row>
    <row r="234" spans="1:5">
      <c r="A234" s="158"/>
      <c r="B234" s="158"/>
      <c r="C234" s="158"/>
      <c r="D234" s="158"/>
      <c r="E234" s="158"/>
    </row>
    <row r="235" spans="1:5">
      <c r="A235" s="158"/>
      <c r="B235" s="158"/>
      <c r="C235" s="158"/>
      <c r="D235" s="158"/>
      <c r="E235" s="158"/>
    </row>
    <row r="236" spans="1:5">
      <c r="A236" s="158"/>
      <c r="B236" s="158"/>
      <c r="C236" s="158"/>
      <c r="D236" s="158"/>
      <c r="E236" s="158"/>
    </row>
    <row r="237" spans="1:5">
      <c r="A237" s="158"/>
      <c r="B237" s="158"/>
      <c r="C237" s="158"/>
      <c r="D237" s="158"/>
      <c r="E237" s="158"/>
    </row>
    <row r="238" spans="1:5">
      <c r="A238" s="158"/>
      <c r="B238" s="158"/>
      <c r="C238" s="158"/>
      <c r="D238" s="158"/>
      <c r="E238" s="158"/>
    </row>
    <row r="239" spans="1:5">
      <c r="A239" s="158"/>
      <c r="B239" s="158"/>
      <c r="C239" s="158"/>
      <c r="D239" s="158"/>
      <c r="E239" s="158"/>
    </row>
    <row r="240" spans="1:5">
      <c r="A240" s="158"/>
      <c r="B240" s="158"/>
      <c r="C240" s="158"/>
      <c r="D240" s="158"/>
      <c r="E240" s="158"/>
    </row>
    <row r="241" spans="1:5">
      <c r="A241" s="158"/>
      <c r="B241" s="158"/>
      <c r="C241" s="158"/>
      <c r="D241" s="158"/>
      <c r="E241" s="158"/>
    </row>
    <row r="242" spans="1:5">
      <c r="A242" s="158"/>
      <c r="B242" s="158"/>
      <c r="C242" s="158"/>
      <c r="D242" s="158"/>
      <c r="E242" s="158"/>
    </row>
    <row r="243" spans="1:5">
      <c r="A243" s="158"/>
      <c r="B243" s="158"/>
      <c r="C243" s="158"/>
      <c r="D243" s="158"/>
      <c r="E243" s="158"/>
    </row>
    <row r="244" spans="1:5">
      <c r="A244" s="158"/>
      <c r="B244" s="158"/>
      <c r="C244" s="158"/>
      <c r="D244" s="158"/>
      <c r="E244" s="158"/>
    </row>
    <row r="245" spans="1:5">
      <c r="A245" s="158"/>
      <c r="B245" s="158"/>
      <c r="C245" s="158"/>
      <c r="D245" s="158"/>
      <c r="E245" s="158"/>
    </row>
    <row r="246" spans="1:5">
      <c r="A246" s="158"/>
      <c r="B246" s="158"/>
      <c r="C246" s="158"/>
      <c r="D246" s="158"/>
      <c r="E246" s="158"/>
    </row>
    <row r="247" spans="1:5">
      <c r="A247" s="158"/>
      <c r="B247" s="158"/>
      <c r="C247" s="158"/>
      <c r="D247" s="158"/>
      <c r="E247" s="158"/>
    </row>
    <row r="248" spans="1:5">
      <c r="A248" s="158"/>
      <c r="B248" s="158"/>
      <c r="C248" s="158"/>
      <c r="D248" s="158"/>
      <c r="E248" s="158"/>
    </row>
    <row r="249" spans="1:5">
      <c r="A249" s="158"/>
      <c r="B249" s="158"/>
      <c r="C249" s="158"/>
      <c r="D249" s="158"/>
      <c r="E249" s="158"/>
    </row>
    <row r="250" spans="1:5">
      <c r="A250" s="158"/>
      <c r="B250" s="158"/>
      <c r="C250" s="158"/>
      <c r="D250" s="158"/>
      <c r="E250" s="158"/>
    </row>
    <row r="251" spans="1:5">
      <c r="A251" s="158"/>
      <c r="B251" s="158"/>
      <c r="C251" s="158"/>
      <c r="D251" s="158"/>
      <c r="E251" s="158"/>
    </row>
    <row r="252" spans="1:5">
      <c r="A252" s="158"/>
      <c r="B252" s="158"/>
      <c r="C252" s="158"/>
      <c r="D252" s="158"/>
      <c r="E252" s="158"/>
    </row>
    <row r="253" spans="1:5">
      <c r="A253" s="158"/>
      <c r="B253" s="158"/>
      <c r="C253" s="158"/>
      <c r="D253" s="158"/>
      <c r="E253" s="158"/>
    </row>
    <row r="254" spans="1:5">
      <c r="A254" s="158"/>
      <c r="B254" s="158"/>
      <c r="C254" s="158"/>
      <c r="D254" s="158"/>
      <c r="E254" s="158"/>
    </row>
    <row r="255" spans="1:5">
      <c r="A255" s="158"/>
      <c r="B255" s="158"/>
      <c r="C255" s="158"/>
      <c r="D255" s="158"/>
      <c r="E255" s="158"/>
    </row>
    <row r="256" spans="1:5">
      <c r="A256" s="158"/>
      <c r="B256" s="158"/>
      <c r="C256" s="158"/>
      <c r="D256" s="158"/>
      <c r="E256" s="158"/>
    </row>
    <row r="257" spans="1:5">
      <c r="A257" s="158"/>
      <c r="B257" s="158"/>
      <c r="C257" s="158"/>
      <c r="D257" s="158"/>
      <c r="E257" s="158"/>
    </row>
    <row r="258" spans="1:5">
      <c r="A258" s="158"/>
      <c r="B258" s="158"/>
      <c r="C258" s="158"/>
      <c r="D258" s="158"/>
      <c r="E258" s="158"/>
    </row>
    <row r="259" spans="1:5">
      <c r="A259" s="158"/>
      <c r="B259" s="158"/>
      <c r="C259" s="158"/>
      <c r="D259" s="158"/>
      <c r="E259" s="158"/>
    </row>
    <row r="260" spans="1:5">
      <c r="A260" s="158"/>
      <c r="B260" s="158"/>
      <c r="C260" s="158"/>
      <c r="D260" s="158"/>
      <c r="E260" s="158"/>
    </row>
    <row r="261" spans="1:5">
      <c r="A261" s="158"/>
      <c r="B261" s="158"/>
      <c r="C261" s="158"/>
      <c r="D261" s="158"/>
      <c r="E261" s="158"/>
    </row>
    <row r="262" spans="1:5">
      <c r="A262" s="158"/>
      <c r="B262" s="158"/>
      <c r="C262" s="158"/>
      <c r="D262" s="158"/>
      <c r="E262" s="158"/>
    </row>
    <row r="263" spans="1:5">
      <c r="A263" s="158"/>
      <c r="B263" s="158"/>
      <c r="C263" s="158"/>
      <c r="D263" s="158"/>
      <c r="E263" s="158"/>
    </row>
    <row r="264" spans="1:5">
      <c r="A264" s="158"/>
      <c r="B264" s="158"/>
      <c r="C264" s="158"/>
      <c r="D264" s="158"/>
      <c r="E264" s="158"/>
    </row>
    <row r="265" spans="1:5">
      <c r="A265" s="158"/>
      <c r="B265" s="158"/>
      <c r="C265" s="158"/>
      <c r="D265" s="158"/>
      <c r="E265" s="158"/>
    </row>
    <row r="266" spans="1:5">
      <c r="A266" s="158"/>
      <c r="B266" s="158"/>
      <c r="C266" s="158"/>
      <c r="D266" s="158"/>
      <c r="E266" s="158"/>
    </row>
    <row r="267" spans="1:5">
      <c r="A267" s="158"/>
      <c r="B267" s="158"/>
      <c r="C267" s="158"/>
      <c r="D267" s="158"/>
      <c r="E267" s="158"/>
    </row>
    <row r="268" spans="1:5">
      <c r="A268" s="158"/>
      <c r="B268" s="158"/>
      <c r="C268" s="158"/>
      <c r="D268" s="158"/>
      <c r="E268" s="158"/>
    </row>
    <row r="269" spans="1:5">
      <c r="A269" s="158"/>
      <c r="B269" s="158"/>
      <c r="C269" s="158"/>
      <c r="D269" s="158"/>
      <c r="E269" s="158"/>
    </row>
    <row r="270" spans="1:5">
      <c r="A270" s="158"/>
      <c r="B270" s="158"/>
      <c r="C270" s="158"/>
      <c r="D270" s="158"/>
      <c r="E270" s="158"/>
    </row>
    <row r="271" spans="1:5">
      <c r="A271" s="158"/>
      <c r="B271" s="158"/>
      <c r="C271" s="158"/>
      <c r="D271" s="158"/>
      <c r="E271" s="158"/>
    </row>
    <row r="272" spans="1:5">
      <c r="A272" s="158"/>
      <c r="B272" s="158"/>
      <c r="C272" s="158"/>
      <c r="D272" s="158"/>
      <c r="E272" s="158"/>
    </row>
    <row r="273" spans="1:5">
      <c r="A273" s="158"/>
      <c r="B273" s="158"/>
      <c r="C273" s="158"/>
      <c r="D273" s="158"/>
      <c r="E273" s="158"/>
    </row>
    <row r="274" spans="1:5">
      <c r="A274" s="158"/>
      <c r="B274" s="158"/>
      <c r="C274" s="158"/>
      <c r="D274" s="158"/>
      <c r="E274" s="158"/>
    </row>
    <row r="275" spans="1:5">
      <c r="A275" s="158"/>
      <c r="B275" s="158"/>
      <c r="C275" s="158"/>
      <c r="D275" s="158"/>
      <c r="E275" s="158"/>
    </row>
    <row r="276" spans="1:5">
      <c r="A276" s="158"/>
      <c r="B276" s="158"/>
      <c r="C276" s="158"/>
      <c r="D276" s="158"/>
      <c r="E276" s="158"/>
    </row>
    <row r="277" spans="1:5">
      <c r="A277" s="158"/>
      <c r="B277" s="158"/>
      <c r="C277" s="158"/>
      <c r="D277" s="158"/>
      <c r="E277" s="158"/>
    </row>
    <row r="278" spans="1:5">
      <c r="A278" s="158"/>
      <c r="B278" s="158"/>
      <c r="C278" s="158"/>
      <c r="D278" s="158"/>
      <c r="E278" s="158"/>
    </row>
    <row r="279" spans="1:5">
      <c r="A279" s="158"/>
      <c r="B279" s="158"/>
      <c r="C279" s="158"/>
      <c r="D279" s="158"/>
      <c r="E279" s="158"/>
    </row>
    <row r="280" spans="1:5">
      <c r="A280" s="158"/>
      <c r="B280" s="158"/>
      <c r="C280" s="158"/>
      <c r="D280" s="158"/>
      <c r="E280" s="158"/>
    </row>
    <row r="281" spans="1:5">
      <c r="A281" s="158"/>
      <c r="B281" s="158"/>
      <c r="C281" s="158"/>
      <c r="D281" s="158"/>
      <c r="E281" s="158"/>
    </row>
    <row r="282" spans="1:5">
      <c r="A282" s="158"/>
      <c r="B282" s="158"/>
      <c r="C282" s="158"/>
      <c r="D282" s="158"/>
      <c r="E282" s="158"/>
    </row>
    <row r="283" spans="1:5">
      <c r="A283" s="158"/>
      <c r="B283" s="158"/>
      <c r="C283" s="158"/>
      <c r="D283" s="158"/>
      <c r="E283" s="158"/>
    </row>
    <row r="284" spans="1:5">
      <c r="A284" s="158"/>
      <c r="B284" s="158"/>
      <c r="C284" s="158"/>
      <c r="D284" s="158"/>
      <c r="E284" s="158"/>
    </row>
    <row r="285" spans="1:5">
      <c r="A285" s="158"/>
      <c r="B285" s="158"/>
      <c r="C285" s="158"/>
      <c r="D285" s="158"/>
      <c r="E285" s="158"/>
    </row>
    <row r="286" spans="1:5">
      <c r="A286" s="158"/>
      <c r="B286" s="158"/>
      <c r="C286" s="158"/>
      <c r="D286" s="158"/>
      <c r="E286" s="158"/>
    </row>
    <row r="287" spans="1:5">
      <c r="A287" s="158"/>
      <c r="B287" s="158"/>
      <c r="C287" s="158"/>
      <c r="D287" s="158"/>
      <c r="E287" s="158"/>
    </row>
    <row r="288" spans="1:5">
      <c r="A288" s="158"/>
      <c r="B288" s="158"/>
      <c r="C288" s="158"/>
      <c r="D288" s="158"/>
      <c r="E288" s="158"/>
    </row>
    <row r="289" spans="1:5">
      <c r="A289" s="158"/>
      <c r="B289" s="158"/>
      <c r="C289" s="158"/>
      <c r="D289" s="158"/>
      <c r="E289" s="158"/>
    </row>
    <row r="290" spans="1:5">
      <c r="A290" s="158"/>
      <c r="B290" s="158"/>
      <c r="C290" s="158"/>
      <c r="D290" s="158"/>
      <c r="E290" s="158"/>
    </row>
    <row r="291" spans="1:5">
      <c r="A291" s="158"/>
      <c r="B291" s="158"/>
      <c r="C291" s="158"/>
      <c r="D291" s="158"/>
      <c r="E291" s="158"/>
    </row>
    <row r="292" spans="1:5">
      <c r="A292" s="158"/>
      <c r="B292" s="158"/>
      <c r="C292" s="158"/>
      <c r="D292" s="158"/>
      <c r="E292" s="158"/>
    </row>
    <row r="293" spans="1:5">
      <c r="A293" s="158"/>
      <c r="B293" s="158"/>
      <c r="C293" s="158"/>
      <c r="D293" s="158"/>
      <c r="E293" s="158"/>
    </row>
    <row r="294" spans="1:5">
      <c r="A294" s="158"/>
      <c r="B294" s="158"/>
      <c r="C294" s="158"/>
      <c r="D294" s="158"/>
      <c r="E294" s="158"/>
    </row>
    <row r="295" spans="1:5">
      <c r="A295" s="158"/>
      <c r="B295" s="158"/>
      <c r="C295" s="158"/>
      <c r="D295" s="158"/>
      <c r="E295" s="158"/>
    </row>
    <row r="296" spans="1:5">
      <c r="A296" s="158"/>
      <c r="B296" s="158"/>
      <c r="C296" s="158"/>
      <c r="D296" s="158"/>
      <c r="E296" s="158"/>
    </row>
    <row r="297" spans="1:5">
      <c r="A297" s="158"/>
      <c r="B297" s="158"/>
      <c r="C297" s="158"/>
      <c r="D297" s="158"/>
      <c r="E297" s="158"/>
    </row>
    <row r="298" spans="1:5">
      <c r="A298" s="158"/>
      <c r="B298" s="158"/>
      <c r="C298" s="158"/>
      <c r="D298" s="158"/>
      <c r="E298" s="158"/>
    </row>
    <row r="299" spans="1:5">
      <c r="A299" s="158"/>
      <c r="B299" s="158"/>
      <c r="C299" s="158"/>
      <c r="D299" s="158"/>
      <c r="E299" s="158"/>
    </row>
    <row r="300" spans="1:5">
      <c r="A300" s="158"/>
      <c r="B300" s="158"/>
      <c r="C300" s="158"/>
      <c r="D300" s="158"/>
      <c r="E300" s="158"/>
    </row>
    <row r="301" spans="1:5">
      <c r="A301" s="158"/>
      <c r="B301" s="158"/>
      <c r="C301" s="158"/>
      <c r="D301" s="158"/>
      <c r="E301" s="158"/>
    </row>
    <row r="302" spans="1:5">
      <c r="A302" s="158"/>
      <c r="B302" s="158"/>
      <c r="C302" s="158"/>
      <c r="D302" s="158"/>
      <c r="E302" s="158"/>
    </row>
    <row r="303" spans="1:5">
      <c r="A303" s="158"/>
      <c r="B303" s="158"/>
      <c r="C303" s="158"/>
      <c r="D303" s="158"/>
      <c r="E303" s="158"/>
    </row>
    <row r="304" spans="1:5">
      <c r="A304" s="158"/>
      <c r="B304" s="158"/>
      <c r="C304" s="158"/>
      <c r="D304" s="158"/>
      <c r="E304" s="158"/>
    </row>
    <row r="305" spans="1:5">
      <c r="A305" s="158"/>
      <c r="B305" s="158"/>
      <c r="C305" s="158"/>
      <c r="D305" s="158"/>
      <c r="E305" s="158"/>
    </row>
    <row r="306" spans="1:5">
      <c r="A306" s="158"/>
      <c r="B306" s="158"/>
      <c r="C306" s="158"/>
      <c r="D306" s="158"/>
      <c r="E306" s="158"/>
    </row>
    <row r="307" spans="1:5">
      <c r="A307" s="158"/>
      <c r="B307" s="158"/>
      <c r="C307" s="158"/>
      <c r="D307" s="158"/>
      <c r="E307" s="158"/>
    </row>
    <row r="308" spans="1:5">
      <c r="A308" s="158"/>
      <c r="B308" s="158"/>
      <c r="C308" s="158"/>
      <c r="D308" s="158"/>
      <c r="E308" s="158"/>
    </row>
    <row r="309" spans="1:5">
      <c r="A309" s="158"/>
      <c r="B309" s="158"/>
      <c r="C309" s="158"/>
      <c r="D309" s="158"/>
      <c r="E309" s="158"/>
    </row>
    <row r="310" spans="1:5">
      <c r="A310" s="158"/>
      <c r="B310" s="158"/>
      <c r="C310" s="158"/>
      <c r="D310" s="158"/>
      <c r="E310" s="158"/>
    </row>
    <row r="311" spans="1:5">
      <c r="A311" s="158"/>
      <c r="B311" s="158"/>
      <c r="C311" s="158"/>
      <c r="D311" s="158"/>
      <c r="E311" s="158"/>
    </row>
    <row r="312" spans="1:5">
      <c r="A312" s="158"/>
      <c r="B312" s="158"/>
      <c r="C312" s="158"/>
      <c r="D312" s="158"/>
      <c r="E312" s="158"/>
    </row>
    <row r="313" spans="1:5">
      <c r="A313" s="158"/>
      <c r="B313" s="158"/>
      <c r="C313" s="158"/>
      <c r="D313" s="158"/>
      <c r="E313" s="158"/>
    </row>
    <row r="314" spans="1:5">
      <c r="A314" s="158"/>
      <c r="B314" s="158"/>
      <c r="C314" s="158"/>
      <c r="D314" s="158"/>
      <c r="E314" s="158"/>
    </row>
    <row r="315" spans="1:5">
      <c r="A315" s="158"/>
      <c r="B315" s="158"/>
      <c r="C315" s="158"/>
      <c r="D315" s="158"/>
      <c r="E315" s="158"/>
    </row>
    <row r="316" spans="1:5">
      <c r="A316" s="158"/>
      <c r="B316" s="158"/>
      <c r="C316" s="158"/>
      <c r="D316" s="158"/>
      <c r="E316" s="158"/>
    </row>
    <row r="317" spans="1:5">
      <c r="A317" s="158"/>
      <c r="B317" s="158"/>
      <c r="C317" s="158"/>
      <c r="D317" s="158"/>
      <c r="E317" s="158"/>
    </row>
    <row r="318" spans="1:5">
      <c r="A318" s="158"/>
      <c r="B318" s="158"/>
      <c r="C318" s="158"/>
      <c r="D318" s="158"/>
      <c r="E318" s="158"/>
    </row>
    <row r="319" spans="1:5">
      <c r="A319" s="158"/>
      <c r="B319" s="158"/>
      <c r="C319" s="158"/>
      <c r="D319" s="158"/>
      <c r="E319" s="158"/>
    </row>
    <row r="320" spans="1:5">
      <c r="A320" s="158"/>
      <c r="B320" s="158"/>
      <c r="C320" s="158"/>
      <c r="D320" s="158"/>
      <c r="E320" s="158"/>
    </row>
    <row r="321" spans="1:5">
      <c r="A321" s="158"/>
      <c r="B321" s="158"/>
      <c r="C321" s="158"/>
      <c r="D321" s="158"/>
      <c r="E321" s="158"/>
    </row>
    <row r="322" spans="1:5">
      <c r="A322" s="158"/>
      <c r="B322" s="158"/>
      <c r="C322" s="158"/>
      <c r="D322" s="158"/>
      <c r="E322" s="158"/>
    </row>
    <row r="323" spans="1:5">
      <c r="A323" s="158"/>
      <c r="B323" s="158"/>
      <c r="C323" s="158"/>
      <c r="D323" s="158"/>
      <c r="E323" s="158"/>
    </row>
    <row r="324" spans="1:5">
      <c r="A324" s="158"/>
      <c r="B324" s="158"/>
      <c r="C324" s="158"/>
      <c r="D324" s="158"/>
      <c r="E324" s="158"/>
    </row>
    <row r="325" spans="1:5">
      <c r="A325" s="158"/>
      <c r="B325" s="158"/>
      <c r="C325" s="158"/>
      <c r="D325" s="158"/>
      <c r="E325" s="158"/>
    </row>
    <row r="326" spans="1:5">
      <c r="A326" s="158"/>
      <c r="B326" s="158"/>
      <c r="C326" s="158"/>
      <c r="D326" s="158"/>
      <c r="E326" s="158"/>
    </row>
    <row r="327" spans="1:5">
      <c r="A327" s="158"/>
      <c r="B327" s="158"/>
      <c r="C327" s="158"/>
      <c r="D327" s="158"/>
      <c r="E327" s="158"/>
    </row>
    <row r="328" spans="1:5">
      <c r="A328" s="158"/>
      <c r="B328" s="158"/>
      <c r="C328" s="158"/>
      <c r="D328" s="158"/>
      <c r="E328" s="158"/>
    </row>
    <row r="329" spans="1:5">
      <c r="A329" s="158"/>
      <c r="B329" s="158"/>
      <c r="C329" s="158"/>
      <c r="D329" s="158"/>
      <c r="E329" s="158"/>
    </row>
    <row r="330" spans="1:5">
      <c r="A330" s="158"/>
      <c r="B330" s="158"/>
      <c r="C330" s="158"/>
      <c r="D330" s="158"/>
      <c r="E330" s="158"/>
    </row>
    <row r="331" spans="1:5">
      <c r="A331" s="158"/>
      <c r="B331" s="158"/>
      <c r="C331" s="158"/>
      <c r="D331" s="158"/>
      <c r="E331" s="158"/>
    </row>
    <row r="332" spans="1:5">
      <c r="A332" s="158"/>
      <c r="B332" s="158"/>
      <c r="C332" s="158"/>
      <c r="D332" s="158"/>
      <c r="E332" s="158"/>
    </row>
    <row r="333" spans="1:5">
      <c r="A333" s="158"/>
      <c r="B333" s="158"/>
      <c r="C333" s="158"/>
      <c r="D333" s="158"/>
      <c r="E333" s="158"/>
    </row>
    <row r="334" spans="1:5">
      <c r="A334" s="158"/>
      <c r="B334" s="158"/>
      <c r="C334" s="158"/>
      <c r="D334" s="158"/>
      <c r="E334" s="158"/>
    </row>
    <row r="335" spans="1:5">
      <c r="A335" s="158"/>
      <c r="B335" s="158"/>
      <c r="C335" s="158"/>
      <c r="D335" s="158"/>
      <c r="E335" s="158"/>
    </row>
    <row r="336" spans="1:5">
      <c r="A336" s="158"/>
      <c r="B336" s="158"/>
      <c r="C336" s="158"/>
      <c r="D336" s="158"/>
      <c r="E336" s="158"/>
    </row>
    <row r="337" spans="1:5">
      <c r="A337" s="158"/>
      <c r="B337" s="158"/>
      <c r="C337" s="158"/>
      <c r="D337" s="158"/>
      <c r="E337" s="158"/>
    </row>
    <row r="338" spans="1:5">
      <c r="A338" s="158"/>
      <c r="B338" s="158"/>
      <c r="C338" s="158"/>
      <c r="D338" s="158"/>
      <c r="E338" s="158"/>
    </row>
    <row r="339" spans="1:5">
      <c r="A339" s="158"/>
      <c r="B339" s="158"/>
      <c r="C339" s="158"/>
      <c r="D339" s="158"/>
      <c r="E339" s="158"/>
    </row>
    <row r="340" spans="1:5">
      <c r="A340" s="158"/>
      <c r="B340" s="158"/>
      <c r="C340" s="158"/>
      <c r="D340" s="158"/>
      <c r="E340" s="158"/>
    </row>
    <row r="341" spans="1:5">
      <c r="A341" s="158"/>
      <c r="B341" s="158"/>
      <c r="C341" s="158"/>
      <c r="D341" s="158"/>
      <c r="E341" s="158"/>
    </row>
    <row r="342" spans="1:5">
      <c r="A342" s="158"/>
      <c r="B342" s="158"/>
      <c r="C342" s="158"/>
      <c r="D342" s="158"/>
      <c r="E342" s="158"/>
    </row>
    <row r="343" spans="1:5">
      <c r="A343" s="158"/>
      <c r="B343" s="158"/>
      <c r="C343" s="158"/>
      <c r="D343" s="158"/>
      <c r="E343" s="158"/>
    </row>
    <row r="344" spans="1:5">
      <c r="A344" s="158"/>
      <c r="B344" s="158"/>
      <c r="C344" s="158"/>
      <c r="D344" s="158"/>
      <c r="E344" s="158"/>
    </row>
    <row r="345" spans="1:5">
      <c r="A345" s="158"/>
      <c r="B345" s="158"/>
      <c r="C345" s="158"/>
      <c r="D345" s="158"/>
      <c r="E345" s="158"/>
    </row>
    <row r="346" spans="1:5">
      <c r="A346" s="158"/>
      <c r="B346" s="158"/>
      <c r="C346" s="158"/>
      <c r="D346" s="158"/>
      <c r="E346" s="158"/>
    </row>
    <row r="347" spans="1:5">
      <c r="A347" s="158"/>
      <c r="B347" s="158"/>
      <c r="C347" s="158"/>
      <c r="D347" s="158"/>
      <c r="E347" s="158"/>
    </row>
    <row r="348" spans="1:5">
      <c r="A348" s="158"/>
      <c r="B348" s="158"/>
      <c r="C348" s="158"/>
      <c r="D348" s="158"/>
      <c r="E348" s="158"/>
    </row>
    <row r="349" spans="1:5">
      <c r="A349" s="158"/>
      <c r="B349" s="158"/>
      <c r="C349" s="158"/>
      <c r="D349" s="158"/>
      <c r="E349" s="158"/>
    </row>
    <row r="350" spans="1:5">
      <c r="A350" s="158"/>
      <c r="B350" s="158"/>
      <c r="C350" s="158"/>
      <c r="D350" s="158"/>
      <c r="E350" s="158"/>
    </row>
    <row r="351" spans="1:5">
      <c r="A351" s="158"/>
      <c r="B351" s="158"/>
      <c r="C351" s="158"/>
      <c r="D351" s="158"/>
      <c r="E351" s="158"/>
    </row>
    <row r="352" spans="1:5">
      <c r="A352" s="158"/>
      <c r="B352" s="158"/>
      <c r="C352" s="158"/>
      <c r="D352" s="158"/>
      <c r="E352" s="158"/>
    </row>
    <row r="353" spans="1:5">
      <c r="A353" s="158"/>
      <c r="B353" s="158"/>
      <c r="C353" s="158"/>
      <c r="D353" s="158"/>
      <c r="E353" s="158"/>
    </row>
    <row r="354" spans="1:5">
      <c r="A354" s="158"/>
      <c r="B354" s="158"/>
      <c r="C354" s="158"/>
      <c r="D354" s="158"/>
      <c r="E354" s="158"/>
    </row>
    <row r="355" spans="1:5">
      <c r="A355" s="158"/>
      <c r="B355" s="158"/>
      <c r="C355" s="158"/>
      <c r="D355" s="158"/>
      <c r="E355" s="158"/>
    </row>
    <row r="356" spans="1:5">
      <c r="A356" s="158"/>
      <c r="B356" s="158"/>
      <c r="C356" s="158"/>
      <c r="D356" s="158"/>
      <c r="E356" s="158"/>
    </row>
    <row r="357" spans="1:5">
      <c r="A357" s="158"/>
      <c r="B357" s="158"/>
      <c r="C357" s="158"/>
      <c r="D357" s="158"/>
      <c r="E357" s="158"/>
    </row>
    <row r="358" spans="1:5">
      <c r="A358" s="158"/>
      <c r="B358" s="158"/>
      <c r="C358" s="158"/>
      <c r="D358" s="158"/>
      <c r="E358" s="158"/>
    </row>
    <row r="359" spans="1:5">
      <c r="A359" s="158"/>
      <c r="B359" s="158"/>
      <c r="C359" s="158"/>
      <c r="D359" s="158"/>
      <c r="E359" s="158"/>
    </row>
    <row r="360" spans="1:5">
      <c r="A360" s="158"/>
      <c r="B360" s="158"/>
      <c r="C360" s="158"/>
      <c r="D360" s="158"/>
      <c r="E360" s="158"/>
    </row>
    <row r="361" spans="1:5">
      <c r="A361" s="158"/>
      <c r="B361" s="158"/>
      <c r="C361" s="158"/>
      <c r="D361" s="158"/>
      <c r="E361" s="158"/>
    </row>
    <row r="362" spans="1:5">
      <c r="A362" s="158"/>
      <c r="B362" s="158"/>
      <c r="C362" s="158"/>
      <c r="D362" s="158"/>
      <c r="E362" s="158"/>
    </row>
    <row r="363" spans="1:5">
      <c r="A363" s="158"/>
      <c r="B363" s="158"/>
      <c r="C363" s="158"/>
      <c r="D363" s="158"/>
      <c r="E363" s="158"/>
    </row>
    <row r="364" spans="1:5">
      <c r="A364" s="158"/>
      <c r="B364" s="158"/>
      <c r="C364" s="158"/>
      <c r="D364" s="158"/>
      <c r="E364" s="158"/>
    </row>
    <row r="365" spans="1:5">
      <c r="A365" s="158"/>
      <c r="B365" s="158"/>
      <c r="C365" s="158"/>
      <c r="D365" s="158"/>
      <c r="E365" s="158"/>
    </row>
    <row r="366" spans="1:5">
      <c r="A366" s="158"/>
      <c r="B366" s="158"/>
      <c r="C366" s="158"/>
      <c r="D366" s="158"/>
      <c r="E366" s="158"/>
    </row>
    <row r="367" spans="1:5">
      <c r="A367" s="158"/>
      <c r="B367" s="158"/>
      <c r="C367" s="158"/>
      <c r="D367" s="158"/>
      <c r="E367" s="158"/>
    </row>
    <row r="368" spans="1:5">
      <c r="A368" s="158"/>
      <c r="B368" s="158"/>
      <c r="C368" s="158"/>
      <c r="D368" s="158"/>
      <c r="E368" s="158"/>
    </row>
    <row r="369" spans="1:5">
      <c r="A369" s="158"/>
      <c r="B369" s="158"/>
      <c r="C369" s="158"/>
      <c r="D369" s="158"/>
      <c r="E369" s="158"/>
    </row>
    <row r="370" spans="1:5">
      <c r="A370" s="158"/>
      <c r="B370" s="158"/>
      <c r="C370" s="158"/>
      <c r="D370" s="158"/>
      <c r="E370" s="158"/>
    </row>
    <row r="371" spans="1:5">
      <c r="A371" s="158"/>
      <c r="B371" s="158"/>
      <c r="C371" s="158"/>
      <c r="D371" s="158"/>
      <c r="E371" s="158"/>
    </row>
    <row r="372" spans="1:5">
      <c r="A372" s="158"/>
      <c r="B372" s="158"/>
      <c r="C372" s="158"/>
      <c r="D372" s="158"/>
      <c r="E372" s="158"/>
    </row>
    <row r="373" spans="1:5">
      <c r="A373" s="158"/>
      <c r="B373" s="158"/>
      <c r="C373" s="158"/>
      <c r="D373" s="158"/>
      <c r="E373" s="158"/>
    </row>
    <row r="374" spans="1:5">
      <c r="A374" s="158"/>
      <c r="B374" s="158"/>
      <c r="C374" s="158"/>
      <c r="D374" s="158"/>
      <c r="E374" s="158"/>
    </row>
    <row r="375" spans="1:5">
      <c r="A375" s="158"/>
      <c r="B375" s="158"/>
      <c r="C375" s="158"/>
      <c r="D375" s="158"/>
      <c r="E375" s="158"/>
    </row>
    <row r="376" spans="1:5">
      <c r="A376" s="158"/>
      <c r="B376" s="158"/>
      <c r="C376" s="158"/>
      <c r="D376" s="158"/>
      <c r="E376" s="158"/>
    </row>
    <row r="377" spans="1:5">
      <c r="A377" s="158"/>
      <c r="B377" s="158"/>
      <c r="C377" s="158"/>
      <c r="D377" s="158"/>
      <c r="E377" s="158"/>
    </row>
    <row r="378" spans="1:5">
      <c r="A378" s="158"/>
      <c r="B378" s="158"/>
      <c r="C378" s="158"/>
      <c r="D378" s="158"/>
      <c r="E378" s="158"/>
    </row>
    <row r="379" spans="1:5">
      <c r="A379" s="158"/>
      <c r="B379" s="158"/>
      <c r="C379" s="158"/>
      <c r="D379" s="158"/>
      <c r="E379" s="158"/>
    </row>
    <row r="380" spans="1:5">
      <c r="A380" s="158"/>
      <c r="B380" s="158"/>
      <c r="C380" s="158"/>
      <c r="D380" s="158"/>
      <c r="E380" s="158"/>
    </row>
    <row r="381" spans="1:5">
      <c r="A381" s="158"/>
      <c r="B381" s="158"/>
      <c r="C381" s="158"/>
      <c r="D381" s="158"/>
      <c r="E381" s="158"/>
    </row>
    <row r="382" spans="1:5">
      <c r="A382" s="158"/>
      <c r="B382" s="158"/>
      <c r="C382" s="158"/>
      <c r="D382" s="158"/>
      <c r="E382" s="158"/>
    </row>
    <row r="383" spans="1:5">
      <c r="A383" s="158"/>
      <c r="B383" s="158"/>
      <c r="C383" s="158"/>
      <c r="D383" s="158"/>
      <c r="E383" s="158"/>
    </row>
    <row r="384" spans="1:5">
      <c r="A384" s="158"/>
      <c r="B384" s="158"/>
      <c r="C384" s="158"/>
      <c r="D384" s="158"/>
      <c r="E384" s="158"/>
    </row>
    <row r="385" spans="1:5">
      <c r="A385" s="158"/>
      <c r="B385" s="158"/>
      <c r="C385" s="158"/>
      <c r="D385" s="158"/>
      <c r="E385" s="158"/>
    </row>
    <row r="386" spans="1:5">
      <c r="A386" s="158"/>
      <c r="B386" s="158"/>
      <c r="C386" s="158"/>
      <c r="D386" s="158"/>
      <c r="E386" s="158"/>
    </row>
    <row r="387" spans="1:5">
      <c r="A387" s="158"/>
      <c r="B387" s="158"/>
      <c r="C387" s="158"/>
      <c r="D387" s="158"/>
      <c r="E387" s="158"/>
    </row>
    <row r="388" spans="1:5">
      <c r="A388" s="158"/>
      <c r="B388" s="158"/>
      <c r="C388" s="158"/>
      <c r="D388" s="158"/>
      <c r="E388" s="158"/>
    </row>
    <row r="389" spans="1:5">
      <c r="A389" s="158"/>
      <c r="B389" s="158"/>
      <c r="C389" s="158"/>
      <c r="D389" s="158"/>
      <c r="E389" s="158"/>
    </row>
    <row r="390" spans="1:5">
      <c r="A390" s="158"/>
      <c r="B390" s="158"/>
      <c r="C390" s="158"/>
      <c r="D390" s="158"/>
      <c r="E390" s="158"/>
    </row>
    <row r="391" spans="1:5">
      <c r="A391" s="158"/>
      <c r="B391" s="158"/>
      <c r="C391" s="158"/>
      <c r="D391" s="158"/>
      <c r="E391" s="158"/>
    </row>
    <row r="392" spans="1:5">
      <c r="A392" s="158"/>
      <c r="B392" s="158"/>
      <c r="C392" s="158"/>
      <c r="D392" s="158"/>
      <c r="E392" s="158"/>
    </row>
    <row r="393" spans="1:5">
      <c r="A393" s="158"/>
      <c r="B393" s="158"/>
      <c r="C393" s="158"/>
      <c r="D393" s="158"/>
      <c r="E393" s="158"/>
    </row>
    <row r="394" spans="1:5">
      <c r="A394" s="158"/>
      <c r="B394" s="158"/>
      <c r="C394" s="158"/>
      <c r="D394" s="158"/>
      <c r="E394" s="158"/>
    </row>
    <row r="395" spans="1:5">
      <c r="A395" s="158"/>
      <c r="B395" s="158"/>
      <c r="C395" s="158"/>
      <c r="D395" s="158"/>
      <c r="E395" s="158"/>
    </row>
    <row r="396" spans="1:5">
      <c r="A396" s="158"/>
      <c r="B396" s="158"/>
      <c r="C396" s="158"/>
      <c r="D396" s="158"/>
      <c r="E396" s="158"/>
    </row>
    <row r="397" spans="1:5">
      <c r="A397" s="158"/>
      <c r="B397" s="158"/>
      <c r="C397" s="158"/>
      <c r="D397" s="158"/>
      <c r="E397" s="158"/>
    </row>
    <row r="398" spans="1:5">
      <c r="A398" s="158"/>
      <c r="B398" s="158"/>
      <c r="C398" s="158"/>
      <c r="D398" s="158"/>
      <c r="E398" s="158"/>
    </row>
    <row r="399" spans="1:5">
      <c r="A399" s="158"/>
      <c r="B399" s="158"/>
      <c r="C399" s="158"/>
      <c r="D399" s="158"/>
      <c r="E399" s="158"/>
    </row>
    <row r="400" spans="1:5">
      <c r="A400" s="158"/>
      <c r="B400" s="158"/>
      <c r="C400" s="158"/>
      <c r="D400" s="158"/>
      <c r="E400" s="158"/>
    </row>
    <row r="401" spans="1:5">
      <c r="A401" s="158"/>
      <c r="B401" s="158"/>
      <c r="C401" s="158"/>
      <c r="D401" s="158"/>
      <c r="E401" s="158"/>
    </row>
    <row r="402" spans="1:5">
      <c r="A402" s="158"/>
      <c r="B402" s="158"/>
      <c r="C402" s="158"/>
      <c r="D402" s="158"/>
      <c r="E402" s="158"/>
    </row>
    <row r="403" spans="1:5">
      <c r="A403" s="158"/>
      <c r="B403" s="158"/>
      <c r="C403" s="158"/>
      <c r="D403" s="158"/>
      <c r="E403" s="158"/>
    </row>
    <row r="404" spans="1:5">
      <c r="A404" s="158"/>
      <c r="B404" s="158"/>
      <c r="C404" s="158"/>
      <c r="D404" s="158"/>
      <c r="E404" s="158"/>
    </row>
    <row r="405" spans="1:5">
      <c r="A405" s="158"/>
      <c r="B405" s="158"/>
      <c r="C405" s="158"/>
      <c r="D405" s="158"/>
      <c r="E405" s="158"/>
    </row>
    <row r="406" spans="1:5">
      <c r="A406" s="158"/>
      <c r="B406" s="158"/>
      <c r="C406" s="158"/>
      <c r="D406" s="158"/>
      <c r="E406" s="158"/>
    </row>
    <row r="407" spans="1:5">
      <c r="A407" s="158"/>
      <c r="B407" s="158"/>
      <c r="C407" s="158"/>
      <c r="D407" s="158"/>
      <c r="E407" s="158"/>
    </row>
    <row r="408" spans="1:5">
      <c r="A408" s="158"/>
      <c r="B408" s="158"/>
      <c r="C408" s="158"/>
      <c r="D408" s="158"/>
      <c r="E408" s="158"/>
    </row>
    <row r="409" spans="1:5">
      <c r="A409" s="158"/>
      <c r="B409" s="158"/>
      <c r="C409" s="158"/>
      <c r="D409" s="158"/>
      <c r="E409" s="158"/>
    </row>
    <row r="410" spans="1:5">
      <c r="A410" s="158"/>
      <c r="B410" s="158"/>
      <c r="C410" s="158"/>
      <c r="D410" s="158"/>
      <c r="E410" s="158"/>
    </row>
    <row r="411" spans="1:5">
      <c r="A411" s="158"/>
      <c r="B411" s="158"/>
      <c r="C411" s="158"/>
      <c r="D411" s="158"/>
      <c r="E411" s="158"/>
    </row>
    <row r="412" spans="1:5">
      <c r="A412" s="158"/>
      <c r="B412" s="158"/>
      <c r="C412" s="158"/>
      <c r="D412" s="158"/>
      <c r="E412" s="158"/>
    </row>
    <row r="413" spans="1:5">
      <c r="A413" s="158"/>
      <c r="B413" s="158"/>
      <c r="C413" s="158"/>
      <c r="D413" s="158"/>
      <c r="E413" s="158"/>
    </row>
    <row r="414" spans="1:5">
      <c r="A414" s="158"/>
      <c r="B414" s="158"/>
      <c r="C414" s="158"/>
      <c r="D414" s="158"/>
      <c r="E414" s="158"/>
    </row>
    <row r="415" spans="1:5">
      <c r="A415" s="158"/>
      <c r="B415" s="158"/>
      <c r="C415" s="158"/>
      <c r="D415" s="158"/>
      <c r="E415" s="158"/>
    </row>
    <row r="416" spans="1:5">
      <c r="A416" s="158"/>
      <c r="B416" s="158"/>
      <c r="C416" s="158"/>
      <c r="D416" s="158"/>
      <c r="E416" s="158"/>
    </row>
    <row r="417" spans="1:6">
      <c r="A417" s="158"/>
      <c r="B417" s="158"/>
      <c r="C417" s="158"/>
      <c r="D417" s="158"/>
      <c r="E417" s="158"/>
    </row>
    <row r="418" spans="1:6">
      <c r="A418" s="158"/>
      <c r="B418" s="158"/>
      <c r="C418" s="158"/>
      <c r="D418" s="158"/>
      <c r="E418" s="158"/>
    </row>
    <row r="419" spans="1:6">
      <c r="A419" s="158"/>
      <c r="B419" s="158"/>
      <c r="C419" s="158"/>
      <c r="D419" s="158"/>
      <c r="E419" s="158"/>
    </row>
    <row r="420" spans="1:6">
      <c r="A420" s="158"/>
      <c r="B420" s="158"/>
      <c r="C420" s="158"/>
      <c r="D420" s="158"/>
      <c r="E420" s="158"/>
    </row>
    <row r="421" spans="1:6">
      <c r="A421" s="158"/>
      <c r="B421" s="158"/>
      <c r="C421" s="158"/>
      <c r="D421" s="158"/>
      <c r="E421" s="158"/>
    </row>
    <row r="422" spans="1:6">
      <c r="A422" s="158"/>
      <c r="B422" s="158"/>
      <c r="C422" s="158"/>
      <c r="D422" s="158"/>
      <c r="E422" s="158"/>
    </row>
    <row r="423" spans="1:6">
      <c r="A423" s="158"/>
      <c r="B423" s="158"/>
      <c r="C423" s="158"/>
      <c r="D423" s="158"/>
      <c r="E423" s="158"/>
    </row>
    <row r="424" spans="1:6">
      <c r="A424" s="158"/>
      <c r="B424" s="158"/>
      <c r="C424" s="158"/>
      <c r="D424" s="158"/>
      <c r="E424" s="158"/>
    </row>
    <row r="425" spans="1:6">
      <c r="A425" s="158"/>
      <c r="B425" s="158"/>
      <c r="C425" s="158"/>
      <c r="D425" s="158"/>
      <c r="E425" s="158"/>
    </row>
    <row r="426" spans="1:6">
      <c r="A426" s="158"/>
      <c r="B426" s="158"/>
      <c r="C426" s="158"/>
      <c r="D426" s="158"/>
      <c r="E426" s="158"/>
    </row>
    <row r="427" spans="1:6">
      <c r="A427" s="158"/>
      <c r="B427" s="158"/>
      <c r="C427" s="158"/>
      <c r="D427" s="158"/>
      <c r="E427" s="158"/>
    </row>
    <row r="428" spans="1:6">
      <c r="A428" s="158"/>
      <c r="B428" s="158"/>
      <c r="C428" s="158"/>
      <c r="D428" s="158"/>
      <c r="E428" s="158"/>
    </row>
    <row r="429" spans="1:6">
      <c r="A429" s="158"/>
      <c r="B429" s="158"/>
      <c r="C429" s="158"/>
      <c r="D429" s="158"/>
      <c r="E429" s="158"/>
    </row>
    <row r="430" spans="1:6">
      <c r="A430" s="158"/>
      <c r="B430" s="158"/>
      <c r="C430" s="158"/>
      <c r="D430" s="158"/>
      <c r="E430" s="158"/>
    </row>
    <row r="431" spans="1:6">
      <c r="A431" s="158"/>
      <c r="B431" s="158"/>
      <c r="C431" s="158"/>
      <c r="D431" s="158"/>
      <c r="E431" s="158"/>
    </row>
    <row r="432" spans="1:6">
      <c r="A432" s="158"/>
      <c r="B432" s="158"/>
      <c r="C432" s="158"/>
      <c r="D432" s="158"/>
      <c r="E432" s="158"/>
      <c r="F432" s="158"/>
    </row>
    <row r="433" spans="1:6">
      <c r="A433" s="158"/>
      <c r="B433" s="158"/>
      <c r="C433" s="158"/>
      <c r="D433" s="158"/>
      <c r="E433" s="158"/>
      <c r="F433" s="158"/>
    </row>
    <row r="434" spans="1:6">
      <c r="A434" s="158"/>
      <c r="B434" s="158"/>
      <c r="C434" s="158"/>
      <c r="D434" s="158"/>
      <c r="E434" s="158"/>
      <c r="F434" s="158"/>
    </row>
    <row r="435" spans="1:6">
      <c r="A435" s="158"/>
      <c r="B435" s="158"/>
      <c r="C435" s="158"/>
      <c r="D435" s="158"/>
      <c r="E435" s="158"/>
      <c r="F435" s="158"/>
    </row>
    <row r="436" spans="1:6">
      <c r="A436" s="158"/>
      <c r="B436" s="158"/>
      <c r="C436" s="158"/>
      <c r="D436" s="158"/>
      <c r="E436" s="158"/>
      <c r="F436" s="158"/>
    </row>
    <row r="437" spans="1:6">
      <c r="A437" s="158"/>
      <c r="B437" s="158"/>
      <c r="C437" s="158"/>
      <c r="D437" s="158"/>
      <c r="E437" s="158"/>
      <c r="F437" s="158"/>
    </row>
  </sheetData>
  <sheetProtection autoFilter="0"/>
  <autoFilter ref="A1"/>
  <phoneticPr fontId="0" type="noConversion"/>
  <pageMargins left="0.75" right="0.75" top="1" bottom="1" header="0.5" footer="0.5"/>
  <pageSetup paperSize="9" scale="48" fitToHeight="5"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3" enableFormatConditionsCalculation="0">
    <tabColor indexed="22"/>
    <pageSetUpPr fitToPage="1"/>
  </sheetPr>
  <dimension ref="A1:O2669"/>
  <sheetViews>
    <sheetView showGridLines="0" workbookViewId="0">
      <selection sqref="A1:B65536"/>
    </sheetView>
  </sheetViews>
  <sheetFormatPr defaultRowHeight="12.75"/>
  <cols>
    <col min="1" max="1" width="42" style="14" customWidth="1"/>
    <col min="2" max="2" width="12.7109375" style="27" customWidth="1"/>
    <col min="3" max="3" width="2.85546875" style="14" customWidth="1"/>
    <col min="4" max="4" width="50.28515625" style="14" customWidth="1"/>
    <col min="5" max="5" width="8.7109375" style="14" customWidth="1"/>
    <col min="6" max="6" width="4.28515625" style="14" customWidth="1"/>
    <col min="7" max="7" width="3.28515625" style="14" customWidth="1"/>
    <col min="8" max="8" width="11.42578125" style="14" customWidth="1"/>
    <col min="9" max="9" width="50.42578125" style="15" customWidth="1"/>
    <col min="10" max="10" width="11.7109375" style="14" customWidth="1"/>
    <col min="11" max="11" width="9.140625" style="14" customWidth="1"/>
    <col min="12" max="12" width="16.42578125" style="166" hidden="1" customWidth="1"/>
    <col min="13" max="13" width="13.28515625" style="166" hidden="1" customWidth="1"/>
    <col min="14" max="14" width="48" hidden="1" customWidth="1"/>
    <col min="15" max="15" width="13.85546875" style="166" hidden="1" customWidth="1"/>
    <col min="16" max="16384" width="9.140625" style="14"/>
  </cols>
  <sheetData>
    <row r="1" spans="1:15" ht="16.5" thickBot="1">
      <c r="A1" s="197" t="s">
        <v>7788</v>
      </c>
      <c r="B1" s="198" t="s">
        <v>2145</v>
      </c>
      <c r="C1" s="163"/>
      <c r="D1" s="164" t="s">
        <v>2146</v>
      </c>
      <c r="E1" s="164" t="s">
        <v>2145</v>
      </c>
      <c r="F1" s="165"/>
      <c r="H1" s="347" t="s">
        <v>96</v>
      </c>
      <c r="I1" s="347"/>
      <c r="J1" s="347"/>
      <c r="L1" s="166" t="s">
        <v>97</v>
      </c>
    </row>
    <row r="2" spans="1:15" ht="26.45" customHeight="1">
      <c r="A2" s="177" t="s">
        <v>4582</v>
      </c>
      <c r="B2" s="130" t="s">
        <v>4583</v>
      </c>
      <c r="D2" s="168">
        <v>6</v>
      </c>
      <c r="E2" s="169" t="s">
        <v>2147</v>
      </c>
      <c r="F2" s="165"/>
      <c r="H2" s="170" t="s">
        <v>98</v>
      </c>
      <c r="I2" s="170" t="s">
        <v>99</v>
      </c>
      <c r="J2" s="171" t="s">
        <v>2145</v>
      </c>
      <c r="L2" s="172" t="s">
        <v>100</v>
      </c>
      <c r="M2" s="172"/>
      <c r="N2" s="172"/>
    </row>
    <row r="3" spans="1:15" ht="15.75">
      <c r="A3" s="177" t="s">
        <v>7789</v>
      </c>
      <c r="B3" s="130" t="s">
        <v>5631</v>
      </c>
      <c r="D3" s="173">
        <v>12</v>
      </c>
      <c r="E3" s="174" t="s">
        <v>2148</v>
      </c>
      <c r="F3" s="165"/>
      <c r="H3" s="175"/>
      <c r="I3" s="176" t="s">
        <v>101</v>
      </c>
      <c r="J3" s="130"/>
    </row>
    <row r="4" spans="1:15">
      <c r="A4" s="177" t="s">
        <v>7790</v>
      </c>
      <c r="B4" s="130" t="s">
        <v>5634</v>
      </c>
      <c r="D4" s="178"/>
      <c r="F4" s="165"/>
      <c r="H4" s="175" t="s">
        <v>102</v>
      </c>
      <c r="I4" s="167" t="s">
        <v>103</v>
      </c>
      <c r="J4" s="130" t="s">
        <v>104</v>
      </c>
    </row>
    <row r="5" spans="1:15" ht="15.6" customHeight="1">
      <c r="A5" s="177" t="s">
        <v>7791</v>
      </c>
      <c r="B5" s="130" t="s">
        <v>5637</v>
      </c>
      <c r="D5" s="348" t="s">
        <v>105</v>
      </c>
      <c r="E5" s="348"/>
      <c r="F5" s="179"/>
      <c r="H5" s="175" t="s">
        <v>102</v>
      </c>
      <c r="I5" s="167" t="s">
        <v>106</v>
      </c>
      <c r="J5" s="130" t="s">
        <v>107</v>
      </c>
      <c r="L5" s="130" t="s">
        <v>108</v>
      </c>
      <c r="M5" s="130" t="s">
        <v>98</v>
      </c>
      <c r="N5" s="177" t="s">
        <v>99</v>
      </c>
      <c r="O5" s="130" t="s">
        <v>2145</v>
      </c>
    </row>
    <row r="6" spans="1:15">
      <c r="A6" s="177" t="s">
        <v>7792</v>
      </c>
      <c r="B6" s="130" t="s">
        <v>5642</v>
      </c>
      <c r="D6" s="348"/>
      <c r="E6" s="348"/>
      <c r="F6" s="179"/>
      <c r="H6" s="175" t="s">
        <v>102</v>
      </c>
      <c r="I6" s="167" t="s">
        <v>109</v>
      </c>
      <c r="J6" s="130" t="s">
        <v>110</v>
      </c>
      <c r="L6" s="130" t="s">
        <v>111</v>
      </c>
      <c r="M6" s="130" t="s">
        <v>102</v>
      </c>
      <c r="N6" s="177" t="s">
        <v>103</v>
      </c>
      <c r="O6" s="130" t="s">
        <v>104</v>
      </c>
    </row>
    <row r="7" spans="1:15" ht="13.15" customHeight="1">
      <c r="A7" s="177" t="s">
        <v>7793</v>
      </c>
      <c r="B7" s="130" t="s">
        <v>5645</v>
      </c>
      <c r="D7" s="348"/>
      <c r="E7" s="348"/>
      <c r="F7" s="179"/>
      <c r="G7" s="180"/>
      <c r="H7" s="175" t="s">
        <v>102</v>
      </c>
      <c r="I7" s="167" t="s">
        <v>112</v>
      </c>
      <c r="J7" s="130" t="s">
        <v>113</v>
      </c>
      <c r="L7" s="130" t="s">
        <v>114</v>
      </c>
      <c r="M7" s="130" t="s">
        <v>102</v>
      </c>
      <c r="N7" s="177" t="s">
        <v>106</v>
      </c>
      <c r="O7" s="130" t="s">
        <v>107</v>
      </c>
    </row>
    <row r="8" spans="1:15">
      <c r="A8" s="177" t="s">
        <v>7794</v>
      </c>
      <c r="B8" s="130" t="s">
        <v>5648</v>
      </c>
      <c r="D8" s="348"/>
      <c r="E8" s="348"/>
      <c r="F8" s="179"/>
      <c r="G8" s="180"/>
      <c r="H8" s="175" t="s">
        <v>102</v>
      </c>
      <c r="I8" s="167" t="s">
        <v>115</v>
      </c>
      <c r="J8" s="130" t="s">
        <v>116</v>
      </c>
      <c r="L8" s="130" t="s">
        <v>117</v>
      </c>
      <c r="M8" s="130" t="s">
        <v>102</v>
      </c>
      <c r="N8" s="177" t="s">
        <v>109</v>
      </c>
      <c r="O8" s="130" t="s">
        <v>110</v>
      </c>
    </row>
    <row r="9" spans="1:15">
      <c r="A9" s="177" t="s">
        <v>7795</v>
      </c>
      <c r="B9" s="130" t="s">
        <v>5651</v>
      </c>
      <c r="D9" s="348"/>
      <c r="E9" s="348"/>
      <c r="F9" s="179"/>
      <c r="G9" s="180"/>
      <c r="H9" s="175" t="s">
        <v>102</v>
      </c>
      <c r="I9" s="167" t="s">
        <v>118</v>
      </c>
      <c r="J9" s="130" t="s">
        <v>119</v>
      </c>
      <c r="L9" s="130" t="s">
        <v>120</v>
      </c>
      <c r="M9" s="130" t="s">
        <v>102</v>
      </c>
      <c r="N9" s="177" t="s">
        <v>112</v>
      </c>
      <c r="O9" s="130" t="s">
        <v>113</v>
      </c>
    </row>
    <row r="10" spans="1:15">
      <c r="A10" s="177" t="s">
        <v>7796</v>
      </c>
      <c r="B10" s="130" t="s">
        <v>5654</v>
      </c>
      <c r="D10" s="348"/>
      <c r="E10" s="348"/>
      <c r="F10" s="179"/>
      <c r="G10" s="180"/>
      <c r="H10" s="175" t="s">
        <v>102</v>
      </c>
      <c r="I10" s="167" t="s">
        <v>121</v>
      </c>
      <c r="J10" s="130" t="s">
        <v>122</v>
      </c>
      <c r="L10" s="130" t="s">
        <v>123</v>
      </c>
      <c r="M10" s="130" t="s">
        <v>102</v>
      </c>
      <c r="N10" s="177" t="s">
        <v>115</v>
      </c>
      <c r="O10" s="130" t="s">
        <v>116</v>
      </c>
    </row>
    <row r="11" spans="1:15">
      <c r="A11" s="177" t="s">
        <v>7797</v>
      </c>
      <c r="B11" s="130" t="s">
        <v>5657</v>
      </c>
      <c r="D11" s="348"/>
      <c r="E11" s="348"/>
      <c r="F11" s="179"/>
      <c r="G11" s="180"/>
      <c r="H11" s="175" t="s">
        <v>102</v>
      </c>
      <c r="I11" s="167" t="s">
        <v>124</v>
      </c>
      <c r="J11" s="130" t="s">
        <v>125</v>
      </c>
      <c r="L11" s="130" t="s">
        <v>126</v>
      </c>
      <c r="M11" s="130" t="s">
        <v>102</v>
      </c>
      <c r="N11" s="177" t="s">
        <v>118</v>
      </c>
      <c r="O11" s="130" t="s">
        <v>119</v>
      </c>
    </row>
    <row r="12" spans="1:15">
      <c r="A12" s="177" t="s">
        <v>7798</v>
      </c>
      <c r="B12" s="130" t="s">
        <v>5660</v>
      </c>
      <c r="D12" s="348"/>
      <c r="E12" s="348"/>
      <c r="F12" s="179"/>
      <c r="G12" s="180"/>
      <c r="H12" s="175"/>
      <c r="I12" s="181" t="s">
        <v>127</v>
      </c>
      <c r="J12" s="130"/>
      <c r="L12" s="130" t="s">
        <v>128</v>
      </c>
      <c r="M12" s="130" t="s">
        <v>102</v>
      </c>
      <c r="N12" s="177" t="s">
        <v>121</v>
      </c>
      <c r="O12" s="130" t="s">
        <v>122</v>
      </c>
    </row>
    <row r="13" spans="1:15">
      <c r="A13" s="177" t="s">
        <v>7799</v>
      </c>
      <c r="B13" s="130" t="s">
        <v>5663</v>
      </c>
      <c r="D13" s="348"/>
      <c r="E13" s="348"/>
      <c r="F13" s="179"/>
      <c r="G13" s="180"/>
      <c r="H13" s="175" t="s">
        <v>129</v>
      </c>
      <c r="I13" s="167" t="s">
        <v>130</v>
      </c>
      <c r="J13" s="130" t="s">
        <v>131</v>
      </c>
      <c r="L13" s="130" t="s">
        <v>132</v>
      </c>
      <c r="M13" s="130" t="s">
        <v>102</v>
      </c>
      <c r="N13" s="177" t="s">
        <v>124</v>
      </c>
      <c r="O13" s="130" t="s">
        <v>125</v>
      </c>
    </row>
    <row r="14" spans="1:15">
      <c r="A14" s="177" t="s">
        <v>7800</v>
      </c>
      <c r="B14" s="130" t="s">
        <v>5666</v>
      </c>
      <c r="D14" s="348"/>
      <c r="E14" s="348"/>
      <c r="F14" s="179"/>
      <c r="G14" s="180"/>
      <c r="H14" s="175" t="s">
        <v>129</v>
      </c>
      <c r="I14" s="167" t="s">
        <v>133</v>
      </c>
      <c r="J14" s="130" t="s">
        <v>134</v>
      </c>
      <c r="L14" s="130" t="s">
        <v>135</v>
      </c>
      <c r="M14" s="130" t="s">
        <v>129</v>
      </c>
      <c r="N14" s="177" t="s">
        <v>130</v>
      </c>
      <c r="O14" s="130" t="s">
        <v>131</v>
      </c>
    </row>
    <row r="15" spans="1:15">
      <c r="A15" s="177" t="s">
        <v>7801</v>
      </c>
      <c r="B15" s="130" t="s">
        <v>5669</v>
      </c>
      <c r="D15" s="348"/>
      <c r="E15" s="348"/>
      <c r="F15" s="179"/>
      <c r="G15" s="180"/>
      <c r="H15" s="175" t="s">
        <v>129</v>
      </c>
      <c r="I15" s="167" t="s">
        <v>136</v>
      </c>
      <c r="J15" s="130" t="s">
        <v>137</v>
      </c>
      <c r="L15" s="130" t="s">
        <v>138</v>
      </c>
      <c r="M15" s="130" t="s">
        <v>129</v>
      </c>
      <c r="N15" s="177" t="s">
        <v>133</v>
      </c>
      <c r="O15" s="130" t="s">
        <v>134</v>
      </c>
    </row>
    <row r="16" spans="1:15">
      <c r="A16" s="177" t="s">
        <v>7802</v>
      </c>
      <c r="B16" s="130" t="s">
        <v>5672</v>
      </c>
      <c r="D16" s="348"/>
      <c r="E16" s="348"/>
      <c r="F16" s="179"/>
      <c r="G16" s="180"/>
      <c r="H16" s="175" t="s">
        <v>129</v>
      </c>
      <c r="I16" s="167" t="s">
        <v>139</v>
      </c>
      <c r="J16" s="130" t="s">
        <v>140</v>
      </c>
      <c r="L16" s="130" t="s">
        <v>141</v>
      </c>
      <c r="M16" s="130" t="s">
        <v>129</v>
      </c>
      <c r="N16" s="177" t="s">
        <v>136</v>
      </c>
      <c r="O16" s="130" t="s">
        <v>137</v>
      </c>
    </row>
    <row r="17" spans="1:15">
      <c r="A17" s="177" t="s">
        <v>7803</v>
      </c>
      <c r="B17" s="130" t="s">
        <v>5675</v>
      </c>
      <c r="D17" s="348"/>
      <c r="E17" s="348"/>
      <c r="F17" s="179"/>
      <c r="G17" s="180"/>
      <c r="H17" s="175" t="s">
        <v>129</v>
      </c>
      <c r="I17" s="167" t="s">
        <v>142</v>
      </c>
      <c r="J17" s="130" t="s">
        <v>143</v>
      </c>
      <c r="L17" s="130" t="s">
        <v>144</v>
      </c>
      <c r="M17" s="130" t="s">
        <v>129</v>
      </c>
      <c r="N17" s="177" t="s">
        <v>139</v>
      </c>
      <c r="O17" s="130" t="s">
        <v>140</v>
      </c>
    </row>
    <row r="18" spans="1:15">
      <c r="A18" s="177" t="s">
        <v>7804</v>
      </c>
      <c r="B18" s="130" t="s">
        <v>5678</v>
      </c>
      <c r="D18" s="348"/>
      <c r="E18" s="348"/>
      <c r="F18" s="179"/>
      <c r="G18" s="180"/>
      <c r="H18" s="175" t="s">
        <v>129</v>
      </c>
      <c r="I18" s="167" t="s">
        <v>145</v>
      </c>
      <c r="J18" s="130" t="s">
        <v>146</v>
      </c>
      <c r="L18" s="130" t="s">
        <v>147</v>
      </c>
      <c r="M18" s="130" t="s">
        <v>129</v>
      </c>
      <c r="N18" s="177" t="s">
        <v>142</v>
      </c>
      <c r="O18" s="130" t="s">
        <v>143</v>
      </c>
    </row>
    <row r="19" spans="1:15">
      <c r="A19" s="177" t="s">
        <v>7805</v>
      </c>
      <c r="B19" s="130" t="s">
        <v>5681</v>
      </c>
      <c r="D19" s="348"/>
      <c r="E19" s="348"/>
      <c r="F19" s="179"/>
      <c r="G19" s="180"/>
      <c r="H19" s="175" t="s">
        <v>129</v>
      </c>
      <c r="I19" s="182" t="s">
        <v>148</v>
      </c>
      <c r="J19" s="130" t="s">
        <v>149</v>
      </c>
      <c r="L19" s="130" t="s">
        <v>150</v>
      </c>
      <c r="M19" s="130" t="s">
        <v>129</v>
      </c>
      <c r="N19" s="177" t="s">
        <v>145</v>
      </c>
      <c r="O19" s="130" t="s">
        <v>146</v>
      </c>
    </row>
    <row r="20" spans="1:15">
      <c r="A20" s="177" t="s">
        <v>7806</v>
      </c>
      <c r="B20" s="130" t="s">
        <v>5683</v>
      </c>
      <c r="D20" s="348"/>
      <c r="E20" s="348"/>
      <c r="F20" s="179"/>
      <c r="G20" s="180"/>
      <c r="H20" s="175" t="s">
        <v>129</v>
      </c>
      <c r="I20" s="167" t="s">
        <v>151</v>
      </c>
      <c r="J20" s="130" t="s">
        <v>152</v>
      </c>
      <c r="L20" s="130" t="s">
        <v>153</v>
      </c>
      <c r="M20" s="130"/>
      <c r="N20" s="177"/>
      <c r="O20" s="130" t="s">
        <v>146</v>
      </c>
    </row>
    <row r="21" spans="1:15">
      <c r="A21" s="177" t="s">
        <v>7807</v>
      </c>
      <c r="B21" s="130" t="s">
        <v>5687</v>
      </c>
      <c r="D21" s="348"/>
      <c r="E21" s="348"/>
      <c r="F21" s="179"/>
      <c r="G21" s="180"/>
      <c r="H21" s="175" t="s">
        <v>129</v>
      </c>
      <c r="I21" s="167" t="s">
        <v>154</v>
      </c>
      <c r="J21" s="130" t="s">
        <v>155</v>
      </c>
      <c r="L21" s="130" t="s">
        <v>156</v>
      </c>
      <c r="M21" s="130" t="s">
        <v>129</v>
      </c>
      <c r="N21" s="177" t="s">
        <v>148</v>
      </c>
      <c r="O21" s="130" t="s">
        <v>149</v>
      </c>
    </row>
    <row r="22" spans="1:15">
      <c r="A22" s="177" t="s">
        <v>7808</v>
      </c>
      <c r="B22" s="130" t="s">
        <v>5690</v>
      </c>
      <c r="D22" s="348"/>
      <c r="E22" s="348"/>
      <c r="F22" s="179"/>
      <c r="G22" s="180"/>
      <c r="H22" s="175" t="s">
        <v>129</v>
      </c>
      <c r="I22" s="167" t="s">
        <v>157</v>
      </c>
      <c r="J22" s="130" t="s">
        <v>158</v>
      </c>
      <c r="L22" s="130" t="s">
        <v>159</v>
      </c>
      <c r="M22" s="130" t="s">
        <v>129</v>
      </c>
      <c r="N22" s="177" t="s">
        <v>151</v>
      </c>
      <c r="O22" s="130" t="s">
        <v>152</v>
      </c>
    </row>
    <row r="23" spans="1:15">
      <c r="A23" s="177" t="s">
        <v>4608</v>
      </c>
      <c r="B23" s="130" t="s">
        <v>4609</v>
      </c>
      <c r="D23" s="348"/>
      <c r="E23" s="348"/>
      <c r="F23" s="179"/>
      <c r="G23" s="180"/>
      <c r="H23" s="175" t="s">
        <v>129</v>
      </c>
      <c r="I23" s="167" t="s">
        <v>160</v>
      </c>
      <c r="J23" s="130" t="s">
        <v>161</v>
      </c>
      <c r="L23" s="130" t="s">
        <v>162</v>
      </c>
      <c r="M23" s="130" t="s">
        <v>129</v>
      </c>
      <c r="N23" s="177" t="s">
        <v>154</v>
      </c>
      <c r="O23" s="130" t="s">
        <v>155</v>
      </c>
    </row>
    <row r="24" spans="1:15">
      <c r="A24" s="177" t="s">
        <v>4611</v>
      </c>
      <c r="B24" s="130" t="s">
        <v>4612</v>
      </c>
      <c r="D24" s="348"/>
      <c r="E24" s="348"/>
      <c r="F24" s="179"/>
      <c r="G24" s="180"/>
      <c r="H24" s="175"/>
      <c r="I24" s="181" t="s">
        <v>163</v>
      </c>
      <c r="J24" s="130"/>
      <c r="L24" s="130" t="s">
        <v>164</v>
      </c>
      <c r="M24" s="130"/>
      <c r="N24" s="177"/>
      <c r="O24" s="130" t="s">
        <v>155</v>
      </c>
    </row>
    <row r="25" spans="1:15">
      <c r="A25" s="177" t="s">
        <v>7809</v>
      </c>
      <c r="B25" s="130" t="s">
        <v>5698</v>
      </c>
      <c r="D25" s="348"/>
      <c r="E25" s="348"/>
      <c r="F25" s="179"/>
      <c r="G25" s="180"/>
      <c r="H25" s="175" t="s">
        <v>165</v>
      </c>
      <c r="I25" s="167" t="s">
        <v>166</v>
      </c>
      <c r="J25" s="130" t="s">
        <v>167</v>
      </c>
      <c r="L25" s="130" t="s">
        <v>168</v>
      </c>
      <c r="M25" s="130" t="s">
        <v>129</v>
      </c>
      <c r="N25" s="177" t="s">
        <v>157</v>
      </c>
      <c r="O25" s="130" t="s">
        <v>158</v>
      </c>
    </row>
    <row r="26" spans="1:15">
      <c r="A26" s="177" t="s">
        <v>7810</v>
      </c>
      <c r="B26" s="130" t="s">
        <v>5701</v>
      </c>
      <c r="D26" s="348"/>
      <c r="E26" s="348"/>
      <c r="F26" s="179"/>
      <c r="G26" s="180"/>
      <c r="H26" s="175" t="s">
        <v>165</v>
      </c>
      <c r="I26" s="167" t="s">
        <v>169</v>
      </c>
      <c r="J26" s="130" t="s">
        <v>170</v>
      </c>
      <c r="L26" s="130" t="s">
        <v>171</v>
      </c>
      <c r="M26" s="130" t="s">
        <v>129</v>
      </c>
      <c r="N26" s="177" t="s">
        <v>160</v>
      </c>
      <c r="O26" s="130" t="s">
        <v>161</v>
      </c>
    </row>
    <row r="27" spans="1:15">
      <c r="A27" s="177" t="s">
        <v>4617</v>
      </c>
      <c r="B27" s="130" t="s">
        <v>4618</v>
      </c>
      <c r="D27" s="348"/>
      <c r="E27" s="348"/>
      <c r="F27" s="179"/>
      <c r="G27" s="180"/>
      <c r="H27" s="175" t="s">
        <v>165</v>
      </c>
      <c r="I27" s="167" t="s">
        <v>172</v>
      </c>
      <c r="J27" s="130" t="s">
        <v>173</v>
      </c>
      <c r="L27" s="130" t="s">
        <v>174</v>
      </c>
      <c r="M27" s="130" t="s">
        <v>165</v>
      </c>
      <c r="N27" s="177" t="s">
        <v>166</v>
      </c>
      <c r="O27" s="130" t="s">
        <v>167</v>
      </c>
    </row>
    <row r="28" spans="1:15">
      <c r="A28" s="177" t="s">
        <v>7811</v>
      </c>
      <c r="B28" s="130" t="s">
        <v>5706</v>
      </c>
      <c r="D28" s="348"/>
      <c r="E28" s="348"/>
      <c r="F28" s="179"/>
      <c r="G28" s="180"/>
      <c r="H28" s="175" t="s">
        <v>165</v>
      </c>
      <c r="I28" s="167" t="s">
        <v>175</v>
      </c>
      <c r="J28" s="130" t="s">
        <v>176</v>
      </c>
      <c r="L28" s="130" t="s">
        <v>177</v>
      </c>
      <c r="M28" s="130" t="s">
        <v>165</v>
      </c>
      <c r="N28" s="177" t="s">
        <v>169</v>
      </c>
      <c r="O28" s="130" t="s">
        <v>170</v>
      </c>
    </row>
    <row r="29" spans="1:15">
      <c r="A29" s="177" t="s">
        <v>7812</v>
      </c>
      <c r="B29" s="130" t="s">
        <v>5709</v>
      </c>
      <c r="D29" s="348"/>
      <c r="E29" s="348"/>
      <c r="F29" s="179"/>
      <c r="G29" s="180"/>
      <c r="H29" s="175" t="s">
        <v>165</v>
      </c>
      <c r="I29" s="167" t="s">
        <v>178</v>
      </c>
      <c r="J29" s="130" t="s">
        <v>179</v>
      </c>
      <c r="L29" s="130" t="s">
        <v>180</v>
      </c>
      <c r="M29" s="130" t="s">
        <v>165</v>
      </c>
      <c r="N29" s="177" t="s">
        <v>172</v>
      </c>
      <c r="O29" s="130" t="s">
        <v>173</v>
      </c>
    </row>
    <row r="30" spans="1:15">
      <c r="A30" s="177" t="s">
        <v>7813</v>
      </c>
      <c r="B30" s="130" t="s">
        <v>5712</v>
      </c>
      <c r="D30" s="348"/>
      <c r="E30" s="348"/>
      <c r="F30" s="179"/>
      <c r="G30" s="180"/>
      <c r="H30" s="175" t="s">
        <v>165</v>
      </c>
      <c r="I30" s="167" t="s">
        <v>181</v>
      </c>
      <c r="J30" s="130" t="s">
        <v>182</v>
      </c>
      <c r="L30" s="130" t="s">
        <v>183</v>
      </c>
      <c r="M30" s="130" t="s">
        <v>165</v>
      </c>
      <c r="N30" s="177" t="s">
        <v>175</v>
      </c>
      <c r="O30" s="130" t="s">
        <v>176</v>
      </c>
    </row>
    <row r="31" spans="1:15">
      <c r="A31" s="177" t="s">
        <v>7814</v>
      </c>
      <c r="B31" s="130" t="s">
        <v>5715</v>
      </c>
      <c r="D31" s="348"/>
      <c r="E31" s="348"/>
      <c r="F31" s="179"/>
      <c r="G31" s="180"/>
      <c r="H31" s="175" t="s">
        <v>165</v>
      </c>
      <c r="I31" s="167" t="s">
        <v>184</v>
      </c>
      <c r="J31" s="130" t="s">
        <v>185</v>
      </c>
      <c r="L31" s="130" t="s">
        <v>186</v>
      </c>
      <c r="M31" s="130" t="s">
        <v>165</v>
      </c>
      <c r="N31" s="177" t="s">
        <v>178</v>
      </c>
      <c r="O31" s="130" t="s">
        <v>179</v>
      </c>
    </row>
    <row r="32" spans="1:15">
      <c r="A32" s="177" t="s">
        <v>7815</v>
      </c>
      <c r="B32" s="130" t="s">
        <v>5718</v>
      </c>
      <c r="D32" s="348"/>
      <c r="E32" s="348"/>
      <c r="F32" s="179"/>
      <c r="G32" s="180"/>
      <c r="H32" s="175" t="s">
        <v>165</v>
      </c>
      <c r="I32" s="167" t="s">
        <v>187</v>
      </c>
      <c r="J32" s="130" t="s">
        <v>188</v>
      </c>
      <c r="L32" s="130" t="s">
        <v>189</v>
      </c>
      <c r="M32" s="130" t="s">
        <v>165</v>
      </c>
      <c r="N32" s="177" t="s">
        <v>181</v>
      </c>
      <c r="O32" s="130" t="s">
        <v>182</v>
      </c>
    </row>
    <row r="33" spans="1:15">
      <c r="A33" s="177" t="s">
        <v>7816</v>
      </c>
      <c r="B33" s="130" t="s">
        <v>5721</v>
      </c>
      <c r="D33" s="348"/>
      <c r="E33" s="348"/>
      <c r="F33" s="179"/>
      <c r="G33" s="180"/>
      <c r="H33" s="175" t="s">
        <v>165</v>
      </c>
      <c r="I33" s="167" t="s">
        <v>190</v>
      </c>
      <c r="J33" s="130" t="s">
        <v>191</v>
      </c>
      <c r="L33" s="130" t="s">
        <v>192</v>
      </c>
      <c r="M33" s="130" t="s">
        <v>165</v>
      </c>
      <c r="N33" s="177" t="s">
        <v>184</v>
      </c>
      <c r="O33" s="130" t="s">
        <v>185</v>
      </c>
    </row>
    <row r="34" spans="1:15">
      <c r="A34" s="177" t="s">
        <v>7817</v>
      </c>
      <c r="B34" s="130" t="s">
        <v>5724</v>
      </c>
      <c r="D34" s="348"/>
      <c r="E34" s="348"/>
      <c r="F34" s="179"/>
      <c r="G34" s="180"/>
      <c r="H34" s="175" t="s">
        <v>165</v>
      </c>
      <c r="I34" s="167" t="s">
        <v>193</v>
      </c>
      <c r="J34" s="130" t="s">
        <v>194</v>
      </c>
      <c r="L34" s="130" t="s">
        <v>195</v>
      </c>
      <c r="M34" s="130"/>
      <c r="N34" s="177"/>
      <c r="O34" s="130" t="s">
        <v>185</v>
      </c>
    </row>
    <row r="35" spans="1:15">
      <c r="A35" s="177" t="s">
        <v>7818</v>
      </c>
      <c r="B35" s="130" t="s">
        <v>5727</v>
      </c>
      <c r="D35" s="348"/>
      <c r="E35" s="348"/>
      <c r="F35" s="179"/>
      <c r="G35" s="180"/>
      <c r="H35" s="175" t="s">
        <v>165</v>
      </c>
      <c r="I35" s="167" t="s">
        <v>196</v>
      </c>
      <c r="J35" s="130" t="s">
        <v>197</v>
      </c>
      <c r="L35" s="130" t="s">
        <v>198</v>
      </c>
      <c r="M35" s="130" t="s">
        <v>165</v>
      </c>
      <c r="N35" s="177" t="s">
        <v>187</v>
      </c>
      <c r="O35" s="130" t="s">
        <v>188</v>
      </c>
    </row>
    <row r="36" spans="1:15">
      <c r="A36" s="177" t="s">
        <v>7819</v>
      </c>
      <c r="B36" s="130" t="s">
        <v>5730</v>
      </c>
      <c r="D36" s="348"/>
      <c r="E36" s="348"/>
      <c r="F36" s="179"/>
      <c r="G36" s="180"/>
      <c r="H36" s="175" t="s">
        <v>165</v>
      </c>
      <c r="I36" s="167" t="s">
        <v>199</v>
      </c>
      <c r="J36" s="130" t="s">
        <v>200</v>
      </c>
      <c r="L36" s="130" t="s">
        <v>201</v>
      </c>
      <c r="M36" s="130" t="s">
        <v>165</v>
      </c>
      <c r="N36" s="177" t="s">
        <v>190</v>
      </c>
      <c r="O36" s="130" t="s">
        <v>191</v>
      </c>
    </row>
    <row r="37" spans="1:15">
      <c r="A37" s="177" t="s">
        <v>7820</v>
      </c>
      <c r="B37" s="130" t="s">
        <v>5733</v>
      </c>
      <c r="D37" s="179"/>
      <c r="E37" s="179"/>
      <c r="F37" s="179"/>
      <c r="G37" s="180"/>
      <c r="H37" s="175" t="s">
        <v>165</v>
      </c>
      <c r="I37" s="167" t="s">
        <v>202</v>
      </c>
      <c r="J37" s="130" t="s">
        <v>203</v>
      </c>
      <c r="L37" s="130" t="s">
        <v>204</v>
      </c>
      <c r="M37" s="130"/>
      <c r="N37" s="177"/>
      <c r="O37" s="130" t="s">
        <v>191</v>
      </c>
    </row>
    <row r="38" spans="1:15">
      <c r="A38" s="177" t="s">
        <v>4631</v>
      </c>
      <c r="B38" s="130" t="s">
        <v>4632</v>
      </c>
      <c r="D38" s="179"/>
      <c r="E38" s="179"/>
      <c r="F38" s="179"/>
      <c r="G38" s="180"/>
      <c r="H38" s="175" t="s">
        <v>165</v>
      </c>
      <c r="I38" s="167" t="s">
        <v>205</v>
      </c>
      <c r="J38" s="130" t="s">
        <v>206</v>
      </c>
      <c r="L38" s="130" t="s">
        <v>207</v>
      </c>
      <c r="M38" s="130"/>
      <c r="N38" s="177"/>
      <c r="O38" s="130" t="s">
        <v>191</v>
      </c>
    </row>
    <row r="39" spans="1:15">
      <c r="A39" s="177" t="s">
        <v>7821</v>
      </c>
      <c r="B39" s="130" t="s">
        <v>5739</v>
      </c>
      <c r="D39" s="179"/>
      <c r="E39" s="179"/>
      <c r="F39" s="179"/>
      <c r="G39" s="180"/>
      <c r="H39" s="175" t="s">
        <v>165</v>
      </c>
      <c r="I39" s="167" t="s">
        <v>208</v>
      </c>
      <c r="J39" s="130" t="s">
        <v>209</v>
      </c>
      <c r="L39" s="130" t="s">
        <v>210</v>
      </c>
      <c r="M39" s="130"/>
      <c r="N39" s="177"/>
      <c r="O39" s="130" t="s">
        <v>191</v>
      </c>
    </row>
    <row r="40" spans="1:15">
      <c r="A40" s="177" t="s">
        <v>7822</v>
      </c>
      <c r="B40" s="130" t="s">
        <v>5745</v>
      </c>
      <c r="D40" s="179"/>
      <c r="E40" s="179"/>
      <c r="F40" s="179"/>
      <c r="G40" s="180"/>
      <c r="H40" s="175" t="s">
        <v>165</v>
      </c>
      <c r="I40" s="167" t="s">
        <v>211</v>
      </c>
      <c r="J40" s="130" t="s">
        <v>212</v>
      </c>
      <c r="L40" s="130" t="s">
        <v>213</v>
      </c>
      <c r="M40" s="130" t="s">
        <v>165</v>
      </c>
      <c r="N40" s="177" t="s">
        <v>193</v>
      </c>
      <c r="O40" s="130" t="s">
        <v>194</v>
      </c>
    </row>
    <row r="41" spans="1:15">
      <c r="A41" s="177" t="s">
        <v>4637</v>
      </c>
      <c r="B41" s="130" t="s">
        <v>4638</v>
      </c>
      <c r="D41" s="179"/>
      <c r="E41" s="179"/>
      <c r="F41" s="179"/>
      <c r="G41" s="180"/>
      <c r="H41" s="175" t="s">
        <v>165</v>
      </c>
      <c r="I41" s="167" t="s">
        <v>214</v>
      </c>
      <c r="J41" s="130" t="s">
        <v>215</v>
      </c>
      <c r="L41" s="130" t="s">
        <v>216</v>
      </c>
      <c r="M41" s="130" t="s">
        <v>165</v>
      </c>
      <c r="N41" s="177" t="s">
        <v>196</v>
      </c>
      <c r="O41" s="130" t="s">
        <v>197</v>
      </c>
    </row>
    <row r="42" spans="1:15">
      <c r="A42" s="177" t="s">
        <v>4640</v>
      </c>
      <c r="B42" s="130" t="s">
        <v>4641</v>
      </c>
      <c r="D42" s="179"/>
      <c r="E42" s="179"/>
      <c r="F42" s="179"/>
      <c r="G42" s="180"/>
      <c r="H42" s="175" t="s">
        <v>165</v>
      </c>
      <c r="I42" s="167" t="s">
        <v>217</v>
      </c>
      <c r="J42" s="130" t="s">
        <v>218</v>
      </c>
      <c r="L42" s="130" t="s">
        <v>219</v>
      </c>
      <c r="M42" s="130"/>
      <c r="N42" s="177"/>
      <c r="O42" s="130" t="s">
        <v>197</v>
      </c>
    </row>
    <row r="43" spans="1:15">
      <c r="A43" s="177" t="s">
        <v>4643</v>
      </c>
      <c r="B43" s="130" t="s">
        <v>4644</v>
      </c>
      <c r="D43" s="179"/>
      <c r="E43" s="179"/>
      <c r="F43" s="179"/>
      <c r="G43" s="180"/>
      <c r="H43" s="175" t="s">
        <v>165</v>
      </c>
      <c r="I43" s="167" t="s">
        <v>220</v>
      </c>
      <c r="J43" s="130" t="s">
        <v>221</v>
      </c>
      <c r="L43" s="130" t="s">
        <v>222</v>
      </c>
      <c r="M43" s="130" t="s">
        <v>165</v>
      </c>
      <c r="N43" s="177" t="s">
        <v>199</v>
      </c>
      <c r="O43" s="130" t="s">
        <v>200</v>
      </c>
    </row>
    <row r="44" spans="1:15">
      <c r="A44" s="177" t="s">
        <v>4646</v>
      </c>
      <c r="B44" s="130" t="s">
        <v>4647</v>
      </c>
      <c r="D44" s="179"/>
      <c r="E44" s="179"/>
      <c r="F44" s="179"/>
      <c r="G44" s="180"/>
      <c r="H44" s="175" t="s">
        <v>165</v>
      </c>
      <c r="I44" s="167" t="s">
        <v>223</v>
      </c>
      <c r="J44" s="130" t="s">
        <v>224</v>
      </c>
      <c r="L44" s="130" t="s">
        <v>225</v>
      </c>
      <c r="M44" s="130" t="s">
        <v>165</v>
      </c>
      <c r="N44" s="177" t="s">
        <v>202</v>
      </c>
      <c r="O44" s="130" t="s">
        <v>203</v>
      </c>
    </row>
    <row r="45" spans="1:15">
      <c r="A45" s="177" t="s">
        <v>4649</v>
      </c>
      <c r="B45" s="130" t="s">
        <v>4650</v>
      </c>
      <c r="D45" s="179"/>
      <c r="E45" s="179"/>
      <c r="F45" s="179"/>
      <c r="H45" s="175" t="s">
        <v>165</v>
      </c>
      <c r="I45" s="167" t="s">
        <v>226</v>
      </c>
      <c r="J45" s="130" t="s">
        <v>227</v>
      </c>
      <c r="L45" s="130" t="s">
        <v>228</v>
      </c>
      <c r="M45" s="130" t="s">
        <v>165</v>
      </c>
      <c r="N45" s="177" t="s">
        <v>205</v>
      </c>
      <c r="O45" s="130" t="s">
        <v>206</v>
      </c>
    </row>
    <row r="46" spans="1:15">
      <c r="A46" s="177" t="s">
        <v>4652</v>
      </c>
      <c r="B46" s="130" t="s">
        <v>4653</v>
      </c>
      <c r="D46" s="179"/>
      <c r="E46" s="179"/>
      <c r="F46" s="179"/>
      <c r="H46" s="175" t="s">
        <v>165</v>
      </c>
      <c r="I46" s="167" t="s">
        <v>229</v>
      </c>
      <c r="J46" s="130" t="s">
        <v>230</v>
      </c>
      <c r="L46" s="130" t="s">
        <v>231</v>
      </c>
      <c r="M46" s="130" t="s">
        <v>165</v>
      </c>
      <c r="N46" s="177" t="s">
        <v>208</v>
      </c>
      <c r="O46" s="130" t="s">
        <v>209</v>
      </c>
    </row>
    <row r="47" spans="1:15" ht="15.75">
      <c r="A47" s="183"/>
      <c r="B47" s="184"/>
      <c r="D47" s="179"/>
      <c r="E47" s="179"/>
      <c r="F47" s="179"/>
      <c r="H47" s="175" t="s">
        <v>165</v>
      </c>
      <c r="I47" s="167" t="s">
        <v>232</v>
      </c>
      <c r="J47" s="130" t="s">
        <v>233</v>
      </c>
      <c r="L47" s="130" t="s">
        <v>234</v>
      </c>
      <c r="M47" s="130" t="s">
        <v>165</v>
      </c>
      <c r="N47" s="177" t="s">
        <v>211</v>
      </c>
      <c r="O47" s="130" t="s">
        <v>212</v>
      </c>
    </row>
    <row r="48" spans="1:15" ht="15.75">
      <c r="A48" s="183"/>
      <c r="B48" s="184"/>
      <c r="D48" s="179"/>
      <c r="E48" s="179"/>
      <c r="F48" s="179"/>
      <c r="H48" s="175" t="s">
        <v>165</v>
      </c>
      <c r="I48" s="167" t="s">
        <v>235</v>
      </c>
      <c r="J48" s="130" t="s">
        <v>236</v>
      </c>
      <c r="L48" s="130" t="s">
        <v>237</v>
      </c>
      <c r="M48" s="130"/>
      <c r="N48" s="177"/>
      <c r="O48" s="130" t="s">
        <v>212</v>
      </c>
    </row>
    <row r="49" spans="1:15" ht="15.75">
      <c r="A49" s="183"/>
      <c r="B49" s="184"/>
      <c r="D49" s="179"/>
      <c r="E49" s="179"/>
      <c r="F49" s="179"/>
      <c r="H49" s="175" t="s">
        <v>165</v>
      </c>
      <c r="I49" s="167" t="s">
        <v>238</v>
      </c>
      <c r="J49" s="130" t="s">
        <v>239</v>
      </c>
      <c r="L49" s="130" t="s">
        <v>240</v>
      </c>
      <c r="M49" s="130" t="s">
        <v>165</v>
      </c>
      <c r="N49" s="177" t="s">
        <v>214</v>
      </c>
      <c r="O49" s="130" t="s">
        <v>215</v>
      </c>
    </row>
    <row r="50" spans="1:15" ht="15.75">
      <c r="A50" s="183"/>
      <c r="B50" s="184"/>
      <c r="D50" s="179"/>
      <c r="E50" s="179"/>
      <c r="F50" s="179"/>
      <c r="H50" s="175" t="s">
        <v>165</v>
      </c>
      <c r="I50" s="167" t="s">
        <v>241</v>
      </c>
      <c r="J50" s="130" t="s">
        <v>242</v>
      </c>
      <c r="L50" s="130" t="s">
        <v>243</v>
      </c>
      <c r="M50" s="130" t="s">
        <v>165</v>
      </c>
      <c r="N50" s="177" t="s">
        <v>217</v>
      </c>
      <c r="O50" s="130" t="s">
        <v>218</v>
      </c>
    </row>
    <row r="51" spans="1:15" ht="15.75">
      <c r="A51" s="183"/>
      <c r="B51" s="184"/>
      <c r="D51" s="179"/>
      <c r="E51" s="179"/>
      <c r="F51" s="179"/>
      <c r="H51" s="175" t="s">
        <v>165</v>
      </c>
      <c r="I51" s="167" t="s">
        <v>244</v>
      </c>
      <c r="J51" s="130" t="s">
        <v>245</v>
      </c>
      <c r="L51" s="130" t="s">
        <v>246</v>
      </c>
      <c r="M51" s="130" t="s">
        <v>165</v>
      </c>
      <c r="N51" s="177" t="s">
        <v>220</v>
      </c>
      <c r="O51" s="130" t="s">
        <v>221</v>
      </c>
    </row>
    <row r="52" spans="1:15" ht="15.75">
      <c r="A52" s="183"/>
      <c r="B52" s="184"/>
      <c r="D52" s="179"/>
      <c r="E52" s="179"/>
      <c r="F52" s="179"/>
      <c r="H52" s="175" t="s">
        <v>165</v>
      </c>
      <c r="I52" s="167" t="s">
        <v>247</v>
      </c>
      <c r="J52" s="130" t="s">
        <v>248</v>
      </c>
      <c r="L52" s="130" t="s">
        <v>249</v>
      </c>
      <c r="M52" s="130" t="s">
        <v>165</v>
      </c>
      <c r="N52" s="177" t="s">
        <v>223</v>
      </c>
      <c r="O52" s="130" t="s">
        <v>224</v>
      </c>
    </row>
    <row r="53" spans="1:15" ht="15.75">
      <c r="A53" s="183"/>
      <c r="B53" s="184"/>
      <c r="D53" s="179"/>
      <c r="E53" s="179"/>
      <c r="F53" s="179"/>
      <c r="H53" s="175" t="s">
        <v>165</v>
      </c>
      <c r="I53" s="167" t="s">
        <v>250</v>
      </c>
      <c r="J53" s="130" t="s">
        <v>251</v>
      </c>
      <c r="L53" s="130" t="s">
        <v>252</v>
      </c>
      <c r="M53" s="130"/>
      <c r="N53" s="177"/>
      <c r="O53" s="130" t="s">
        <v>224</v>
      </c>
    </row>
    <row r="54" spans="1:15" ht="15.75">
      <c r="A54" s="183"/>
      <c r="B54" s="184"/>
      <c r="D54" s="179"/>
      <c r="E54" s="179"/>
      <c r="F54" s="179"/>
      <c r="H54" s="175" t="s">
        <v>165</v>
      </c>
      <c r="I54" s="167" t="s">
        <v>253</v>
      </c>
      <c r="J54" s="130" t="s">
        <v>254</v>
      </c>
      <c r="L54" s="130" t="s">
        <v>255</v>
      </c>
      <c r="M54" s="130"/>
      <c r="N54" s="177"/>
      <c r="O54" s="130" t="s">
        <v>224</v>
      </c>
    </row>
    <row r="55" spans="1:15" ht="15.75">
      <c r="A55" s="183"/>
      <c r="B55" s="184"/>
      <c r="D55" s="179"/>
      <c r="E55" s="179"/>
      <c r="F55" s="179"/>
      <c r="H55" s="175" t="s">
        <v>165</v>
      </c>
      <c r="I55" s="167" t="s">
        <v>256</v>
      </c>
      <c r="J55" s="130" t="s">
        <v>257</v>
      </c>
      <c r="L55" s="130" t="s">
        <v>258</v>
      </c>
      <c r="M55" s="130" t="s">
        <v>165</v>
      </c>
      <c r="N55" s="177" t="s">
        <v>226</v>
      </c>
      <c r="O55" s="130" t="s">
        <v>227</v>
      </c>
    </row>
    <row r="56" spans="1:15" ht="15.75">
      <c r="A56" s="183"/>
      <c r="B56" s="184"/>
      <c r="D56" s="179"/>
      <c r="E56" s="179"/>
      <c r="F56" s="179"/>
      <c r="H56" s="175" t="s">
        <v>165</v>
      </c>
      <c r="I56" s="167" t="s">
        <v>259</v>
      </c>
      <c r="J56" s="130" t="s">
        <v>260</v>
      </c>
      <c r="L56" s="130" t="s">
        <v>261</v>
      </c>
      <c r="M56" s="130"/>
      <c r="N56" s="177"/>
      <c r="O56" s="130" t="s">
        <v>227</v>
      </c>
    </row>
    <row r="57" spans="1:15" ht="15.75">
      <c r="A57" s="183"/>
      <c r="B57" s="184"/>
      <c r="D57" s="179"/>
      <c r="E57" s="179"/>
      <c r="F57" s="179"/>
      <c r="H57" s="175" t="s">
        <v>165</v>
      </c>
      <c r="I57" s="167" t="s">
        <v>262</v>
      </c>
      <c r="J57" s="130" t="s">
        <v>263</v>
      </c>
      <c r="L57" s="130" t="s">
        <v>264</v>
      </c>
      <c r="M57" s="130"/>
      <c r="N57" s="177"/>
      <c r="O57" s="130" t="s">
        <v>227</v>
      </c>
    </row>
    <row r="58" spans="1:15" ht="15.75">
      <c r="A58" s="183"/>
      <c r="B58" s="184"/>
      <c r="D58" s="179"/>
      <c r="E58" s="179"/>
      <c r="F58" s="179"/>
      <c r="H58" s="175" t="s">
        <v>165</v>
      </c>
      <c r="I58" s="167" t="s">
        <v>265</v>
      </c>
      <c r="J58" s="130" t="s">
        <v>266</v>
      </c>
      <c r="L58" s="130" t="s">
        <v>267</v>
      </c>
      <c r="M58" s="130" t="s">
        <v>165</v>
      </c>
      <c r="N58" s="177" t="s">
        <v>229</v>
      </c>
      <c r="O58" s="130" t="s">
        <v>230</v>
      </c>
    </row>
    <row r="59" spans="1:15" ht="15.75">
      <c r="A59" s="183"/>
      <c r="B59" s="184"/>
      <c r="D59" s="179"/>
      <c r="E59" s="179"/>
      <c r="F59" s="179"/>
      <c r="H59" s="175" t="s">
        <v>165</v>
      </c>
      <c r="I59" s="167" t="s">
        <v>268</v>
      </c>
      <c r="J59" s="130" t="s">
        <v>269</v>
      </c>
      <c r="L59" s="130" t="s">
        <v>270</v>
      </c>
      <c r="M59" s="130"/>
      <c r="N59" s="177"/>
      <c r="O59" s="130" t="s">
        <v>230</v>
      </c>
    </row>
    <row r="60" spans="1:15" ht="15.75">
      <c r="A60" s="183"/>
      <c r="B60" s="184"/>
      <c r="D60" s="179"/>
      <c r="E60" s="179"/>
      <c r="F60" s="179"/>
      <c r="H60" s="175" t="s">
        <v>165</v>
      </c>
      <c r="I60" s="167" t="s">
        <v>271</v>
      </c>
      <c r="J60" s="130" t="s">
        <v>272</v>
      </c>
      <c r="L60" s="130" t="s">
        <v>273</v>
      </c>
      <c r="M60" s="130" t="s">
        <v>165</v>
      </c>
      <c r="N60" s="177" t="s">
        <v>232</v>
      </c>
      <c r="O60" s="130" t="s">
        <v>233</v>
      </c>
    </row>
    <row r="61" spans="1:15" ht="15.75">
      <c r="A61" s="183"/>
      <c r="B61" s="184"/>
      <c r="D61" s="179"/>
      <c r="E61" s="179"/>
      <c r="F61" s="179"/>
      <c r="H61" s="175" t="s">
        <v>165</v>
      </c>
      <c r="I61" s="167" t="s">
        <v>274</v>
      </c>
      <c r="J61" s="130" t="s">
        <v>275</v>
      </c>
      <c r="L61" s="130" t="s">
        <v>276</v>
      </c>
      <c r="M61" s="130"/>
      <c r="N61" s="177"/>
      <c r="O61" s="130" t="s">
        <v>233</v>
      </c>
    </row>
    <row r="62" spans="1:15" ht="15.75">
      <c r="A62" s="183"/>
      <c r="B62" s="184"/>
      <c r="D62" s="179"/>
      <c r="E62" s="179"/>
      <c r="F62" s="179"/>
      <c r="H62" s="175" t="s">
        <v>165</v>
      </c>
      <c r="I62" s="167" t="s">
        <v>277</v>
      </c>
      <c r="J62" s="130" t="s">
        <v>278</v>
      </c>
      <c r="L62" s="130" t="s">
        <v>279</v>
      </c>
      <c r="M62" s="130" t="s">
        <v>165</v>
      </c>
      <c r="N62" s="177" t="s">
        <v>235</v>
      </c>
      <c r="O62" s="130" t="s">
        <v>236</v>
      </c>
    </row>
    <row r="63" spans="1:15" ht="15.75">
      <c r="A63" s="183"/>
      <c r="B63" s="184"/>
      <c r="D63" s="179"/>
      <c r="E63" s="179"/>
      <c r="F63" s="179"/>
      <c r="H63" s="175" t="s">
        <v>165</v>
      </c>
      <c r="I63" s="167" t="s">
        <v>280</v>
      </c>
      <c r="J63" s="130" t="s">
        <v>281</v>
      </c>
      <c r="L63" s="130" t="s">
        <v>282</v>
      </c>
      <c r="M63" s="130"/>
      <c r="N63" s="177"/>
      <c r="O63" s="130" t="s">
        <v>236</v>
      </c>
    </row>
    <row r="64" spans="1:15" ht="15.75">
      <c r="A64" s="183"/>
      <c r="B64" s="184"/>
      <c r="D64" s="179"/>
      <c r="E64" s="179"/>
      <c r="F64" s="179"/>
      <c r="H64" s="175" t="s">
        <v>165</v>
      </c>
      <c r="I64" s="167" t="s">
        <v>283</v>
      </c>
      <c r="J64" s="130" t="s">
        <v>284</v>
      </c>
      <c r="L64" s="130" t="s">
        <v>285</v>
      </c>
      <c r="M64" s="130" t="s">
        <v>165</v>
      </c>
      <c r="N64" s="177" t="s">
        <v>238</v>
      </c>
      <c r="O64" s="130" t="s">
        <v>239</v>
      </c>
    </row>
    <row r="65" spans="1:15" ht="15.75">
      <c r="A65" s="183"/>
      <c r="B65" s="184"/>
      <c r="D65" s="179"/>
      <c r="E65" s="179"/>
      <c r="F65" s="179"/>
      <c r="H65" s="175" t="s">
        <v>165</v>
      </c>
      <c r="I65" s="167" t="s">
        <v>286</v>
      </c>
      <c r="J65" s="130" t="s">
        <v>287</v>
      </c>
      <c r="L65" s="130" t="s">
        <v>288</v>
      </c>
      <c r="M65" s="130" t="s">
        <v>165</v>
      </c>
      <c r="N65" s="177" t="s">
        <v>241</v>
      </c>
      <c r="O65" s="130" t="s">
        <v>242</v>
      </c>
    </row>
    <row r="66" spans="1:15" ht="15.75">
      <c r="A66" s="183"/>
      <c r="B66" s="184"/>
      <c r="D66" s="179"/>
      <c r="E66" s="179"/>
      <c r="F66" s="179"/>
      <c r="H66" s="175" t="s">
        <v>165</v>
      </c>
      <c r="I66" s="167" t="s">
        <v>289</v>
      </c>
      <c r="J66" s="130" t="s">
        <v>290</v>
      </c>
      <c r="L66" s="130" t="s">
        <v>291</v>
      </c>
      <c r="M66" s="130"/>
      <c r="N66" s="177"/>
      <c r="O66" s="130" t="s">
        <v>242</v>
      </c>
    </row>
    <row r="67" spans="1:15" ht="15.75">
      <c r="A67" s="183"/>
      <c r="B67" s="184"/>
      <c r="D67" s="179"/>
      <c r="E67" s="179"/>
      <c r="F67" s="179"/>
      <c r="H67" s="175" t="s">
        <v>165</v>
      </c>
      <c r="I67" s="167" t="s">
        <v>292</v>
      </c>
      <c r="J67" s="130" t="s">
        <v>293</v>
      </c>
      <c r="L67" s="130" t="s">
        <v>294</v>
      </c>
      <c r="M67" s="130" t="s">
        <v>165</v>
      </c>
      <c r="N67" s="177" t="s">
        <v>244</v>
      </c>
      <c r="O67" s="130" t="s">
        <v>245</v>
      </c>
    </row>
    <row r="68" spans="1:15" ht="15.75">
      <c r="A68" s="183"/>
      <c r="B68" s="184"/>
      <c r="D68" s="179"/>
      <c r="E68" s="179"/>
      <c r="F68" s="179"/>
      <c r="H68" s="175" t="s">
        <v>165</v>
      </c>
      <c r="I68" s="167" t="s">
        <v>295</v>
      </c>
      <c r="J68" s="130" t="s">
        <v>296</v>
      </c>
      <c r="L68" s="130" t="s">
        <v>297</v>
      </c>
      <c r="M68" s="130" t="s">
        <v>165</v>
      </c>
      <c r="N68" s="177" t="s">
        <v>247</v>
      </c>
      <c r="O68" s="130" t="s">
        <v>248</v>
      </c>
    </row>
    <row r="69" spans="1:15" ht="15.75">
      <c r="A69" s="183"/>
      <c r="B69" s="184"/>
      <c r="D69" s="179"/>
      <c r="E69" s="179"/>
      <c r="F69" s="179"/>
      <c r="H69" s="175" t="s">
        <v>165</v>
      </c>
      <c r="I69" s="167" t="s">
        <v>298</v>
      </c>
      <c r="J69" s="130" t="s">
        <v>299</v>
      </c>
      <c r="L69" s="130" t="s">
        <v>300</v>
      </c>
      <c r="M69" s="130" t="s">
        <v>165</v>
      </c>
      <c r="N69" s="177" t="s">
        <v>250</v>
      </c>
      <c r="O69" s="130" t="s">
        <v>251</v>
      </c>
    </row>
    <row r="70" spans="1:15" ht="15.75">
      <c r="A70" s="183"/>
      <c r="B70" s="184"/>
      <c r="D70" s="179"/>
      <c r="E70" s="179"/>
      <c r="F70" s="179"/>
      <c r="H70" s="185"/>
      <c r="I70" s="181" t="s">
        <v>301</v>
      </c>
      <c r="J70" s="186"/>
      <c r="L70" s="130" t="s">
        <v>302</v>
      </c>
      <c r="M70" s="130"/>
      <c r="N70" s="177"/>
      <c r="O70" s="130" t="s">
        <v>251</v>
      </c>
    </row>
    <row r="71" spans="1:15" ht="15.75">
      <c r="A71" s="183"/>
      <c r="B71" s="184"/>
      <c r="D71" s="179"/>
      <c r="E71" s="179"/>
      <c r="F71" s="179"/>
      <c r="H71" s="175" t="s">
        <v>303</v>
      </c>
      <c r="I71" s="167" t="s">
        <v>304</v>
      </c>
      <c r="J71" s="130" t="s">
        <v>305</v>
      </c>
      <c r="L71" s="130" t="s">
        <v>306</v>
      </c>
      <c r="M71" s="130" t="s">
        <v>165</v>
      </c>
      <c r="N71" s="177" t="s">
        <v>253</v>
      </c>
      <c r="O71" s="130" t="s">
        <v>254</v>
      </c>
    </row>
    <row r="72" spans="1:15" ht="15.75">
      <c r="A72" s="183"/>
      <c r="B72" s="184"/>
      <c r="D72" s="179"/>
      <c r="E72" s="179"/>
      <c r="F72" s="179"/>
      <c r="H72" s="175" t="s">
        <v>303</v>
      </c>
      <c r="I72" s="167" t="s">
        <v>307</v>
      </c>
      <c r="J72" s="130" t="s">
        <v>308</v>
      </c>
      <c r="L72" s="130" t="s">
        <v>309</v>
      </c>
      <c r="M72" s="130"/>
      <c r="N72" s="177"/>
      <c r="O72" s="130" t="s">
        <v>254</v>
      </c>
    </row>
    <row r="73" spans="1:15" ht="15.75">
      <c r="A73" s="183"/>
      <c r="B73" s="184"/>
      <c r="D73" s="179"/>
      <c r="E73" s="179"/>
      <c r="F73" s="179"/>
      <c r="H73" s="175" t="s">
        <v>303</v>
      </c>
      <c r="I73" s="167" t="s">
        <v>310</v>
      </c>
      <c r="J73" s="130" t="s">
        <v>311</v>
      </c>
      <c r="L73" s="130" t="s">
        <v>312</v>
      </c>
      <c r="M73" s="130" t="s">
        <v>165</v>
      </c>
      <c r="N73" s="177" t="s">
        <v>256</v>
      </c>
      <c r="O73" s="130" t="s">
        <v>257</v>
      </c>
    </row>
    <row r="74" spans="1:15" ht="15.75">
      <c r="A74" s="183"/>
      <c r="B74" s="184"/>
      <c r="D74" s="179"/>
      <c r="E74" s="179"/>
      <c r="F74" s="179"/>
      <c r="H74" s="175" t="s">
        <v>303</v>
      </c>
      <c r="I74" s="167" t="s">
        <v>313</v>
      </c>
      <c r="J74" s="130" t="s">
        <v>314</v>
      </c>
      <c r="L74" s="130" t="s">
        <v>315</v>
      </c>
      <c r="M74" s="130" t="s">
        <v>165</v>
      </c>
      <c r="N74" s="177" t="s">
        <v>259</v>
      </c>
      <c r="O74" s="130" t="s">
        <v>260</v>
      </c>
    </row>
    <row r="75" spans="1:15" ht="15.75">
      <c r="A75" s="183"/>
      <c r="B75" s="184"/>
      <c r="D75" s="179"/>
      <c r="E75" s="179"/>
      <c r="F75" s="179"/>
      <c r="H75" s="175" t="s">
        <v>303</v>
      </c>
      <c r="I75" s="167" t="s">
        <v>316</v>
      </c>
      <c r="J75" s="130" t="s">
        <v>317</v>
      </c>
      <c r="L75" s="130" t="s">
        <v>318</v>
      </c>
      <c r="M75" s="130"/>
      <c r="N75" s="177"/>
      <c r="O75" s="130" t="s">
        <v>260</v>
      </c>
    </row>
    <row r="76" spans="1:15" ht="15.75">
      <c r="A76" s="183"/>
      <c r="B76" s="184"/>
      <c r="D76" s="179"/>
      <c r="E76" s="179"/>
      <c r="F76" s="179"/>
      <c r="H76" s="175" t="s">
        <v>303</v>
      </c>
      <c r="I76" s="167" t="s">
        <v>319</v>
      </c>
      <c r="J76" s="130" t="s">
        <v>320</v>
      </c>
      <c r="L76" s="130" t="s">
        <v>321</v>
      </c>
      <c r="M76" s="130" t="s">
        <v>165</v>
      </c>
      <c r="N76" s="177" t="s">
        <v>262</v>
      </c>
      <c r="O76" s="130" t="s">
        <v>263</v>
      </c>
    </row>
    <row r="77" spans="1:15" ht="15.75">
      <c r="A77" s="183"/>
      <c r="B77" s="184"/>
      <c r="D77" s="179"/>
      <c r="E77" s="179"/>
      <c r="F77" s="179"/>
      <c r="H77" s="175" t="s">
        <v>303</v>
      </c>
      <c r="I77" s="167" t="s">
        <v>322</v>
      </c>
      <c r="J77" s="130" t="s">
        <v>323</v>
      </c>
      <c r="L77" s="130" t="s">
        <v>324</v>
      </c>
      <c r="M77" s="130"/>
      <c r="N77" s="177"/>
      <c r="O77" s="130" t="s">
        <v>263</v>
      </c>
    </row>
    <row r="78" spans="1:15" ht="15.75">
      <c r="A78" s="183"/>
      <c r="B78" s="184"/>
      <c r="D78" s="179"/>
      <c r="E78" s="179"/>
      <c r="F78" s="179"/>
      <c r="H78" s="175" t="s">
        <v>303</v>
      </c>
      <c r="I78" s="167" t="s">
        <v>325</v>
      </c>
      <c r="J78" s="130" t="s">
        <v>326</v>
      </c>
      <c r="L78" s="130" t="s">
        <v>327</v>
      </c>
      <c r="M78" s="130" t="s">
        <v>165</v>
      </c>
      <c r="N78" s="177" t="s">
        <v>265</v>
      </c>
      <c r="O78" s="130" t="s">
        <v>266</v>
      </c>
    </row>
    <row r="79" spans="1:15" ht="15.75">
      <c r="A79" s="183"/>
      <c r="B79" s="184"/>
      <c r="D79" s="179"/>
      <c r="E79" s="179"/>
      <c r="F79" s="179"/>
      <c r="H79" s="175" t="s">
        <v>303</v>
      </c>
      <c r="I79" s="167" t="s">
        <v>328</v>
      </c>
      <c r="J79" s="130" t="s">
        <v>329</v>
      </c>
      <c r="L79" s="130" t="s">
        <v>330</v>
      </c>
      <c r="M79" s="130"/>
      <c r="N79" s="177"/>
      <c r="O79" s="130" t="s">
        <v>266</v>
      </c>
    </row>
    <row r="80" spans="1:15" ht="15.75">
      <c r="A80" s="183"/>
      <c r="B80" s="184"/>
      <c r="D80" s="179"/>
      <c r="E80" s="179"/>
      <c r="F80" s="179"/>
      <c r="H80" s="175" t="s">
        <v>303</v>
      </c>
      <c r="I80" s="167" t="s">
        <v>331</v>
      </c>
      <c r="J80" s="130" t="s">
        <v>332</v>
      </c>
      <c r="L80" s="130" t="s">
        <v>333</v>
      </c>
      <c r="M80" s="130"/>
      <c r="N80" s="177"/>
      <c r="O80" s="130" t="s">
        <v>266</v>
      </c>
    </row>
    <row r="81" spans="1:15" ht="15.75">
      <c r="A81" s="183"/>
      <c r="B81" s="184"/>
      <c r="D81" s="179"/>
      <c r="E81" s="179"/>
      <c r="F81" s="179"/>
      <c r="H81" s="175" t="s">
        <v>303</v>
      </c>
      <c r="I81" s="167" t="s">
        <v>334</v>
      </c>
      <c r="J81" s="130" t="s">
        <v>335</v>
      </c>
      <c r="L81" s="130" t="s">
        <v>336</v>
      </c>
      <c r="M81" s="130" t="s">
        <v>165</v>
      </c>
      <c r="N81" s="177" t="s">
        <v>268</v>
      </c>
      <c r="O81" s="130" t="s">
        <v>269</v>
      </c>
    </row>
    <row r="82" spans="1:15" ht="15.75">
      <c r="A82" s="183"/>
      <c r="B82" s="184"/>
      <c r="D82" s="179"/>
      <c r="E82" s="179"/>
      <c r="F82" s="179"/>
      <c r="H82" s="175" t="s">
        <v>303</v>
      </c>
      <c r="I82" s="167" t="s">
        <v>337</v>
      </c>
      <c r="J82" s="130" t="s">
        <v>338</v>
      </c>
      <c r="L82" s="130" t="s">
        <v>339</v>
      </c>
      <c r="M82" s="130"/>
      <c r="N82" s="177"/>
      <c r="O82" s="130" t="s">
        <v>269</v>
      </c>
    </row>
    <row r="83" spans="1:15" ht="15.75">
      <c r="A83" s="183"/>
      <c r="B83" s="184"/>
      <c r="D83" s="179"/>
      <c r="E83" s="179"/>
      <c r="F83" s="179"/>
      <c r="H83" s="175" t="s">
        <v>303</v>
      </c>
      <c r="I83" s="167" t="s">
        <v>340</v>
      </c>
      <c r="J83" s="130" t="s">
        <v>341</v>
      </c>
      <c r="L83" s="130" t="s">
        <v>342</v>
      </c>
      <c r="M83" s="130" t="s">
        <v>165</v>
      </c>
      <c r="N83" s="177" t="s">
        <v>271</v>
      </c>
      <c r="O83" s="130" t="s">
        <v>272</v>
      </c>
    </row>
    <row r="84" spans="1:15" ht="15.75">
      <c r="A84" s="183"/>
      <c r="B84" s="184"/>
      <c r="D84" s="179"/>
      <c r="E84" s="179"/>
      <c r="F84" s="179"/>
      <c r="H84" s="175" t="s">
        <v>303</v>
      </c>
      <c r="I84" s="167" t="s">
        <v>343</v>
      </c>
      <c r="J84" s="130" t="s">
        <v>344</v>
      </c>
      <c r="L84" s="130" t="s">
        <v>345</v>
      </c>
      <c r="M84" s="130" t="s">
        <v>165</v>
      </c>
      <c r="N84" s="177" t="s">
        <v>274</v>
      </c>
      <c r="O84" s="130" t="s">
        <v>275</v>
      </c>
    </row>
    <row r="85" spans="1:15" ht="15.75">
      <c r="A85" s="183"/>
      <c r="B85" s="184"/>
      <c r="D85" s="179"/>
      <c r="E85" s="179"/>
      <c r="F85" s="179"/>
      <c r="H85" s="175" t="s">
        <v>303</v>
      </c>
      <c r="I85" s="167" t="s">
        <v>346</v>
      </c>
      <c r="J85" s="130" t="s">
        <v>347</v>
      </c>
      <c r="L85" s="130" t="s">
        <v>348</v>
      </c>
      <c r="M85" s="130" t="s">
        <v>165</v>
      </c>
      <c r="N85" s="177" t="s">
        <v>277</v>
      </c>
      <c r="O85" s="130" t="s">
        <v>278</v>
      </c>
    </row>
    <row r="86" spans="1:15" ht="15.75">
      <c r="A86" s="183"/>
      <c r="B86" s="184"/>
      <c r="D86" s="179"/>
      <c r="E86" s="179"/>
      <c r="F86" s="179"/>
      <c r="H86" s="175" t="s">
        <v>303</v>
      </c>
      <c r="I86" s="167" t="s">
        <v>349</v>
      </c>
      <c r="J86" s="130" t="s">
        <v>350</v>
      </c>
      <c r="L86" s="130" t="s">
        <v>351</v>
      </c>
      <c r="M86" s="130"/>
      <c r="N86" s="177"/>
      <c r="O86" s="130" t="s">
        <v>278</v>
      </c>
    </row>
    <row r="87" spans="1:15" ht="15.75">
      <c r="A87" s="183"/>
      <c r="B87" s="184"/>
      <c r="D87" s="179"/>
      <c r="E87" s="179"/>
      <c r="F87" s="179"/>
      <c r="H87" s="175" t="s">
        <v>303</v>
      </c>
      <c r="I87" s="167" t="s">
        <v>352</v>
      </c>
      <c r="J87" s="130" t="s">
        <v>353</v>
      </c>
      <c r="L87" s="130" t="s">
        <v>354</v>
      </c>
      <c r="M87" s="130" t="s">
        <v>165</v>
      </c>
      <c r="N87" s="177" t="s">
        <v>280</v>
      </c>
      <c r="O87" s="130" t="s">
        <v>281</v>
      </c>
    </row>
    <row r="88" spans="1:15" ht="15.75">
      <c r="A88" s="183"/>
      <c r="B88" s="184"/>
      <c r="D88" s="179"/>
      <c r="E88" s="179"/>
      <c r="F88" s="179"/>
      <c r="H88" s="175" t="s">
        <v>303</v>
      </c>
      <c r="I88" s="167" t="s">
        <v>355</v>
      </c>
      <c r="J88" s="130" t="s">
        <v>356</v>
      </c>
      <c r="L88" s="130" t="s">
        <v>357</v>
      </c>
      <c r="M88" s="130"/>
      <c r="N88" s="177"/>
      <c r="O88" s="130" t="s">
        <v>281</v>
      </c>
    </row>
    <row r="89" spans="1:15" ht="15.75">
      <c r="A89" s="183"/>
      <c r="B89" s="184"/>
      <c r="D89" s="179"/>
      <c r="E89" s="179"/>
      <c r="F89" s="179"/>
      <c r="H89" s="175" t="s">
        <v>303</v>
      </c>
      <c r="I89" s="167" t="s">
        <v>358</v>
      </c>
      <c r="J89" s="130" t="s">
        <v>359</v>
      </c>
      <c r="L89" s="130" t="s">
        <v>360</v>
      </c>
      <c r="M89" s="130"/>
      <c r="N89" s="177"/>
      <c r="O89" s="130" t="s">
        <v>281</v>
      </c>
    </row>
    <row r="90" spans="1:15" ht="15.75">
      <c r="A90" s="183"/>
      <c r="B90" s="184"/>
      <c r="D90" s="179"/>
      <c r="E90" s="179"/>
      <c r="F90" s="179"/>
      <c r="H90" s="175" t="s">
        <v>303</v>
      </c>
      <c r="I90" s="167" t="s">
        <v>361</v>
      </c>
      <c r="J90" s="130" t="s">
        <v>362</v>
      </c>
      <c r="L90" s="130" t="s">
        <v>363</v>
      </c>
      <c r="M90" s="130" t="s">
        <v>165</v>
      </c>
      <c r="N90" s="177" t="s">
        <v>283</v>
      </c>
      <c r="O90" s="130" t="s">
        <v>284</v>
      </c>
    </row>
    <row r="91" spans="1:15" ht="15.75">
      <c r="A91" s="183"/>
      <c r="B91" s="184"/>
      <c r="D91" s="179"/>
      <c r="E91" s="179"/>
      <c r="F91" s="179"/>
      <c r="H91" s="175" t="s">
        <v>303</v>
      </c>
      <c r="I91" s="167" t="s">
        <v>364</v>
      </c>
      <c r="J91" s="130" t="s">
        <v>365</v>
      </c>
      <c r="L91" s="130" t="s">
        <v>366</v>
      </c>
      <c r="M91" s="130"/>
      <c r="N91" s="177"/>
      <c r="O91" s="130" t="s">
        <v>284</v>
      </c>
    </row>
    <row r="92" spans="1:15">
      <c r="A92" s="187"/>
      <c r="B92" s="188"/>
      <c r="D92" s="179"/>
      <c r="E92" s="179"/>
      <c r="F92" s="179"/>
      <c r="H92" s="185"/>
      <c r="I92" s="181" t="s">
        <v>367</v>
      </c>
      <c r="J92" s="186"/>
      <c r="L92" s="130" t="s">
        <v>368</v>
      </c>
      <c r="M92" s="130" t="s">
        <v>165</v>
      </c>
      <c r="N92" s="177" t="s">
        <v>286</v>
      </c>
      <c r="O92" s="130" t="s">
        <v>287</v>
      </c>
    </row>
    <row r="93" spans="1:15">
      <c r="C93" s="189"/>
      <c r="D93" s="179"/>
      <c r="E93" s="179"/>
      <c r="F93" s="179"/>
      <c r="H93" s="175" t="s">
        <v>369</v>
      </c>
      <c r="I93" s="167" t="s">
        <v>370</v>
      </c>
      <c r="J93" s="130" t="s">
        <v>371</v>
      </c>
      <c r="L93" s="130" t="s">
        <v>372</v>
      </c>
      <c r="M93" s="130" t="s">
        <v>165</v>
      </c>
      <c r="N93" s="177" t="s">
        <v>289</v>
      </c>
      <c r="O93" s="130" t="s">
        <v>290</v>
      </c>
    </row>
    <row r="94" spans="1:15">
      <c r="C94" s="189"/>
      <c r="D94" s="179"/>
      <c r="E94" s="179"/>
      <c r="F94" s="179"/>
      <c r="H94" s="175" t="s">
        <v>369</v>
      </c>
      <c r="I94" s="167" t="s">
        <v>373</v>
      </c>
      <c r="J94" s="130" t="s">
        <v>374</v>
      </c>
      <c r="L94" s="130" t="s">
        <v>375</v>
      </c>
      <c r="M94" s="130" t="s">
        <v>165</v>
      </c>
      <c r="N94" s="177" t="s">
        <v>292</v>
      </c>
      <c r="O94" s="130" t="s">
        <v>293</v>
      </c>
    </row>
    <row r="95" spans="1:15">
      <c r="C95" s="189"/>
      <c r="D95" s="179"/>
      <c r="E95" s="179"/>
      <c r="F95" s="179"/>
      <c r="H95" s="175" t="s">
        <v>369</v>
      </c>
      <c r="I95" s="167" t="s">
        <v>376</v>
      </c>
      <c r="J95" s="130" t="s">
        <v>377</v>
      </c>
      <c r="L95" s="130" t="s">
        <v>378</v>
      </c>
      <c r="M95" s="130"/>
      <c r="N95" s="177"/>
      <c r="O95" s="130" t="s">
        <v>293</v>
      </c>
    </row>
    <row r="96" spans="1:15">
      <c r="C96" s="189"/>
      <c r="D96" s="179"/>
      <c r="E96" s="179"/>
      <c r="F96" s="179"/>
      <c r="H96" s="175" t="s">
        <v>369</v>
      </c>
      <c r="I96" s="167" t="s">
        <v>379</v>
      </c>
      <c r="J96" s="130" t="s">
        <v>380</v>
      </c>
      <c r="L96" s="130" t="s">
        <v>381</v>
      </c>
      <c r="M96" s="130" t="s">
        <v>165</v>
      </c>
      <c r="N96" s="177" t="s">
        <v>295</v>
      </c>
      <c r="O96" s="130" t="s">
        <v>296</v>
      </c>
    </row>
    <row r="97" spans="3:15">
      <c r="C97" s="189"/>
      <c r="D97" s="179"/>
      <c r="E97" s="179"/>
      <c r="F97" s="179"/>
      <c r="H97" s="175" t="s">
        <v>369</v>
      </c>
      <c r="I97" s="167" t="s">
        <v>382</v>
      </c>
      <c r="J97" s="130" t="s">
        <v>383</v>
      </c>
      <c r="L97" s="130" t="s">
        <v>384</v>
      </c>
      <c r="M97" s="130" t="s">
        <v>165</v>
      </c>
      <c r="N97" s="177" t="s">
        <v>298</v>
      </c>
      <c r="O97" s="130" t="s">
        <v>299</v>
      </c>
    </row>
    <row r="98" spans="3:15">
      <c r="C98" s="189"/>
      <c r="D98" s="179"/>
      <c r="E98" s="179"/>
      <c r="F98" s="179"/>
      <c r="H98" s="175" t="s">
        <v>369</v>
      </c>
      <c r="I98" s="167" t="s">
        <v>385</v>
      </c>
      <c r="J98" s="130" t="s">
        <v>386</v>
      </c>
      <c r="L98" s="130" t="s">
        <v>387</v>
      </c>
      <c r="M98" s="130" t="s">
        <v>303</v>
      </c>
      <c r="N98" s="177" t="s">
        <v>304</v>
      </c>
      <c r="O98" s="130" t="s">
        <v>305</v>
      </c>
    </row>
    <row r="99" spans="3:15">
      <c r="C99" s="189"/>
      <c r="D99" s="179"/>
      <c r="E99" s="179"/>
      <c r="F99" s="179"/>
      <c r="H99" s="175" t="s">
        <v>369</v>
      </c>
      <c r="I99" s="167" t="s">
        <v>388</v>
      </c>
      <c r="J99" s="130" t="s">
        <v>389</v>
      </c>
      <c r="L99" s="130" t="s">
        <v>390</v>
      </c>
      <c r="M99" s="130"/>
      <c r="N99" s="177"/>
      <c r="O99" s="130" t="s">
        <v>305</v>
      </c>
    </row>
    <row r="100" spans="3:15">
      <c r="C100" s="189"/>
      <c r="D100" s="179"/>
      <c r="E100" s="179"/>
      <c r="F100" s="179"/>
      <c r="H100" s="175" t="s">
        <v>369</v>
      </c>
      <c r="I100" s="167" t="s">
        <v>391</v>
      </c>
      <c r="J100" s="130" t="s">
        <v>392</v>
      </c>
      <c r="L100" s="130" t="s">
        <v>393</v>
      </c>
      <c r="M100" s="130" t="s">
        <v>303</v>
      </c>
      <c r="N100" s="177" t="s">
        <v>307</v>
      </c>
      <c r="O100" s="130" t="s">
        <v>308</v>
      </c>
    </row>
    <row r="101" spans="3:15">
      <c r="C101" s="189"/>
      <c r="D101" s="179"/>
      <c r="E101" s="179"/>
      <c r="F101" s="179"/>
      <c r="H101" s="175" t="s">
        <v>369</v>
      </c>
      <c r="I101" s="167" t="s">
        <v>394</v>
      </c>
      <c r="J101" s="130" t="s">
        <v>395</v>
      </c>
      <c r="L101" s="130" t="s">
        <v>396</v>
      </c>
      <c r="M101" s="130" t="s">
        <v>303</v>
      </c>
      <c r="N101" s="177" t="s">
        <v>310</v>
      </c>
      <c r="O101" s="130" t="s">
        <v>311</v>
      </c>
    </row>
    <row r="102" spans="3:15">
      <c r="C102" s="189"/>
      <c r="D102" s="179"/>
      <c r="E102" s="179"/>
      <c r="F102" s="179"/>
      <c r="H102" s="175" t="s">
        <v>369</v>
      </c>
      <c r="I102" s="167" t="s">
        <v>397</v>
      </c>
      <c r="J102" s="130" t="s">
        <v>398</v>
      </c>
      <c r="L102" s="130" t="s">
        <v>399</v>
      </c>
      <c r="M102" s="130" t="s">
        <v>303</v>
      </c>
      <c r="N102" s="177" t="s">
        <v>313</v>
      </c>
      <c r="O102" s="130" t="s">
        <v>314</v>
      </c>
    </row>
    <row r="103" spans="3:15">
      <c r="C103" s="189"/>
      <c r="D103" s="179"/>
      <c r="E103" s="179"/>
      <c r="F103" s="179"/>
      <c r="H103" s="175" t="s">
        <v>369</v>
      </c>
      <c r="I103" s="167" t="s">
        <v>400</v>
      </c>
      <c r="J103" s="130" t="s">
        <v>401</v>
      </c>
      <c r="L103" s="130" t="s">
        <v>402</v>
      </c>
      <c r="M103" s="130" t="s">
        <v>303</v>
      </c>
      <c r="N103" s="177" t="s">
        <v>316</v>
      </c>
      <c r="O103" s="130" t="s">
        <v>317</v>
      </c>
    </row>
    <row r="104" spans="3:15">
      <c r="C104" s="189"/>
      <c r="D104" s="179"/>
      <c r="E104" s="179"/>
      <c r="F104" s="179"/>
      <c r="H104" s="175" t="s">
        <v>369</v>
      </c>
      <c r="I104" s="167" t="s">
        <v>403</v>
      </c>
      <c r="J104" s="130" t="s">
        <v>404</v>
      </c>
      <c r="L104" s="130" t="s">
        <v>405</v>
      </c>
      <c r="M104" s="130"/>
      <c r="N104" s="177"/>
      <c r="O104" s="130" t="s">
        <v>317</v>
      </c>
    </row>
    <row r="105" spans="3:15">
      <c r="C105" s="189"/>
      <c r="D105" s="179"/>
      <c r="E105" s="179"/>
      <c r="F105" s="179"/>
      <c r="H105" s="175" t="s">
        <v>369</v>
      </c>
      <c r="I105" s="167" t="s">
        <v>406</v>
      </c>
      <c r="J105" s="130" t="s">
        <v>407</v>
      </c>
      <c r="L105" s="130" t="s">
        <v>408</v>
      </c>
      <c r="M105" s="130" t="s">
        <v>303</v>
      </c>
      <c r="N105" s="177" t="s">
        <v>319</v>
      </c>
      <c r="O105" s="130" t="s">
        <v>320</v>
      </c>
    </row>
    <row r="106" spans="3:15">
      <c r="C106" s="189"/>
      <c r="D106" s="179"/>
      <c r="E106" s="179"/>
      <c r="F106" s="179"/>
      <c r="H106" s="175" t="s">
        <v>369</v>
      </c>
      <c r="I106" s="167" t="s">
        <v>409</v>
      </c>
      <c r="J106" s="130" t="s">
        <v>410</v>
      </c>
      <c r="L106" s="130" t="s">
        <v>411</v>
      </c>
      <c r="M106" s="130" t="s">
        <v>303</v>
      </c>
      <c r="N106" s="177" t="s">
        <v>322</v>
      </c>
      <c r="O106" s="130" t="s">
        <v>323</v>
      </c>
    </row>
    <row r="107" spans="3:15">
      <c r="C107" s="189"/>
      <c r="D107" s="179"/>
      <c r="E107" s="179"/>
      <c r="F107" s="179"/>
      <c r="H107" s="175" t="s">
        <v>369</v>
      </c>
      <c r="I107" s="167" t="s">
        <v>412</v>
      </c>
      <c r="J107" s="130" t="s">
        <v>413</v>
      </c>
      <c r="L107" s="130" t="s">
        <v>414</v>
      </c>
      <c r="M107" s="130" t="s">
        <v>303</v>
      </c>
      <c r="N107" s="177" t="s">
        <v>325</v>
      </c>
      <c r="O107" s="130" t="s">
        <v>326</v>
      </c>
    </row>
    <row r="108" spans="3:15">
      <c r="C108" s="189"/>
      <c r="D108" s="179"/>
      <c r="E108" s="179"/>
      <c r="F108" s="179"/>
      <c r="H108" s="175" t="s">
        <v>369</v>
      </c>
      <c r="I108" s="167" t="s">
        <v>415</v>
      </c>
      <c r="J108" s="130" t="s">
        <v>416</v>
      </c>
      <c r="L108" s="130" t="s">
        <v>417</v>
      </c>
      <c r="M108" s="130" t="s">
        <v>303</v>
      </c>
      <c r="N108" s="177" t="s">
        <v>328</v>
      </c>
      <c r="O108" s="130" t="s">
        <v>329</v>
      </c>
    </row>
    <row r="109" spans="3:15">
      <c r="C109" s="189"/>
      <c r="D109" s="179"/>
      <c r="E109" s="179"/>
      <c r="F109" s="179"/>
      <c r="H109" s="175" t="s">
        <v>369</v>
      </c>
      <c r="I109" s="167" t="s">
        <v>418</v>
      </c>
      <c r="J109" s="130" t="s">
        <v>419</v>
      </c>
      <c r="L109" s="130" t="s">
        <v>420</v>
      </c>
      <c r="M109" s="130" t="s">
        <v>303</v>
      </c>
      <c r="N109" s="177" t="s">
        <v>331</v>
      </c>
      <c r="O109" s="130" t="s">
        <v>332</v>
      </c>
    </row>
    <row r="110" spans="3:15">
      <c r="C110" s="189"/>
      <c r="D110" s="179"/>
      <c r="E110" s="179"/>
      <c r="F110" s="179"/>
      <c r="H110" s="175" t="s">
        <v>369</v>
      </c>
      <c r="I110" s="167" t="s">
        <v>421</v>
      </c>
      <c r="J110" s="130" t="s">
        <v>422</v>
      </c>
      <c r="L110" s="130" t="s">
        <v>423</v>
      </c>
      <c r="M110" s="130" t="s">
        <v>303</v>
      </c>
      <c r="N110" s="177" t="s">
        <v>334</v>
      </c>
      <c r="O110" s="130" t="s">
        <v>335</v>
      </c>
    </row>
    <row r="111" spans="3:15">
      <c r="C111" s="189"/>
      <c r="D111" s="179"/>
      <c r="E111" s="179"/>
      <c r="F111" s="179"/>
      <c r="H111" s="175" t="s">
        <v>369</v>
      </c>
      <c r="I111" s="167" t="s">
        <v>424</v>
      </c>
      <c r="J111" s="130" t="s">
        <v>425</v>
      </c>
      <c r="L111" s="130" t="s">
        <v>426</v>
      </c>
      <c r="M111" s="130"/>
      <c r="N111" s="177"/>
      <c r="O111" s="130" t="s">
        <v>335</v>
      </c>
    </row>
    <row r="112" spans="3:15">
      <c r="C112" s="189"/>
      <c r="D112" s="179"/>
      <c r="E112" s="179"/>
      <c r="F112" s="179"/>
      <c r="H112" s="175" t="s">
        <v>369</v>
      </c>
      <c r="I112" s="167" t="s">
        <v>427</v>
      </c>
      <c r="J112" s="130" t="s">
        <v>428</v>
      </c>
      <c r="L112" s="130" t="s">
        <v>429</v>
      </c>
      <c r="M112" s="130"/>
      <c r="N112" s="177"/>
      <c r="O112" s="130" t="s">
        <v>335</v>
      </c>
    </row>
    <row r="113" spans="3:15">
      <c r="C113" s="189"/>
      <c r="D113" s="179"/>
      <c r="E113" s="179"/>
      <c r="F113" s="179"/>
      <c r="H113" s="175" t="s">
        <v>369</v>
      </c>
      <c r="I113" s="167" t="s">
        <v>430</v>
      </c>
      <c r="J113" s="130" t="s">
        <v>431</v>
      </c>
      <c r="L113" s="130" t="s">
        <v>432</v>
      </c>
      <c r="M113" s="130" t="s">
        <v>303</v>
      </c>
      <c r="N113" s="177" t="s">
        <v>337</v>
      </c>
      <c r="O113" s="130" t="s">
        <v>338</v>
      </c>
    </row>
    <row r="114" spans="3:15">
      <c r="C114" s="189"/>
      <c r="D114" s="179"/>
      <c r="E114" s="179"/>
      <c r="F114" s="179"/>
      <c r="H114" s="175" t="s">
        <v>369</v>
      </c>
      <c r="I114" s="167" t="s">
        <v>433</v>
      </c>
      <c r="J114" s="130" t="s">
        <v>434</v>
      </c>
      <c r="L114" s="130" t="s">
        <v>435</v>
      </c>
      <c r="M114" s="130" t="s">
        <v>303</v>
      </c>
      <c r="N114" s="177" t="s">
        <v>340</v>
      </c>
      <c r="O114" s="130" t="s">
        <v>341</v>
      </c>
    </row>
    <row r="115" spans="3:15">
      <c r="C115" s="189"/>
      <c r="D115" s="179"/>
      <c r="E115" s="179"/>
      <c r="F115" s="179"/>
      <c r="H115" s="175" t="s">
        <v>369</v>
      </c>
      <c r="I115" s="167" t="s">
        <v>436</v>
      </c>
      <c r="J115" s="130" t="s">
        <v>437</v>
      </c>
      <c r="L115" s="130" t="s">
        <v>438</v>
      </c>
      <c r="M115" s="130" t="s">
        <v>303</v>
      </c>
      <c r="N115" s="177" t="s">
        <v>343</v>
      </c>
      <c r="O115" s="130" t="s">
        <v>344</v>
      </c>
    </row>
    <row r="116" spans="3:15">
      <c r="C116" s="189"/>
      <c r="D116" s="179"/>
      <c r="E116" s="179"/>
      <c r="F116" s="179"/>
      <c r="H116" s="175" t="s">
        <v>369</v>
      </c>
      <c r="I116" s="167" t="s">
        <v>439</v>
      </c>
      <c r="J116" s="130" t="s">
        <v>440</v>
      </c>
      <c r="L116" s="130" t="s">
        <v>441</v>
      </c>
      <c r="M116" s="130"/>
      <c r="N116" s="177"/>
      <c r="O116" s="130" t="s">
        <v>344</v>
      </c>
    </row>
    <row r="117" spans="3:15">
      <c r="C117" s="189"/>
      <c r="D117" s="179"/>
      <c r="E117" s="179"/>
      <c r="F117" s="179"/>
      <c r="H117" s="175" t="s">
        <v>369</v>
      </c>
      <c r="I117" s="167" t="s">
        <v>442</v>
      </c>
      <c r="J117" s="130" t="s">
        <v>443</v>
      </c>
      <c r="L117" s="130" t="s">
        <v>444</v>
      </c>
      <c r="M117" s="130" t="s">
        <v>303</v>
      </c>
      <c r="N117" s="177" t="s">
        <v>346</v>
      </c>
      <c r="O117" s="130" t="s">
        <v>347</v>
      </c>
    </row>
    <row r="118" spans="3:15">
      <c r="C118" s="189"/>
      <c r="D118" s="189"/>
      <c r="E118" s="189"/>
      <c r="H118" s="175" t="s">
        <v>369</v>
      </c>
      <c r="I118" s="167" t="s">
        <v>445</v>
      </c>
      <c r="J118" s="130" t="s">
        <v>446</v>
      </c>
      <c r="L118" s="130" t="s">
        <v>447</v>
      </c>
      <c r="M118" s="130" t="s">
        <v>303</v>
      </c>
      <c r="N118" s="177" t="s">
        <v>349</v>
      </c>
      <c r="O118" s="130" t="s">
        <v>350</v>
      </c>
    </row>
    <row r="119" spans="3:15">
      <c r="C119" s="189"/>
      <c r="D119" s="189"/>
      <c r="E119" s="189"/>
      <c r="H119" s="175" t="s">
        <v>369</v>
      </c>
      <c r="I119" s="167" t="s">
        <v>448</v>
      </c>
      <c r="J119" s="130" t="s">
        <v>449</v>
      </c>
      <c r="L119" s="130" t="s">
        <v>450</v>
      </c>
      <c r="M119" s="130"/>
      <c r="N119" s="177"/>
      <c r="O119" s="130" t="s">
        <v>350</v>
      </c>
    </row>
    <row r="120" spans="3:15">
      <c r="C120" s="189"/>
      <c r="D120" s="189"/>
      <c r="E120" s="189"/>
      <c r="H120" s="175" t="s">
        <v>369</v>
      </c>
      <c r="I120" s="167" t="s">
        <v>451</v>
      </c>
      <c r="J120" s="130" t="s">
        <v>452</v>
      </c>
      <c r="L120" s="130" t="s">
        <v>453</v>
      </c>
      <c r="M120" s="130" t="s">
        <v>303</v>
      </c>
      <c r="N120" s="177" t="s">
        <v>352</v>
      </c>
      <c r="O120" s="130" t="s">
        <v>353</v>
      </c>
    </row>
    <row r="121" spans="3:15">
      <c r="C121" s="189"/>
      <c r="D121" s="189"/>
      <c r="E121" s="189"/>
      <c r="H121" s="175" t="s">
        <v>369</v>
      </c>
      <c r="I121" s="167" t="s">
        <v>454</v>
      </c>
      <c r="J121" s="130" t="s">
        <v>455</v>
      </c>
      <c r="L121" s="130" t="s">
        <v>456</v>
      </c>
      <c r="M121" s="130"/>
      <c r="N121" s="177"/>
      <c r="O121" s="130" t="s">
        <v>353</v>
      </c>
    </row>
    <row r="122" spans="3:15">
      <c r="C122" s="189"/>
      <c r="D122" s="189"/>
      <c r="E122" s="189"/>
      <c r="H122" s="175" t="s">
        <v>369</v>
      </c>
      <c r="I122" s="167" t="s">
        <v>457</v>
      </c>
      <c r="J122" s="130" t="s">
        <v>458</v>
      </c>
      <c r="L122" s="130" t="s">
        <v>459</v>
      </c>
      <c r="M122" s="130" t="s">
        <v>303</v>
      </c>
      <c r="N122" s="177" t="s">
        <v>355</v>
      </c>
      <c r="O122" s="130" t="s">
        <v>356</v>
      </c>
    </row>
    <row r="123" spans="3:15">
      <c r="C123" s="189"/>
      <c r="D123" s="189"/>
      <c r="E123" s="189"/>
      <c r="H123" s="175" t="s">
        <v>369</v>
      </c>
      <c r="I123" s="167" t="s">
        <v>460</v>
      </c>
      <c r="J123" s="130" t="s">
        <v>461</v>
      </c>
      <c r="L123" s="130" t="s">
        <v>462</v>
      </c>
      <c r="M123" s="130" t="s">
        <v>303</v>
      </c>
      <c r="N123" s="177" t="s">
        <v>358</v>
      </c>
      <c r="O123" s="130" t="s">
        <v>359</v>
      </c>
    </row>
    <row r="124" spans="3:15">
      <c r="C124" s="189"/>
      <c r="D124" s="189"/>
      <c r="E124" s="189"/>
      <c r="H124" s="175" t="s">
        <v>369</v>
      </c>
      <c r="I124" s="167" t="s">
        <v>463</v>
      </c>
      <c r="J124" s="130" t="s">
        <v>464</v>
      </c>
      <c r="L124" s="130" t="s">
        <v>465</v>
      </c>
      <c r="M124" s="130"/>
      <c r="N124" s="177"/>
      <c r="O124" s="130" t="s">
        <v>359</v>
      </c>
    </row>
    <row r="125" spans="3:15">
      <c r="C125" s="189"/>
      <c r="D125" s="189"/>
      <c r="E125" s="189"/>
      <c r="H125" s="175" t="s">
        <v>369</v>
      </c>
      <c r="I125" s="167" t="s">
        <v>466</v>
      </c>
      <c r="J125" s="130" t="s">
        <v>467</v>
      </c>
      <c r="L125" s="130" t="s">
        <v>468</v>
      </c>
      <c r="M125" s="130" t="s">
        <v>303</v>
      </c>
      <c r="N125" s="177" t="s">
        <v>361</v>
      </c>
      <c r="O125" s="130" t="s">
        <v>362</v>
      </c>
    </row>
    <row r="126" spans="3:15">
      <c r="C126" s="189"/>
      <c r="D126" s="189"/>
      <c r="E126" s="189"/>
      <c r="H126" s="175" t="s">
        <v>369</v>
      </c>
      <c r="I126" s="167" t="s">
        <v>469</v>
      </c>
      <c r="J126" s="130" t="s">
        <v>470</v>
      </c>
      <c r="L126" s="130" t="s">
        <v>471</v>
      </c>
      <c r="M126" s="130"/>
      <c r="N126" s="177"/>
      <c r="O126" s="130" t="s">
        <v>362</v>
      </c>
    </row>
    <row r="127" spans="3:15">
      <c r="C127" s="189"/>
      <c r="D127" s="189"/>
      <c r="E127" s="189"/>
      <c r="H127" s="175" t="s">
        <v>369</v>
      </c>
      <c r="I127" s="167" t="s">
        <v>472</v>
      </c>
      <c r="J127" s="130" t="s">
        <v>473</v>
      </c>
      <c r="L127" s="130" t="s">
        <v>474</v>
      </c>
      <c r="M127" s="130"/>
      <c r="N127" s="177"/>
      <c r="O127" s="130" t="s">
        <v>362</v>
      </c>
    </row>
    <row r="128" spans="3:15">
      <c r="C128" s="189"/>
      <c r="D128" s="189"/>
      <c r="E128" s="189"/>
      <c r="H128" s="175" t="s">
        <v>369</v>
      </c>
      <c r="I128" s="167" t="s">
        <v>475</v>
      </c>
      <c r="J128" s="130" t="s">
        <v>476</v>
      </c>
      <c r="L128" s="130" t="s">
        <v>477</v>
      </c>
      <c r="M128" s="130" t="s">
        <v>303</v>
      </c>
      <c r="N128" s="177" t="s">
        <v>364</v>
      </c>
      <c r="O128" s="130" t="s">
        <v>365</v>
      </c>
    </row>
    <row r="129" spans="3:15">
      <c r="C129" s="189"/>
      <c r="D129" s="189"/>
      <c r="E129" s="189"/>
      <c r="H129" s="175" t="s">
        <v>369</v>
      </c>
      <c r="I129" s="167" t="s">
        <v>478</v>
      </c>
      <c r="J129" s="130" t="s">
        <v>479</v>
      </c>
      <c r="L129" s="130" t="s">
        <v>480</v>
      </c>
      <c r="M129" s="130"/>
      <c r="N129" s="177"/>
      <c r="O129" s="130" t="s">
        <v>365</v>
      </c>
    </row>
    <row r="130" spans="3:15">
      <c r="C130" s="189"/>
      <c r="D130" s="189"/>
      <c r="E130" s="189"/>
      <c r="H130" s="175" t="s">
        <v>369</v>
      </c>
      <c r="I130" s="167" t="s">
        <v>481</v>
      </c>
      <c r="J130" s="130" t="s">
        <v>482</v>
      </c>
      <c r="L130" s="130" t="s">
        <v>483</v>
      </c>
      <c r="M130" s="130" t="s">
        <v>369</v>
      </c>
      <c r="N130" s="177" t="s">
        <v>370</v>
      </c>
      <c r="O130" s="130" t="s">
        <v>371</v>
      </c>
    </row>
    <row r="131" spans="3:15">
      <c r="C131" s="189"/>
      <c r="D131" s="189"/>
      <c r="E131" s="189"/>
      <c r="H131" s="175" t="s">
        <v>369</v>
      </c>
      <c r="I131" s="167" t="s">
        <v>484</v>
      </c>
      <c r="J131" s="130" t="s">
        <v>485</v>
      </c>
      <c r="L131" s="130" t="s">
        <v>486</v>
      </c>
      <c r="M131" s="130" t="s">
        <v>369</v>
      </c>
      <c r="N131" s="177" t="s">
        <v>373</v>
      </c>
      <c r="O131" s="130" t="s">
        <v>374</v>
      </c>
    </row>
    <row r="132" spans="3:15">
      <c r="C132" s="189"/>
      <c r="D132" s="189"/>
      <c r="E132" s="189"/>
      <c r="H132" s="175" t="s">
        <v>369</v>
      </c>
      <c r="I132" s="167" t="s">
        <v>487</v>
      </c>
      <c r="J132" s="130" t="s">
        <v>488</v>
      </c>
      <c r="L132" s="130" t="s">
        <v>489</v>
      </c>
      <c r="M132" s="130"/>
      <c r="N132" s="177"/>
      <c r="O132" s="130" t="s">
        <v>374</v>
      </c>
    </row>
    <row r="133" spans="3:15">
      <c r="C133" s="189"/>
      <c r="D133" s="189"/>
      <c r="E133" s="189"/>
      <c r="H133" s="175" t="s">
        <v>369</v>
      </c>
      <c r="I133" s="167" t="s">
        <v>490</v>
      </c>
      <c r="J133" s="130" t="s">
        <v>491</v>
      </c>
      <c r="L133" s="130" t="s">
        <v>492</v>
      </c>
      <c r="M133" s="130" t="s">
        <v>369</v>
      </c>
      <c r="N133" s="177" t="s">
        <v>376</v>
      </c>
      <c r="O133" s="130" t="s">
        <v>377</v>
      </c>
    </row>
    <row r="134" spans="3:15">
      <c r="C134" s="189"/>
      <c r="D134" s="189"/>
      <c r="E134" s="189"/>
      <c r="H134" s="185"/>
      <c r="I134" s="181" t="s">
        <v>493</v>
      </c>
      <c r="J134" s="186"/>
      <c r="L134" s="130" t="s">
        <v>494</v>
      </c>
      <c r="M134" s="130" t="s">
        <v>369</v>
      </c>
      <c r="N134" s="177" t="s">
        <v>379</v>
      </c>
      <c r="O134" s="130" t="s">
        <v>380</v>
      </c>
    </row>
    <row r="135" spans="3:15">
      <c r="C135" s="189"/>
      <c r="D135" s="189"/>
      <c r="E135" s="189"/>
      <c r="H135" s="175" t="s">
        <v>495</v>
      </c>
      <c r="I135" s="167" t="s">
        <v>496</v>
      </c>
      <c r="J135" s="130" t="s">
        <v>497</v>
      </c>
      <c r="L135" s="130" t="s">
        <v>498</v>
      </c>
      <c r="M135" s="130" t="s">
        <v>369</v>
      </c>
      <c r="N135" s="177" t="s">
        <v>382</v>
      </c>
      <c r="O135" s="130" t="s">
        <v>383</v>
      </c>
    </row>
    <row r="136" spans="3:15">
      <c r="C136" s="189"/>
      <c r="D136" s="189"/>
      <c r="E136" s="189"/>
      <c r="H136" s="175" t="s">
        <v>495</v>
      </c>
      <c r="I136" s="167" t="s">
        <v>499</v>
      </c>
      <c r="J136" s="130" t="s">
        <v>500</v>
      </c>
      <c r="L136" s="130" t="s">
        <v>501</v>
      </c>
      <c r="M136" s="130"/>
      <c r="N136" s="177"/>
      <c r="O136" s="130" t="s">
        <v>383</v>
      </c>
    </row>
    <row r="137" spans="3:15">
      <c r="C137" s="189"/>
      <c r="D137" s="189"/>
      <c r="E137" s="189"/>
      <c r="H137" s="175" t="s">
        <v>495</v>
      </c>
      <c r="I137" s="167" t="s">
        <v>502</v>
      </c>
      <c r="J137" s="130" t="s">
        <v>503</v>
      </c>
      <c r="L137" s="130" t="s">
        <v>504</v>
      </c>
      <c r="M137" s="130"/>
      <c r="N137" s="177"/>
      <c r="O137" s="130" t="s">
        <v>383</v>
      </c>
    </row>
    <row r="138" spans="3:15">
      <c r="C138" s="189"/>
      <c r="D138" s="189"/>
      <c r="E138" s="189"/>
      <c r="H138" s="175" t="s">
        <v>495</v>
      </c>
      <c r="I138" s="167" t="s">
        <v>505</v>
      </c>
      <c r="J138" s="130" t="s">
        <v>506</v>
      </c>
      <c r="L138" s="130" t="s">
        <v>507</v>
      </c>
      <c r="M138" s="130" t="s">
        <v>369</v>
      </c>
      <c r="N138" s="177" t="s">
        <v>385</v>
      </c>
      <c r="O138" s="130" t="s">
        <v>386</v>
      </c>
    </row>
    <row r="139" spans="3:15">
      <c r="C139" s="189"/>
      <c r="D139" s="189"/>
      <c r="E139" s="189"/>
      <c r="H139" s="175" t="s">
        <v>495</v>
      </c>
      <c r="I139" s="167" t="s">
        <v>508</v>
      </c>
      <c r="J139" s="130" t="s">
        <v>509</v>
      </c>
      <c r="L139" s="130" t="s">
        <v>510</v>
      </c>
      <c r="M139" s="130" t="s">
        <v>369</v>
      </c>
      <c r="N139" s="177" t="s">
        <v>388</v>
      </c>
      <c r="O139" s="130" t="s">
        <v>389</v>
      </c>
    </row>
    <row r="140" spans="3:15">
      <c r="C140" s="189"/>
      <c r="D140" s="189"/>
      <c r="E140" s="189"/>
      <c r="H140" s="175" t="s">
        <v>495</v>
      </c>
      <c r="I140" s="167" t="s">
        <v>511</v>
      </c>
      <c r="J140" s="130" t="s">
        <v>512</v>
      </c>
      <c r="L140" s="130" t="s">
        <v>513</v>
      </c>
      <c r="M140" s="130" t="s">
        <v>369</v>
      </c>
      <c r="N140" s="177" t="s">
        <v>391</v>
      </c>
      <c r="O140" s="130" t="s">
        <v>392</v>
      </c>
    </row>
    <row r="141" spans="3:15">
      <c r="C141" s="189"/>
      <c r="D141" s="189"/>
      <c r="E141" s="189"/>
      <c r="H141" s="185"/>
      <c r="I141" s="181" t="s">
        <v>514</v>
      </c>
      <c r="J141" s="186"/>
      <c r="L141" s="130" t="s">
        <v>515</v>
      </c>
      <c r="M141" s="130"/>
      <c r="N141" s="177"/>
      <c r="O141" s="130" t="s">
        <v>392</v>
      </c>
    </row>
    <row r="142" spans="3:15">
      <c r="C142" s="189"/>
      <c r="D142" s="189"/>
      <c r="E142" s="189"/>
      <c r="H142" s="175" t="s">
        <v>516</v>
      </c>
      <c r="I142" s="167" t="s">
        <v>517</v>
      </c>
      <c r="J142" s="130" t="s">
        <v>518</v>
      </c>
      <c r="L142" s="130" t="s">
        <v>519</v>
      </c>
      <c r="M142" s="130" t="s">
        <v>369</v>
      </c>
      <c r="N142" s="177" t="s">
        <v>394</v>
      </c>
      <c r="O142" s="130" t="s">
        <v>395</v>
      </c>
    </row>
    <row r="143" spans="3:15">
      <c r="C143" s="189"/>
      <c r="D143" s="189"/>
      <c r="E143" s="189"/>
      <c r="H143" s="175" t="s">
        <v>516</v>
      </c>
      <c r="I143" s="167" t="s">
        <v>520</v>
      </c>
      <c r="J143" s="130" t="s">
        <v>521</v>
      </c>
      <c r="L143" s="130" t="s">
        <v>522</v>
      </c>
      <c r="M143" s="130" t="s">
        <v>369</v>
      </c>
      <c r="N143" s="177" t="s">
        <v>397</v>
      </c>
      <c r="O143" s="130" t="s">
        <v>398</v>
      </c>
    </row>
    <row r="144" spans="3:15">
      <c r="C144" s="189"/>
      <c r="D144" s="189"/>
      <c r="E144" s="189"/>
      <c r="H144" s="175" t="s">
        <v>516</v>
      </c>
      <c r="I144" s="167" t="s">
        <v>523</v>
      </c>
      <c r="J144" s="130" t="s">
        <v>524</v>
      </c>
      <c r="L144" s="130" t="s">
        <v>525</v>
      </c>
      <c r="M144" s="130" t="s">
        <v>369</v>
      </c>
      <c r="N144" s="177" t="s">
        <v>400</v>
      </c>
      <c r="O144" s="130" t="s">
        <v>401</v>
      </c>
    </row>
    <row r="145" spans="3:15">
      <c r="C145" s="189"/>
      <c r="D145" s="189"/>
      <c r="E145" s="189"/>
      <c r="H145" s="175" t="s">
        <v>516</v>
      </c>
      <c r="I145" s="167" t="s">
        <v>526</v>
      </c>
      <c r="J145" s="130" t="s">
        <v>527</v>
      </c>
      <c r="L145" s="130" t="s">
        <v>528</v>
      </c>
      <c r="M145" s="130" t="s">
        <v>369</v>
      </c>
      <c r="N145" s="177" t="s">
        <v>403</v>
      </c>
      <c r="O145" s="130" t="s">
        <v>404</v>
      </c>
    </row>
    <row r="146" spans="3:15">
      <c r="C146" s="189"/>
      <c r="D146" s="189"/>
      <c r="E146" s="189"/>
      <c r="H146" s="175" t="s">
        <v>516</v>
      </c>
      <c r="I146" s="167" t="s">
        <v>529</v>
      </c>
      <c r="J146" s="130" t="s">
        <v>530</v>
      </c>
      <c r="L146" s="130" t="s">
        <v>531</v>
      </c>
      <c r="M146" s="130" t="s">
        <v>369</v>
      </c>
      <c r="N146" s="177" t="s">
        <v>406</v>
      </c>
      <c r="O146" s="130" t="s">
        <v>407</v>
      </c>
    </row>
    <row r="147" spans="3:15">
      <c r="C147" s="189"/>
      <c r="D147" s="189"/>
      <c r="E147" s="189"/>
      <c r="H147" s="175" t="s">
        <v>516</v>
      </c>
      <c r="I147" s="167" t="s">
        <v>532</v>
      </c>
      <c r="J147" s="130" t="s">
        <v>533</v>
      </c>
      <c r="L147" s="130" t="s">
        <v>534</v>
      </c>
      <c r="M147" s="130" t="s">
        <v>369</v>
      </c>
      <c r="N147" s="177" t="s">
        <v>409</v>
      </c>
      <c r="O147" s="130" t="s">
        <v>410</v>
      </c>
    </row>
    <row r="148" spans="3:15">
      <c r="C148" s="189"/>
      <c r="D148" s="189"/>
      <c r="E148" s="189"/>
      <c r="H148" s="175" t="s">
        <v>516</v>
      </c>
      <c r="I148" s="167" t="s">
        <v>535</v>
      </c>
      <c r="J148" s="130" t="s">
        <v>536</v>
      </c>
      <c r="L148" s="130" t="s">
        <v>537</v>
      </c>
      <c r="M148" s="130" t="s">
        <v>369</v>
      </c>
      <c r="N148" s="177" t="s">
        <v>412</v>
      </c>
      <c r="O148" s="130" t="s">
        <v>413</v>
      </c>
    </row>
    <row r="149" spans="3:15">
      <c r="C149" s="189"/>
      <c r="D149" s="189"/>
      <c r="E149" s="189"/>
      <c r="H149" s="175" t="s">
        <v>516</v>
      </c>
      <c r="I149" s="167" t="s">
        <v>538</v>
      </c>
      <c r="J149" s="130" t="s">
        <v>539</v>
      </c>
      <c r="L149" s="130" t="s">
        <v>540</v>
      </c>
      <c r="M149" s="130" t="s">
        <v>369</v>
      </c>
      <c r="N149" s="177" t="s">
        <v>415</v>
      </c>
      <c r="O149" s="130" t="s">
        <v>416</v>
      </c>
    </row>
    <row r="150" spans="3:15">
      <c r="C150" s="189"/>
      <c r="D150" s="189"/>
      <c r="E150" s="189"/>
      <c r="H150" s="175" t="s">
        <v>516</v>
      </c>
      <c r="I150" s="167" t="s">
        <v>541</v>
      </c>
      <c r="J150" s="130" t="s">
        <v>542</v>
      </c>
      <c r="L150" s="130" t="s">
        <v>543</v>
      </c>
      <c r="M150" s="130" t="s">
        <v>369</v>
      </c>
      <c r="N150" s="177" t="s">
        <v>418</v>
      </c>
      <c r="O150" s="130" t="s">
        <v>419</v>
      </c>
    </row>
    <row r="151" spans="3:15">
      <c r="C151" s="189"/>
      <c r="D151" s="189"/>
      <c r="E151" s="189"/>
      <c r="H151" s="175" t="s">
        <v>516</v>
      </c>
      <c r="I151" s="167" t="s">
        <v>544</v>
      </c>
      <c r="J151" s="130" t="s">
        <v>545</v>
      </c>
      <c r="L151" s="130" t="s">
        <v>546</v>
      </c>
      <c r="M151" s="130" t="s">
        <v>369</v>
      </c>
      <c r="N151" s="177" t="s">
        <v>421</v>
      </c>
      <c r="O151" s="130" t="s">
        <v>422</v>
      </c>
    </row>
    <row r="152" spans="3:15">
      <c r="C152" s="189"/>
      <c r="D152" s="189"/>
      <c r="E152" s="189"/>
      <c r="H152" s="185"/>
      <c r="I152" s="181" t="s">
        <v>547</v>
      </c>
      <c r="J152" s="186"/>
      <c r="L152" s="130" t="s">
        <v>548</v>
      </c>
      <c r="M152" s="130" t="s">
        <v>369</v>
      </c>
      <c r="N152" s="177" t="s">
        <v>424</v>
      </c>
      <c r="O152" s="130" t="s">
        <v>425</v>
      </c>
    </row>
    <row r="153" spans="3:15">
      <c r="C153" s="189"/>
      <c r="D153" s="189"/>
      <c r="E153" s="189"/>
      <c r="H153" s="175" t="s">
        <v>549</v>
      </c>
      <c r="I153" s="167" t="s">
        <v>550</v>
      </c>
      <c r="J153" s="130" t="s">
        <v>551</v>
      </c>
      <c r="L153" s="130" t="s">
        <v>552</v>
      </c>
      <c r="M153" s="130" t="s">
        <v>369</v>
      </c>
      <c r="N153" s="177" t="s">
        <v>427</v>
      </c>
      <c r="O153" s="130" t="s">
        <v>428</v>
      </c>
    </row>
    <row r="154" spans="3:15">
      <c r="C154" s="189"/>
      <c r="D154" s="189"/>
      <c r="E154" s="189"/>
      <c r="H154" s="175" t="s">
        <v>549</v>
      </c>
      <c r="I154" s="167" t="s">
        <v>553</v>
      </c>
      <c r="J154" s="130" t="s">
        <v>554</v>
      </c>
      <c r="L154" s="130" t="s">
        <v>555</v>
      </c>
      <c r="M154" s="130"/>
      <c r="N154" s="177"/>
      <c r="O154" s="130" t="s">
        <v>428</v>
      </c>
    </row>
    <row r="155" spans="3:15">
      <c r="C155" s="189"/>
      <c r="D155" s="189"/>
      <c r="E155" s="189"/>
      <c r="H155" s="175" t="s">
        <v>549</v>
      </c>
      <c r="I155" s="167" t="s">
        <v>556</v>
      </c>
      <c r="J155" s="130" t="s">
        <v>557</v>
      </c>
      <c r="L155" s="130" t="s">
        <v>558</v>
      </c>
      <c r="M155" s="130" t="s">
        <v>369</v>
      </c>
      <c r="N155" s="177" t="s">
        <v>430</v>
      </c>
      <c r="O155" s="130" t="s">
        <v>431</v>
      </c>
    </row>
    <row r="156" spans="3:15">
      <c r="C156" s="189"/>
      <c r="D156" s="189"/>
      <c r="E156" s="189"/>
      <c r="H156" s="175" t="s">
        <v>549</v>
      </c>
      <c r="I156" s="167" t="s">
        <v>559</v>
      </c>
      <c r="J156" s="130" t="s">
        <v>560</v>
      </c>
      <c r="L156" s="130" t="s">
        <v>561</v>
      </c>
      <c r="M156" s="130" t="s">
        <v>369</v>
      </c>
      <c r="N156" s="177" t="s">
        <v>433</v>
      </c>
      <c r="O156" s="130" t="s">
        <v>434</v>
      </c>
    </row>
    <row r="157" spans="3:15">
      <c r="C157" s="189"/>
      <c r="D157" s="189"/>
      <c r="E157" s="189"/>
      <c r="H157" s="175" t="s">
        <v>549</v>
      </c>
      <c r="I157" s="167" t="s">
        <v>562</v>
      </c>
      <c r="J157" s="130" t="s">
        <v>563</v>
      </c>
      <c r="L157" s="130" t="s">
        <v>564</v>
      </c>
      <c r="M157" s="130" t="s">
        <v>369</v>
      </c>
      <c r="N157" s="177" t="s">
        <v>436</v>
      </c>
      <c r="O157" s="130" t="s">
        <v>437</v>
      </c>
    </row>
    <row r="158" spans="3:15">
      <c r="C158" s="189"/>
      <c r="D158" s="189"/>
      <c r="E158" s="189"/>
      <c r="H158" s="175" t="s">
        <v>549</v>
      </c>
      <c r="I158" s="167" t="s">
        <v>565</v>
      </c>
      <c r="J158" s="130" t="s">
        <v>566</v>
      </c>
      <c r="L158" s="130" t="s">
        <v>567</v>
      </c>
      <c r="M158" s="130" t="s">
        <v>369</v>
      </c>
      <c r="N158" s="177" t="s">
        <v>439</v>
      </c>
      <c r="O158" s="130" t="s">
        <v>440</v>
      </c>
    </row>
    <row r="159" spans="3:15">
      <c r="C159" s="189"/>
      <c r="D159" s="189"/>
      <c r="E159" s="189"/>
      <c r="H159" s="175" t="s">
        <v>549</v>
      </c>
      <c r="I159" s="167" t="s">
        <v>568</v>
      </c>
      <c r="J159" s="130" t="s">
        <v>569</v>
      </c>
      <c r="L159" s="130" t="s">
        <v>570</v>
      </c>
      <c r="M159" s="130" t="s">
        <v>369</v>
      </c>
      <c r="N159" s="177" t="s">
        <v>442</v>
      </c>
      <c r="O159" s="130" t="s">
        <v>443</v>
      </c>
    </row>
    <row r="160" spans="3:15">
      <c r="C160" s="189"/>
      <c r="D160" s="189"/>
      <c r="E160" s="189"/>
      <c r="H160" s="175" t="s">
        <v>549</v>
      </c>
      <c r="I160" s="167" t="s">
        <v>571</v>
      </c>
      <c r="J160" s="130" t="s">
        <v>572</v>
      </c>
      <c r="L160" s="130" t="s">
        <v>573</v>
      </c>
      <c r="M160" s="130" t="s">
        <v>369</v>
      </c>
      <c r="N160" s="177" t="s">
        <v>445</v>
      </c>
      <c r="O160" s="130" t="s">
        <v>446</v>
      </c>
    </row>
    <row r="161" spans="3:15">
      <c r="C161" s="189"/>
      <c r="D161" s="189"/>
      <c r="E161" s="189"/>
      <c r="H161" s="175" t="s">
        <v>549</v>
      </c>
      <c r="I161" s="167" t="s">
        <v>574</v>
      </c>
      <c r="J161" s="130" t="s">
        <v>575</v>
      </c>
      <c r="L161" s="130" t="s">
        <v>576</v>
      </c>
      <c r="M161" s="130"/>
      <c r="N161" s="177"/>
      <c r="O161" s="130" t="s">
        <v>446</v>
      </c>
    </row>
    <row r="162" spans="3:15">
      <c r="C162" s="189"/>
      <c r="D162" s="189"/>
      <c r="E162" s="189"/>
      <c r="H162" s="175" t="s">
        <v>549</v>
      </c>
      <c r="I162" s="167" t="s">
        <v>577</v>
      </c>
      <c r="J162" s="130" t="s">
        <v>578</v>
      </c>
      <c r="L162" s="130" t="s">
        <v>579</v>
      </c>
      <c r="M162" s="130" t="s">
        <v>369</v>
      </c>
      <c r="N162" s="177" t="s">
        <v>448</v>
      </c>
      <c r="O162" s="130" t="s">
        <v>449</v>
      </c>
    </row>
    <row r="163" spans="3:15">
      <c r="C163" s="189"/>
      <c r="D163" s="189"/>
      <c r="E163" s="189"/>
      <c r="H163" s="175" t="s">
        <v>549</v>
      </c>
      <c r="I163" s="167" t="s">
        <v>580</v>
      </c>
      <c r="J163" s="130" t="s">
        <v>581</v>
      </c>
      <c r="L163" s="130" t="s">
        <v>582</v>
      </c>
      <c r="M163" s="130"/>
      <c r="N163" s="177"/>
      <c r="O163" s="130" t="s">
        <v>449</v>
      </c>
    </row>
    <row r="164" spans="3:15">
      <c r="C164" s="189"/>
      <c r="D164" s="189"/>
      <c r="E164" s="189"/>
      <c r="H164" s="185"/>
      <c r="I164" s="181" t="s">
        <v>583</v>
      </c>
      <c r="J164" s="186"/>
      <c r="L164" s="130" t="s">
        <v>584</v>
      </c>
      <c r="M164" s="130" t="s">
        <v>369</v>
      </c>
      <c r="N164" s="177" t="s">
        <v>451</v>
      </c>
      <c r="O164" s="130" t="s">
        <v>452</v>
      </c>
    </row>
    <row r="165" spans="3:15">
      <c r="C165" s="189"/>
      <c r="D165" s="189"/>
      <c r="E165" s="189"/>
      <c r="H165" s="175" t="s">
        <v>585</v>
      </c>
      <c r="I165" s="167" t="s">
        <v>586</v>
      </c>
      <c r="J165" s="130" t="s">
        <v>587</v>
      </c>
      <c r="L165" s="130" t="s">
        <v>588</v>
      </c>
      <c r="M165" s="130"/>
      <c r="N165" s="177"/>
      <c r="O165" s="130" t="s">
        <v>452</v>
      </c>
    </row>
    <row r="166" spans="3:15">
      <c r="C166" s="189"/>
      <c r="D166" s="189"/>
      <c r="E166" s="189"/>
      <c r="H166" s="175" t="s">
        <v>585</v>
      </c>
      <c r="I166" s="167" t="s">
        <v>589</v>
      </c>
      <c r="J166" s="130" t="s">
        <v>590</v>
      </c>
      <c r="L166" s="130" t="s">
        <v>591</v>
      </c>
      <c r="M166" s="130" t="s">
        <v>369</v>
      </c>
      <c r="N166" s="177" t="s">
        <v>454</v>
      </c>
      <c r="O166" s="130" t="s">
        <v>455</v>
      </c>
    </row>
    <row r="167" spans="3:15">
      <c r="C167" s="189"/>
      <c r="D167" s="189"/>
      <c r="E167" s="189"/>
      <c r="H167" s="175" t="s">
        <v>585</v>
      </c>
      <c r="I167" s="167" t="s">
        <v>592</v>
      </c>
      <c r="J167" s="130" t="s">
        <v>593</v>
      </c>
      <c r="L167" s="130" t="s">
        <v>594</v>
      </c>
      <c r="M167" s="130" t="s">
        <v>369</v>
      </c>
      <c r="N167" s="177" t="s">
        <v>457</v>
      </c>
      <c r="O167" s="130" t="s">
        <v>458</v>
      </c>
    </row>
    <row r="168" spans="3:15">
      <c r="C168" s="189"/>
      <c r="D168" s="189"/>
      <c r="E168" s="189"/>
      <c r="H168" s="175" t="s">
        <v>585</v>
      </c>
      <c r="I168" s="182" t="s">
        <v>595</v>
      </c>
      <c r="J168" s="130" t="s">
        <v>596</v>
      </c>
      <c r="L168" s="130" t="s">
        <v>597</v>
      </c>
      <c r="M168" s="130" t="s">
        <v>369</v>
      </c>
      <c r="N168" s="177" t="s">
        <v>460</v>
      </c>
      <c r="O168" s="130" t="s">
        <v>461</v>
      </c>
    </row>
    <row r="169" spans="3:15">
      <c r="C169" s="189"/>
      <c r="D169" s="189"/>
      <c r="E169" s="189"/>
      <c r="H169" s="175" t="s">
        <v>585</v>
      </c>
      <c r="I169" s="167" t="s">
        <v>598</v>
      </c>
      <c r="J169" s="130" t="s">
        <v>599</v>
      </c>
      <c r="L169" s="130" t="s">
        <v>600</v>
      </c>
      <c r="M169" s="130"/>
      <c r="N169" s="177"/>
      <c r="O169" s="130" t="s">
        <v>461</v>
      </c>
    </row>
    <row r="170" spans="3:15">
      <c r="C170" s="189"/>
      <c r="D170" s="189"/>
      <c r="E170" s="189"/>
      <c r="H170" s="175" t="s">
        <v>585</v>
      </c>
      <c r="I170" s="167" t="s">
        <v>601</v>
      </c>
      <c r="J170" s="130" t="s">
        <v>602</v>
      </c>
      <c r="L170" s="130" t="s">
        <v>603</v>
      </c>
      <c r="M170" s="130" t="s">
        <v>369</v>
      </c>
      <c r="N170" s="177" t="s">
        <v>463</v>
      </c>
      <c r="O170" s="130" t="s">
        <v>464</v>
      </c>
    </row>
    <row r="171" spans="3:15">
      <c r="C171" s="189"/>
      <c r="D171" s="189"/>
      <c r="E171" s="189"/>
      <c r="H171" s="175" t="s">
        <v>585</v>
      </c>
      <c r="I171" s="167" t="s">
        <v>604</v>
      </c>
      <c r="J171" s="130" t="s">
        <v>605</v>
      </c>
      <c r="L171" s="130" t="s">
        <v>606</v>
      </c>
      <c r="M171" s="130" t="s">
        <v>369</v>
      </c>
      <c r="N171" s="177" t="s">
        <v>466</v>
      </c>
      <c r="O171" s="130" t="s">
        <v>467</v>
      </c>
    </row>
    <row r="172" spans="3:15">
      <c r="C172" s="189"/>
      <c r="D172" s="189"/>
      <c r="E172" s="189"/>
      <c r="H172" s="175" t="s">
        <v>585</v>
      </c>
      <c r="I172" s="167" t="s">
        <v>607</v>
      </c>
      <c r="J172" s="130" t="s">
        <v>608</v>
      </c>
      <c r="L172" s="130" t="s">
        <v>609</v>
      </c>
      <c r="M172" s="130"/>
      <c r="N172" s="177"/>
      <c r="O172" s="130" t="s">
        <v>467</v>
      </c>
    </row>
    <row r="173" spans="3:15">
      <c r="C173" s="189"/>
      <c r="D173" s="189"/>
      <c r="E173" s="189"/>
      <c r="H173" s="175" t="s">
        <v>585</v>
      </c>
      <c r="I173" s="167" t="s">
        <v>610</v>
      </c>
      <c r="J173" s="130" t="s">
        <v>611</v>
      </c>
      <c r="L173" s="130" t="s">
        <v>612</v>
      </c>
      <c r="M173" s="130"/>
      <c r="N173" s="177"/>
      <c r="O173" s="130" t="s">
        <v>467</v>
      </c>
    </row>
    <row r="174" spans="3:15">
      <c r="C174" s="189"/>
      <c r="D174" s="189"/>
      <c r="E174" s="189"/>
      <c r="H174" s="175" t="s">
        <v>585</v>
      </c>
      <c r="I174" s="167" t="s">
        <v>613</v>
      </c>
      <c r="J174" s="130" t="s">
        <v>614</v>
      </c>
      <c r="L174" s="130" t="s">
        <v>615</v>
      </c>
      <c r="M174" s="130" t="s">
        <v>369</v>
      </c>
      <c r="N174" s="177" t="s">
        <v>469</v>
      </c>
      <c r="O174" s="130" t="s">
        <v>470</v>
      </c>
    </row>
    <row r="175" spans="3:15">
      <c r="C175" s="189"/>
      <c r="D175" s="189"/>
      <c r="E175" s="189"/>
      <c r="H175" s="185"/>
      <c r="I175" s="181" t="s">
        <v>616</v>
      </c>
      <c r="J175" s="186"/>
      <c r="L175" s="130" t="s">
        <v>617</v>
      </c>
      <c r="M175" s="130" t="s">
        <v>369</v>
      </c>
      <c r="N175" s="177" t="s">
        <v>472</v>
      </c>
      <c r="O175" s="130" t="s">
        <v>473</v>
      </c>
    </row>
    <row r="176" spans="3:15">
      <c r="C176" s="189"/>
      <c r="D176" s="189"/>
      <c r="E176" s="189"/>
      <c r="H176" s="175" t="s">
        <v>618</v>
      </c>
      <c r="I176" s="167" t="s">
        <v>619</v>
      </c>
      <c r="J176" s="130" t="s">
        <v>620</v>
      </c>
      <c r="L176" s="130" t="s">
        <v>621</v>
      </c>
      <c r="M176" s="130" t="s">
        <v>369</v>
      </c>
      <c r="N176" s="177" t="s">
        <v>475</v>
      </c>
      <c r="O176" s="130" t="s">
        <v>476</v>
      </c>
    </row>
    <row r="177" spans="3:15">
      <c r="C177" s="189"/>
      <c r="D177" s="189"/>
      <c r="E177" s="189"/>
      <c r="H177" s="175" t="s">
        <v>618</v>
      </c>
      <c r="I177" s="167" t="s">
        <v>622</v>
      </c>
      <c r="J177" s="130" t="s">
        <v>623</v>
      </c>
      <c r="L177" s="130" t="s">
        <v>624</v>
      </c>
      <c r="M177" s="130"/>
      <c r="N177" s="177"/>
      <c r="O177" s="130" t="s">
        <v>476</v>
      </c>
    </row>
    <row r="178" spans="3:15">
      <c r="C178" s="189"/>
      <c r="D178" s="189"/>
      <c r="E178" s="189"/>
      <c r="H178" s="175" t="s">
        <v>618</v>
      </c>
      <c r="I178" s="167" t="s">
        <v>625</v>
      </c>
      <c r="J178" s="130" t="s">
        <v>626</v>
      </c>
      <c r="L178" s="130" t="s">
        <v>627</v>
      </c>
      <c r="M178" s="130" t="s">
        <v>369</v>
      </c>
      <c r="N178" s="177" t="s">
        <v>478</v>
      </c>
      <c r="O178" s="130" t="s">
        <v>479</v>
      </c>
    </row>
    <row r="179" spans="3:15">
      <c r="C179" s="189"/>
      <c r="D179" s="189"/>
      <c r="E179" s="189"/>
      <c r="H179" s="175" t="s">
        <v>618</v>
      </c>
      <c r="I179" s="167" t="s">
        <v>628</v>
      </c>
      <c r="J179" s="130" t="s">
        <v>629</v>
      </c>
      <c r="L179" s="130" t="s">
        <v>630</v>
      </c>
      <c r="M179" s="130"/>
      <c r="N179" s="177"/>
      <c r="O179" s="130" t="s">
        <v>479</v>
      </c>
    </row>
    <row r="180" spans="3:15">
      <c r="C180" s="189"/>
      <c r="D180" s="189"/>
      <c r="E180" s="189"/>
      <c r="H180" s="175" t="s">
        <v>618</v>
      </c>
      <c r="I180" s="167" t="s">
        <v>631</v>
      </c>
      <c r="J180" s="130" t="s">
        <v>632</v>
      </c>
      <c r="L180" s="130" t="s">
        <v>633</v>
      </c>
      <c r="M180" s="130" t="s">
        <v>369</v>
      </c>
      <c r="N180" s="177" t="s">
        <v>481</v>
      </c>
      <c r="O180" s="130" t="s">
        <v>482</v>
      </c>
    </row>
    <row r="181" spans="3:15">
      <c r="C181" s="189"/>
      <c r="D181" s="189"/>
      <c r="E181" s="189"/>
      <c r="H181" s="175" t="s">
        <v>618</v>
      </c>
      <c r="I181" s="167" t="s">
        <v>634</v>
      </c>
      <c r="J181" s="130" t="s">
        <v>635</v>
      </c>
      <c r="L181" s="130" t="s">
        <v>636</v>
      </c>
      <c r="M181" s="130" t="s">
        <v>369</v>
      </c>
      <c r="N181" s="177" t="s">
        <v>484</v>
      </c>
      <c r="O181" s="130" t="s">
        <v>485</v>
      </c>
    </row>
    <row r="182" spans="3:15">
      <c r="C182" s="189"/>
      <c r="D182" s="189"/>
      <c r="E182" s="189"/>
      <c r="H182" s="175" t="s">
        <v>618</v>
      </c>
      <c r="I182" s="167" t="s">
        <v>637</v>
      </c>
      <c r="J182" s="130" t="s">
        <v>638</v>
      </c>
      <c r="L182" s="130" t="s">
        <v>639</v>
      </c>
      <c r="M182" s="130" t="s">
        <v>369</v>
      </c>
      <c r="N182" s="177" t="s">
        <v>487</v>
      </c>
      <c r="O182" s="130" t="s">
        <v>488</v>
      </c>
    </row>
    <row r="183" spans="3:15">
      <c r="C183" s="189"/>
      <c r="D183" s="189"/>
      <c r="E183" s="189"/>
      <c r="H183" s="175" t="s">
        <v>618</v>
      </c>
      <c r="I183" s="167" t="s">
        <v>640</v>
      </c>
      <c r="J183" s="130" t="s">
        <v>641</v>
      </c>
      <c r="L183" s="130" t="s">
        <v>642</v>
      </c>
      <c r="M183" s="130" t="s">
        <v>369</v>
      </c>
      <c r="N183" s="177" t="s">
        <v>490</v>
      </c>
      <c r="O183" s="130" t="s">
        <v>491</v>
      </c>
    </row>
    <row r="184" spans="3:15">
      <c r="C184" s="189"/>
      <c r="D184" s="189"/>
      <c r="E184" s="189"/>
      <c r="H184" s="175" t="s">
        <v>618</v>
      </c>
      <c r="I184" s="167" t="s">
        <v>643</v>
      </c>
      <c r="J184" s="130" t="s">
        <v>644</v>
      </c>
      <c r="L184" s="130" t="s">
        <v>645</v>
      </c>
      <c r="M184" s="130" t="s">
        <v>495</v>
      </c>
      <c r="N184" s="177" t="s">
        <v>496</v>
      </c>
      <c r="O184" s="130" t="s">
        <v>497</v>
      </c>
    </row>
    <row r="185" spans="3:15">
      <c r="C185" s="189"/>
      <c r="D185" s="189"/>
      <c r="E185" s="189"/>
      <c r="H185" s="175" t="s">
        <v>618</v>
      </c>
      <c r="I185" s="167" t="s">
        <v>646</v>
      </c>
      <c r="J185" s="130" t="s">
        <v>647</v>
      </c>
      <c r="L185" s="130" t="s">
        <v>648</v>
      </c>
      <c r="M185" s="130" t="s">
        <v>495</v>
      </c>
      <c r="N185" s="177" t="s">
        <v>499</v>
      </c>
      <c r="O185" s="130" t="s">
        <v>500</v>
      </c>
    </row>
    <row r="186" spans="3:15">
      <c r="C186" s="189"/>
      <c r="D186" s="189"/>
      <c r="E186" s="189"/>
      <c r="H186" s="175" t="s">
        <v>618</v>
      </c>
      <c r="I186" s="167" t="s">
        <v>649</v>
      </c>
      <c r="J186" s="130" t="s">
        <v>650</v>
      </c>
      <c r="L186" s="130" t="s">
        <v>651</v>
      </c>
      <c r="M186" s="130" t="s">
        <v>495</v>
      </c>
      <c r="N186" s="177" t="s">
        <v>502</v>
      </c>
      <c r="O186" s="130" t="s">
        <v>503</v>
      </c>
    </row>
    <row r="187" spans="3:15">
      <c r="C187" s="189"/>
      <c r="D187" s="189"/>
      <c r="E187" s="189"/>
      <c r="H187" s="175" t="s">
        <v>618</v>
      </c>
      <c r="I187" s="167" t="s">
        <v>652</v>
      </c>
      <c r="J187" s="130" t="s">
        <v>653</v>
      </c>
      <c r="L187" s="130" t="s">
        <v>654</v>
      </c>
      <c r="M187" s="130" t="s">
        <v>495</v>
      </c>
      <c r="N187" s="177" t="s">
        <v>505</v>
      </c>
      <c r="O187" s="130" t="s">
        <v>506</v>
      </c>
    </row>
    <row r="188" spans="3:15">
      <c r="C188" s="189"/>
      <c r="D188" s="189"/>
      <c r="E188" s="189"/>
      <c r="H188" s="175" t="s">
        <v>618</v>
      </c>
      <c r="I188" s="167" t="s">
        <v>655</v>
      </c>
      <c r="J188" s="130" t="s">
        <v>656</v>
      </c>
      <c r="L188" s="130" t="s">
        <v>657</v>
      </c>
      <c r="M188" s="130" t="s">
        <v>495</v>
      </c>
      <c r="N188" s="177" t="s">
        <v>508</v>
      </c>
      <c r="O188" s="130" t="s">
        <v>509</v>
      </c>
    </row>
    <row r="189" spans="3:15">
      <c r="C189" s="189"/>
      <c r="D189" s="189"/>
      <c r="E189" s="189"/>
      <c r="H189" s="175" t="s">
        <v>618</v>
      </c>
      <c r="I189" s="167" t="s">
        <v>658</v>
      </c>
      <c r="J189" s="130" t="s">
        <v>659</v>
      </c>
      <c r="L189" s="130" t="s">
        <v>660</v>
      </c>
      <c r="M189" s="130" t="s">
        <v>495</v>
      </c>
      <c r="N189" s="177" t="s">
        <v>511</v>
      </c>
      <c r="O189" s="130" t="s">
        <v>512</v>
      </c>
    </row>
    <row r="190" spans="3:15">
      <c r="C190" s="189"/>
      <c r="D190" s="189"/>
      <c r="E190" s="189"/>
      <c r="H190" s="175" t="s">
        <v>618</v>
      </c>
      <c r="I190" s="167" t="s">
        <v>661</v>
      </c>
      <c r="J190" s="130" t="s">
        <v>662</v>
      </c>
      <c r="L190" s="130" t="s">
        <v>663</v>
      </c>
      <c r="M190" s="130" t="s">
        <v>516</v>
      </c>
      <c r="N190" s="177" t="s">
        <v>517</v>
      </c>
      <c r="O190" s="130" t="s">
        <v>518</v>
      </c>
    </row>
    <row r="191" spans="3:15">
      <c r="C191" s="189"/>
      <c r="D191" s="189"/>
      <c r="E191" s="189"/>
      <c r="H191" s="175" t="s">
        <v>618</v>
      </c>
      <c r="I191" s="167" t="s">
        <v>664</v>
      </c>
      <c r="J191" s="130" t="s">
        <v>665</v>
      </c>
      <c r="L191" s="130" t="s">
        <v>666</v>
      </c>
      <c r="M191" s="130"/>
      <c r="N191" s="177"/>
      <c r="O191" s="130" t="s">
        <v>518</v>
      </c>
    </row>
    <row r="192" spans="3:15">
      <c r="C192" s="189"/>
      <c r="D192" s="189"/>
      <c r="E192" s="189"/>
      <c r="H192" s="175" t="s">
        <v>618</v>
      </c>
      <c r="I192" s="167" t="s">
        <v>667</v>
      </c>
      <c r="J192" s="130" t="s">
        <v>668</v>
      </c>
      <c r="L192" s="130" t="s">
        <v>669</v>
      </c>
      <c r="M192" s="130"/>
      <c r="N192" s="177"/>
      <c r="O192" s="130" t="s">
        <v>518</v>
      </c>
    </row>
    <row r="193" spans="3:15">
      <c r="C193" s="189"/>
      <c r="D193" s="189"/>
      <c r="E193" s="189"/>
      <c r="H193" s="185"/>
      <c r="I193" s="181" t="s">
        <v>670</v>
      </c>
      <c r="J193" s="186"/>
      <c r="L193" s="130" t="s">
        <v>671</v>
      </c>
      <c r="M193" s="130"/>
      <c r="N193" s="177"/>
      <c r="O193" s="130" t="s">
        <v>518</v>
      </c>
    </row>
    <row r="194" spans="3:15">
      <c r="C194" s="189"/>
      <c r="D194" s="189"/>
      <c r="E194" s="189"/>
      <c r="H194" s="175" t="s">
        <v>672</v>
      </c>
      <c r="I194" s="167" t="s">
        <v>673</v>
      </c>
      <c r="J194" s="130" t="s">
        <v>674</v>
      </c>
      <c r="L194" s="130" t="s">
        <v>675</v>
      </c>
      <c r="M194" s="130" t="s">
        <v>516</v>
      </c>
      <c r="N194" s="177" t="s">
        <v>520</v>
      </c>
      <c r="O194" s="130" t="s">
        <v>521</v>
      </c>
    </row>
    <row r="195" spans="3:15">
      <c r="C195" s="189"/>
      <c r="D195" s="189"/>
      <c r="E195" s="189"/>
      <c r="H195" s="175" t="s">
        <v>672</v>
      </c>
      <c r="I195" s="167" t="s">
        <v>676</v>
      </c>
      <c r="J195" s="130" t="s">
        <v>677</v>
      </c>
      <c r="L195" s="130" t="s">
        <v>678</v>
      </c>
      <c r="M195" s="130"/>
      <c r="N195" s="177"/>
      <c r="O195" s="130" t="s">
        <v>521</v>
      </c>
    </row>
    <row r="196" spans="3:15">
      <c r="C196" s="189"/>
      <c r="D196" s="189"/>
      <c r="E196" s="189"/>
      <c r="H196" s="175" t="s">
        <v>672</v>
      </c>
      <c r="I196" s="167" t="s">
        <v>679</v>
      </c>
      <c r="J196" s="130" t="s">
        <v>680</v>
      </c>
      <c r="L196" s="130" t="s">
        <v>681</v>
      </c>
      <c r="M196" s="130" t="s">
        <v>516</v>
      </c>
      <c r="N196" s="177" t="s">
        <v>523</v>
      </c>
      <c r="O196" s="130" t="s">
        <v>524</v>
      </c>
    </row>
    <row r="197" spans="3:15">
      <c r="C197" s="189"/>
      <c r="D197" s="189"/>
      <c r="E197" s="189"/>
      <c r="H197" s="175" t="s">
        <v>672</v>
      </c>
      <c r="I197" s="167" t="s">
        <v>682</v>
      </c>
      <c r="J197" s="130" t="s">
        <v>683</v>
      </c>
      <c r="L197" s="130" t="s">
        <v>684</v>
      </c>
      <c r="M197" s="130"/>
      <c r="N197" s="177"/>
      <c r="O197" s="130" t="s">
        <v>524</v>
      </c>
    </row>
    <row r="198" spans="3:15">
      <c r="C198" s="189"/>
      <c r="D198" s="189"/>
      <c r="E198" s="189"/>
      <c r="H198" s="175" t="s">
        <v>672</v>
      </c>
      <c r="I198" s="167" t="s">
        <v>685</v>
      </c>
      <c r="J198" s="130" t="s">
        <v>686</v>
      </c>
      <c r="L198" s="130" t="s">
        <v>687</v>
      </c>
      <c r="M198" s="130" t="s">
        <v>516</v>
      </c>
      <c r="N198" s="177" t="s">
        <v>526</v>
      </c>
      <c r="O198" s="130" t="s">
        <v>527</v>
      </c>
    </row>
    <row r="199" spans="3:15">
      <c r="C199" s="189"/>
      <c r="D199" s="189"/>
      <c r="E199" s="189"/>
      <c r="H199" s="175" t="s">
        <v>672</v>
      </c>
      <c r="I199" s="167" t="s">
        <v>688</v>
      </c>
      <c r="J199" s="130" t="s">
        <v>689</v>
      </c>
      <c r="L199" s="130" t="s">
        <v>690</v>
      </c>
      <c r="M199" s="130" t="s">
        <v>516</v>
      </c>
      <c r="N199" s="177" t="s">
        <v>529</v>
      </c>
      <c r="O199" s="130" t="s">
        <v>530</v>
      </c>
    </row>
    <row r="200" spans="3:15">
      <c r="C200" s="189"/>
      <c r="D200" s="189"/>
      <c r="E200" s="189"/>
      <c r="H200" s="175" t="s">
        <v>672</v>
      </c>
      <c r="I200" s="167" t="s">
        <v>691</v>
      </c>
      <c r="J200" s="130" t="s">
        <v>692</v>
      </c>
      <c r="L200" s="130" t="s">
        <v>693</v>
      </c>
      <c r="M200" s="130" t="s">
        <v>516</v>
      </c>
      <c r="N200" s="177" t="s">
        <v>532</v>
      </c>
      <c r="O200" s="130" t="s">
        <v>533</v>
      </c>
    </row>
    <row r="201" spans="3:15">
      <c r="C201" s="189"/>
      <c r="D201" s="189"/>
      <c r="E201" s="189"/>
      <c r="H201" s="175" t="s">
        <v>672</v>
      </c>
      <c r="I201" s="167" t="s">
        <v>694</v>
      </c>
      <c r="J201" s="130" t="s">
        <v>695</v>
      </c>
      <c r="L201" s="130" t="s">
        <v>696</v>
      </c>
      <c r="M201" s="130" t="s">
        <v>516</v>
      </c>
      <c r="N201" s="177" t="s">
        <v>535</v>
      </c>
      <c r="O201" s="130" t="s">
        <v>536</v>
      </c>
    </row>
    <row r="202" spans="3:15">
      <c r="C202" s="189"/>
      <c r="D202" s="189"/>
      <c r="E202" s="189"/>
      <c r="H202" s="175" t="s">
        <v>672</v>
      </c>
      <c r="I202" s="167" t="s">
        <v>697</v>
      </c>
      <c r="J202" s="130" t="s">
        <v>698</v>
      </c>
      <c r="L202" s="130" t="s">
        <v>699</v>
      </c>
      <c r="M202" s="130" t="s">
        <v>516</v>
      </c>
      <c r="N202" s="177" t="s">
        <v>538</v>
      </c>
      <c r="O202" s="130" t="s">
        <v>539</v>
      </c>
    </row>
    <row r="203" spans="3:15">
      <c r="C203" s="189"/>
      <c r="D203" s="189"/>
      <c r="E203" s="189"/>
      <c r="H203" s="175" t="s">
        <v>672</v>
      </c>
      <c r="I203" s="167" t="s">
        <v>700</v>
      </c>
      <c r="J203" s="130" t="s">
        <v>701</v>
      </c>
      <c r="L203" s="130" t="s">
        <v>702</v>
      </c>
      <c r="M203" s="130" t="s">
        <v>516</v>
      </c>
      <c r="N203" s="177" t="s">
        <v>541</v>
      </c>
      <c r="O203" s="130" t="s">
        <v>542</v>
      </c>
    </row>
    <row r="204" spans="3:15">
      <c r="C204" s="189"/>
      <c r="D204" s="189"/>
      <c r="E204" s="189"/>
      <c r="H204" s="175" t="s">
        <v>672</v>
      </c>
      <c r="I204" s="167" t="s">
        <v>703</v>
      </c>
      <c r="J204" s="130" t="s">
        <v>704</v>
      </c>
      <c r="L204" s="130" t="s">
        <v>705</v>
      </c>
      <c r="M204" s="130" t="s">
        <v>516</v>
      </c>
      <c r="N204" s="177" t="s">
        <v>544</v>
      </c>
      <c r="O204" s="130" t="s">
        <v>545</v>
      </c>
    </row>
    <row r="205" spans="3:15">
      <c r="C205" s="189"/>
      <c r="D205" s="189"/>
      <c r="E205" s="189"/>
      <c r="H205" s="175" t="s">
        <v>672</v>
      </c>
      <c r="I205" s="167" t="s">
        <v>706</v>
      </c>
      <c r="J205" s="130" t="s">
        <v>707</v>
      </c>
      <c r="L205" s="130" t="s">
        <v>708</v>
      </c>
      <c r="M205" s="130" t="s">
        <v>549</v>
      </c>
      <c r="N205" s="177" t="s">
        <v>550</v>
      </c>
      <c r="O205" s="130" t="s">
        <v>551</v>
      </c>
    </row>
    <row r="206" spans="3:15">
      <c r="C206" s="189"/>
      <c r="D206" s="189"/>
      <c r="E206" s="189"/>
      <c r="H206" s="175" t="s">
        <v>672</v>
      </c>
      <c r="I206" s="167" t="s">
        <v>709</v>
      </c>
      <c r="J206" s="130" t="s">
        <v>710</v>
      </c>
      <c r="L206" s="130" t="s">
        <v>711</v>
      </c>
      <c r="M206" s="130" t="s">
        <v>549</v>
      </c>
      <c r="N206" s="177" t="s">
        <v>553</v>
      </c>
      <c r="O206" s="130" t="s">
        <v>554</v>
      </c>
    </row>
    <row r="207" spans="3:15">
      <c r="C207" s="189"/>
      <c r="D207" s="189"/>
      <c r="E207" s="189"/>
      <c r="H207" s="175" t="s">
        <v>672</v>
      </c>
      <c r="I207" s="167" t="s">
        <v>712</v>
      </c>
      <c r="J207" s="130" t="s">
        <v>713</v>
      </c>
      <c r="L207" s="130" t="s">
        <v>714</v>
      </c>
      <c r="M207" s="130" t="s">
        <v>549</v>
      </c>
      <c r="N207" s="177" t="s">
        <v>556</v>
      </c>
      <c r="O207" s="130" t="s">
        <v>557</v>
      </c>
    </row>
    <row r="208" spans="3:15">
      <c r="C208" s="189"/>
      <c r="D208" s="189"/>
      <c r="E208" s="189"/>
      <c r="H208" s="175" t="s">
        <v>672</v>
      </c>
      <c r="I208" s="167" t="s">
        <v>715</v>
      </c>
      <c r="J208" s="130" t="s">
        <v>716</v>
      </c>
      <c r="L208" s="130" t="s">
        <v>717</v>
      </c>
      <c r="M208" s="130" t="s">
        <v>549</v>
      </c>
      <c r="N208" s="177" t="s">
        <v>559</v>
      </c>
      <c r="O208" s="130" t="s">
        <v>560</v>
      </c>
    </row>
    <row r="209" spans="3:15">
      <c r="C209" s="189"/>
      <c r="D209" s="189"/>
      <c r="E209" s="189"/>
      <c r="H209" s="175" t="s">
        <v>672</v>
      </c>
      <c r="I209" s="167" t="s">
        <v>718</v>
      </c>
      <c r="J209" s="130" t="s">
        <v>719</v>
      </c>
      <c r="L209" s="130" t="s">
        <v>720</v>
      </c>
      <c r="M209" s="130"/>
      <c r="N209" s="177"/>
      <c r="O209" s="130" t="s">
        <v>560</v>
      </c>
    </row>
    <row r="210" spans="3:15">
      <c r="C210" s="189"/>
      <c r="D210" s="189"/>
      <c r="E210" s="189"/>
      <c r="H210" s="175" t="s">
        <v>672</v>
      </c>
      <c r="I210" s="167" t="s">
        <v>721</v>
      </c>
      <c r="J210" s="130" t="s">
        <v>722</v>
      </c>
      <c r="L210" s="130" t="s">
        <v>723</v>
      </c>
      <c r="M210" s="130" t="s">
        <v>549</v>
      </c>
      <c r="N210" s="177" t="s">
        <v>562</v>
      </c>
      <c r="O210" s="130" t="s">
        <v>563</v>
      </c>
    </row>
    <row r="211" spans="3:15">
      <c r="C211" s="189"/>
      <c r="D211" s="189"/>
      <c r="E211" s="189"/>
      <c r="H211" s="175" t="s">
        <v>672</v>
      </c>
      <c r="I211" s="167" t="s">
        <v>724</v>
      </c>
      <c r="J211" s="130" t="s">
        <v>725</v>
      </c>
      <c r="L211" s="130" t="s">
        <v>726</v>
      </c>
      <c r="M211" s="130"/>
      <c r="N211" s="177"/>
      <c r="O211" s="130" t="s">
        <v>563</v>
      </c>
    </row>
    <row r="212" spans="3:15">
      <c r="C212" s="189"/>
      <c r="D212" s="189"/>
      <c r="E212" s="189"/>
      <c r="H212" s="175" t="s">
        <v>672</v>
      </c>
      <c r="I212" s="167" t="s">
        <v>727</v>
      </c>
      <c r="J212" s="130" t="s">
        <v>728</v>
      </c>
      <c r="L212" s="130" t="s">
        <v>729</v>
      </c>
      <c r="M212" s="130" t="s">
        <v>549</v>
      </c>
      <c r="N212" s="177" t="s">
        <v>565</v>
      </c>
      <c r="O212" s="130" t="s">
        <v>566</v>
      </c>
    </row>
    <row r="213" spans="3:15">
      <c r="C213" s="189"/>
      <c r="D213" s="189"/>
      <c r="E213" s="189"/>
      <c r="H213" s="185"/>
      <c r="I213" s="181" t="s">
        <v>730</v>
      </c>
      <c r="J213" s="186"/>
      <c r="L213" s="130" t="s">
        <v>731</v>
      </c>
      <c r="M213" s="130"/>
      <c r="N213" s="177"/>
      <c r="O213" s="130" t="s">
        <v>566</v>
      </c>
    </row>
    <row r="214" spans="3:15">
      <c r="C214" s="189"/>
      <c r="D214" s="189"/>
      <c r="E214" s="189"/>
      <c r="H214" s="175" t="s">
        <v>732</v>
      </c>
      <c r="I214" s="167" t="s">
        <v>733</v>
      </c>
      <c r="J214" s="130" t="s">
        <v>734</v>
      </c>
      <c r="L214" s="130" t="s">
        <v>735</v>
      </c>
      <c r="M214" s="130" t="s">
        <v>549</v>
      </c>
      <c r="N214" s="177" t="s">
        <v>568</v>
      </c>
      <c r="O214" s="130" t="s">
        <v>569</v>
      </c>
    </row>
    <row r="215" spans="3:15">
      <c r="C215" s="189"/>
      <c r="D215" s="189"/>
      <c r="E215" s="189"/>
      <c r="H215" s="175" t="s">
        <v>732</v>
      </c>
      <c r="I215" s="167" t="s">
        <v>736</v>
      </c>
      <c r="J215" s="130" t="s">
        <v>737</v>
      </c>
      <c r="L215" s="130" t="s">
        <v>738</v>
      </c>
      <c r="M215" s="130" t="s">
        <v>549</v>
      </c>
      <c r="N215" s="177" t="s">
        <v>571</v>
      </c>
      <c r="O215" s="130" t="s">
        <v>572</v>
      </c>
    </row>
    <row r="216" spans="3:15">
      <c r="C216" s="189"/>
      <c r="D216" s="189"/>
      <c r="E216" s="189"/>
      <c r="H216" s="175" t="s">
        <v>732</v>
      </c>
      <c r="I216" s="167" t="s">
        <v>739</v>
      </c>
      <c r="J216" s="130" t="s">
        <v>740</v>
      </c>
      <c r="L216" s="130" t="s">
        <v>741</v>
      </c>
      <c r="M216" s="130" t="s">
        <v>549</v>
      </c>
      <c r="N216" s="177" t="s">
        <v>574</v>
      </c>
      <c r="O216" s="130" t="s">
        <v>575</v>
      </c>
    </row>
    <row r="217" spans="3:15">
      <c r="C217" s="189"/>
      <c r="D217" s="189"/>
      <c r="E217" s="189"/>
      <c r="H217" s="175" t="s">
        <v>732</v>
      </c>
      <c r="I217" s="167" t="s">
        <v>742</v>
      </c>
      <c r="J217" s="130" t="s">
        <v>743</v>
      </c>
      <c r="L217" s="130" t="s">
        <v>744</v>
      </c>
      <c r="M217" s="130" t="s">
        <v>549</v>
      </c>
      <c r="N217" s="177" t="s">
        <v>577</v>
      </c>
      <c r="O217" s="130" t="s">
        <v>578</v>
      </c>
    </row>
    <row r="218" spans="3:15">
      <c r="C218" s="189"/>
      <c r="D218" s="189"/>
      <c r="E218" s="189"/>
      <c r="H218" s="175" t="s">
        <v>732</v>
      </c>
      <c r="I218" s="167" t="s">
        <v>745</v>
      </c>
      <c r="J218" s="130" t="s">
        <v>746</v>
      </c>
      <c r="L218" s="130" t="s">
        <v>747</v>
      </c>
      <c r="M218" s="130" t="s">
        <v>549</v>
      </c>
      <c r="N218" s="177" t="s">
        <v>580</v>
      </c>
      <c r="O218" s="130" t="s">
        <v>581</v>
      </c>
    </row>
    <row r="219" spans="3:15">
      <c r="C219" s="189"/>
      <c r="D219" s="189"/>
      <c r="E219" s="189"/>
      <c r="H219" s="175" t="s">
        <v>732</v>
      </c>
      <c r="I219" s="167" t="s">
        <v>748</v>
      </c>
      <c r="J219" s="130" t="s">
        <v>749</v>
      </c>
      <c r="L219" s="130" t="s">
        <v>750</v>
      </c>
      <c r="M219" s="130" t="s">
        <v>585</v>
      </c>
      <c r="N219" s="177" t="s">
        <v>586</v>
      </c>
      <c r="O219" s="130" t="s">
        <v>587</v>
      </c>
    </row>
    <row r="220" spans="3:15">
      <c r="C220" s="189"/>
      <c r="D220" s="189"/>
      <c r="E220" s="189"/>
      <c r="H220" s="175" t="s">
        <v>732</v>
      </c>
      <c r="I220" s="167" t="s">
        <v>751</v>
      </c>
      <c r="J220" s="130" t="s">
        <v>752</v>
      </c>
      <c r="L220" s="130" t="s">
        <v>753</v>
      </c>
      <c r="M220" s="130" t="s">
        <v>585</v>
      </c>
      <c r="N220" s="177" t="s">
        <v>589</v>
      </c>
      <c r="O220" s="130" t="s">
        <v>590</v>
      </c>
    </row>
    <row r="221" spans="3:15">
      <c r="C221" s="189"/>
      <c r="D221" s="189"/>
      <c r="E221" s="189"/>
      <c r="H221" s="175" t="s">
        <v>732</v>
      </c>
      <c r="I221" s="167" t="s">
        <v>754</v>
      </c>
      <c r="J221" s="130" t="s">
        <v>755</v>
      </c>
      <c r="L221" s="130" t="s">
        <v>756</v>
      </c>
      <c r="M221" s="130" t="s">
        <v>585</v>
      </c>
      <c r="N221" s="177" t="s">
        <v>592</v>
      </c>
      <c r="O221" s="130" t="s">
        <v>593</v>
      </c>
    </row>
    <row r="222" spans="3:15">
      <c r="C222" s="189"/>
      <c r="D222" s="189"/>
      <c r="E222" s="189"/>
      <c r="H222" s="185"/>
      <c r="I222" s="181" t="s">
        <v>757</v>
      </c>
      <c r="J222" s="186"/>
      <c r="L222" s="130" t="s">
        <v>758</v>
      </c>
      <c r="M222" s="130" t="s">
        <v>585</v>
      </c>
      <c r="N222" s="177" t="s">
        <v>595</v>
      </c>
      <c r="O222" s="130" t="s">
        <v>596</v>
      </c>
    </row>
    <row r="223" spans="3:15">
      <c r="C223" s="189"/>
      <c r="D223" s="189"/>
      <c r="E223" s="189"/>
      <c r="H223" s="175" t="s">
        <v>759</v>
      </c>
      <c r="I223" s="167" t="s">
        <v>760</v>
      </c>
      <c r="J223" s="130" t="s">
        <v>761</v>
      </c>
      <c r="L223" s="130" t="s">
        <v>762</v>
      </c>
      <c r="M223" s="130" t="s">
        <v>585</v>
      </c>
      <c r="N223" s="177" t="s">
        <v>598</v>
      </c>
      <c r="O223" s="130" t="s">
        <v>599</v>
      </c>
    </row>
    <row r="224" spans="3:15">
      <c r="C224" s="189"/>
      <c r="D224" s="189"/>
      <c r="E224" s="189"/>
      <c r="H224" s="175" t="s">
        <v>759</v>
      </c>
      <c r="I224" s="167" t="s">
        <v>763</v>
      </c>
      <c r="J224" s="130" t="s">
        <v>764</v>
      </c>
      <c r="L224" s="130" t="s">
        <v>765</v>
      </c>
      <c r="M224" s="130" t="s">
        <v>585</v>
      </c>
      <c r="N224" s="177" t="s">
        <v>601</v>
      </c>
      <c r="O224" s="130" t="s">
        <v>602</v>
      </c>
    </row>
    <row r="225" spans="3:15">
      <c r="C225" s="189"/>
      <c r="D225" s="189"/>
      <c r="E225" s="189"/>
      <c r="H225" s="175" t="s">
        <v>759</v>
      </c>
      <c r="I225" s="167" t="s">
        <v>766</v>
      </c>
      <c r="J225" s="130" t="s">
        <v>767</v>
      </c>
      <c r="L225" s="130" t="s">
        <v>768</v>
      </c>
      <c r="M225" s="130" t="s">
        <v>585</v>
      </c>
      <c r="N225" s="177" t="s">
        <v>604</v>
      </c>
      <c r="O225" s="130" t="s">
        <v>605</v>
      </c>
    </row>
    <row r="226" spans="3:15">
      <c r="C226" s="189"/>
      <c r="D226" s="189"/>
      <c r="E226" s="189"/>
      <c r="H226" s="175" t="s">
        <v>759</v>
      </c>
      <c r="I226" s="167" t="s">
        <v>769</v>
      </c>
      <c r="J226" s="130" t="s">
        <v>770</v>
      </c>
      <c r="L226" s="130" t="s">
        <v>771</v>
      </c>
      <c r="M226" s="130" t="s">
        <v>585</v>
      </c>
      <c r="N226" s="177" t="s">
        <v>607</v>
      </c>
      <c r="O226" s="130" t="s">
        <v>608</v>
      </c>
    </row>
    <row r="227" spans="3:15">
      <c r="C227" s="189"/>
      <c r="D227" s="189"/>
      <c r="E227" s="189"/>
      <c r="H227" s="175" t="s">
        <v>759</v>
      </c>
      <c r="I227" s="167" t="s">
        <v>772</v>
      </c>
      <c r="J227" s="130" t="s">
        <v>773</v>
      </c>
      <c r="L227" s="130" t="s">
        <v>774</v>
      </c>
      <c r="M227" s="130" t="s">
        <v>585</v>
      </c>
      <c r="N227" s="177" t="s">
        <v>610</v>
      </c>
      <c r="O227" s="130" t="s">
        <v>611</v>
      </c>
    </row>
    <row r="228" spans="3:15">
      <c r="C228" s="189"/>
      <c r="D228" s="189"/>
      <c r="E228" s="189"/>
      <c r="H228" s="175" t="s">
        <v>759</v>
      </c>
      <c r="I228" s="167" t="s">
        <v>775</v>
      </c>
      <c r="J228" s="130" t="s">
        <v>776</v>
      </c>
      <c r="L228" s="130" t="s">
        <v>777</v>
      </c>
      <c r="M228" s="130" t="s">
        <v>585</v>
      </c>
      <c r="N228" s="177" t="s">
        <v>613</v>
      </c>
      <c r="O228" s="130" t="s">
        <v>614</v>
      </c>
    </row>
    <row r="229" spans="3:15">
      <c r="C229" s="189"/>
      <c r="D229" s="189"/>
      <c r="E229" s="189"/>
      <c r="H229" s="175" t="s">
        <v>759</v>
      </c>
      <c r="I229" s="167" t="s">
        <v>778</v>
      </c>
      <c r="J229" s="130" t="s">
        <v>779</v>
      </c>
      <c r="L229" s="130" t="s">
        <v>780</v>
      </c>
      <c r="M229" s="130" t="s">
        <v>618</v>
      </c>
      <c r="N229" s="177" t="s">
        <v>619</v>
      </c>
      <c r="O229" s="130" t="s">
        <v>620</v>
      </c>
    </row>
    <row r="230" spans="3:15">
      <c r="C230" s="189"/>
      <c r="D230" s="189"/>
      <c r="E230" s="189"/>
      <c r="H230" s="175" t="s">
        <v>759</v>
      </c>
      <c r="I230" s="167" t="s">
        <v>3537</v>
      </c>
      <c r="J230" s="130" t="s">
        <v>3538</v>
      </c>
      <c r="L230" s="130" t="s">
        <v>3539</v>
      </c>
      <c r="M230" s="130" t="s">
        <v>618</v>
      </c>
      <c r="N230" s="177" t="s">
        <v>622</v>
      </c>
      <c r="O230" s="130" t="s">
        <v>623</v>
      </c>
    </row>
    <row r="231" spans="3:15">
      <c r="C231" s="189"/>
      <c r="D231" s="189"/>
      <c r="E231" s="189"/>
      <c r="H231" s="175" t="s">
        <v>759</v>
      </c>
      <c r="I231" s="167" t="s">
        <v>3540</v>
      </c>
      <c r="J231" s="130" t="s">
        <v>3541</v>
      </c>
      <c r="L231" s="130" t="s">
        <v>3542</v>
      </c>
      <c r="M231" s="130" t="s">
        <v>618</v>
      </c>
      <c r="N231" s="177" t="s">
        <v>625</v>
      </c>
      <c r="O231" s="130" t="s">
        <v>626</v>
      </c>
    </row>
    <row r="232" spans="3:15">
      <c r="C232" s="189"/>
      <c r="D232" s="189"/>
      <c r="E232" s="189"/>
      <c r="H232" s="175" t="s">
        <v>759</v>
      </c>
      <c r="I232" s="167" t="s">
        <v>3543</v>
      </c>
      <c r="J232" s="130" t="s">
        <v>3544</v>
      </c>
      <c r="L232" s="130" t="s">
        <v>3545</v>
      </c>
      <c r="M232" s="130" t="s">
        <v>618</v>
      </c>
      <c r="N232" s="177" t="s">
        <v>628</v>
      </c>
      <c r="O232" s="130" t="s">
        <v>629</v>
      </c>
    </row>
    <row r="233" spans="3:15">
      <c r="C233" s="189"/>
      <c r="D233" s="189"/>
      <c r="E233" s="189"/>
      <c r="H233" s="175" t="s">
        <v>759</v>
      </c>
      <c r="I233" s="167" t="s">
        <v>3546</v>
      </c>
      <c r="J233" s="130" t="s">
        <v>3547</v>
      </c>
      <c r="L233" s="130" t="s">
        <v>3548</v>
      </c>
      <c r="M233" s="130"/>
      <c r="N233" s="177"/>
      <c r="O233" s="130" t="s">
        <v>629</v>
      </c>
    </row>
    <row r="234" spans="3:15">
      <c r="C234" s="189"/>
      <c r="D234" s="189"/>
      <c r="E234" s="189"/>
      <c r="H234" s="175" t="s">
        <v>759</v>
      </c>
      <c r="I234" s="167" t="s">
        <v>3549</v>
      </c>
      <c r="J234" s="130" t="s">
        <v>3550</v>
      </c>
      <c r="L234" s="130" t="s">
        <v>3551</v>
      </c>
      <c r="M234" s="130" t="s">
        <v>618</v>
      </c>
      <c r="N234" s="177" t="s">
        <v>631</v>
      </c>
      <c r="O234" s="130" t="s">
        <v>632</v>
      </c>
    </row>
    <row r="235" spans="3:15">
      <c r="C235" s="189"/>
      <c r="D235" s="189"/>
      <c r="E235" s="189"/>
      <c r="H235" s="175" t="s">
        <v>759</v>
      </c>
      <c r="I235" s="167" t="s">
        <v>3552</v>
      </c>
      <c r="J235" s="130" t="s">
        <v>3553</v>
      </c>
      <c r="L235" s="130" t="s">
        <v>3554</v>
      </c>
      <c r="M235" s="130" t="s">
        <v>618</v>
      </c>
      <c r="N235" s="177" t="s">
        <v>634</v>
      </c>
      <c r="O235" s="130" t="s">
        <v>635</v>
      </c>
    </row>
    <row r="236" spans="3:15">
      <c r="C236" s="189"/>
      <c r="D236" s="189"/>
      <c r="E236" s="189"/>
      <c r="H236" s="175" t="s">
        <v>759</v>
      </c>
      <c r="I236" s="167" t="s">
        <v>3555</v>
      </c>
      <c r="J236" s="130" t="s">
        <v>3556</v>
      </c>
      <c r="L236" s="130" t="s">
        <v>3557</v>
      </c>
      <c r="M236" s="130" t="s">
        <v>618</v>
      </c>
      <c r="N236" s="177" t="s">
        <v>637</v>
      </c>
      <c r="O236" s="130" t="s">
        <v>638</v>
      </c>
    </row>
    <row r="237" spans="3:15">
      <c r="C237" s="189"/>
      <c r="D237" s="189"/>
      <c r="E237" s="189"/>
      <c r="H237" s="175" t="s">
        <v>759</v>
      </c>
      <c r="I237" s="167" t="s">
        <v>3558</v>
      </c>
      <c r="J237" s="130" t="s">
        <v>3559</v>
      </c>
      <c r="L237" s="130" t="s">
        <v>3560</v>
      </c>
      <c r="M237" s="130" t="s">
        <v>618</v>
      </c>
      <c r="N237" s="177" t="s">
        <v>640</v>
      </c>
      <c r="O237" s="130" t="s">
        <v>641</v>
      </c>
    </row>
    <row r="238" spans="3:15">
      <c r="C238" s="189"/>
      <c r="D238" s="189"/>
      <c r="E238" s="189"/>
      <c r="H238" s="175" t="s">
        <v>759</v>
      </c>
      <c r="I238" s="167" t="s">
        <v>3561</v>
      </c>
      <c r="J238" s="130" t="s">
        <v>3562</v>
      </c>
      <c r="L238" s="130" t="s">
        <v>3563</v>
      </c>
      <c r="M238" s="130" t="s">
        <v>618</v>
      </c>
      <c r="N238" s="177" t="s">
        <v>643</v>
      </c>
      <c r="O238" s="130" t="s">
        <v>644</v>
      </c>
    </row>
    <row r="239" spans="3:15">
      <c r="C239" s="189"/>
      <c r="D239" s="189"/>
      <c r="E239" s="189"/>
      <c r="H239" s="185"/>
      <c r="I239" s="181" t="s">
        <v>3564</v>
      </c>
      <c r="J239" s="186"/>
      <c r="L239" s="130" t="s">
        <v>3565</v>
      </c>
      <c r="M239" s="130" t="s">
        <v>618</v>
      </c>
      <c r="N239" s="177" t="s">
        <v>646</v>
      </c>
      <c r="O239" s="130" t="s">
        <v>647</v>
      </c>
    </row>
    <row r="240" spans="3:15">
      <c r="C240" s="189"/>
      <c r="D240" s="189"/>
      <c r="E240" s="189"/>
      <c r="H240" s="175" t="s">
        <v>3566</v>
      </c>
      <c r="I240" s="167" t="s">
        <v>3567</v>
      </c>
      <c r="J240" s="130" t="s">
        <v>3568</v>
      </c>
      <c r="L240" s="130" t="s">
        <v>3569</v>
      </c>
      <c r="M240" s="130" t="s">
        <v>618</v>
      </c>
      <c r="N240" s="177" t="s">
        <v>649</v>
      </c>
      <c r="O240" s="130" t="s">
        <v>650</v>
      </c>
    </row>
    <row r="241" spans="3:15">
      <c r="C241" s="189"/>
      <c r="D241" s="189"/>
      <c r="E241" s="189"/>
      <c r="H241" s="175" t="s">
        <v>3566</v>
      </c>
      <c r="I241" s="167" t="s">
        <v>3570</v>
      </c>
      <c r="J241" s="130" t="s">
        <v>3571</v>
      </c>
      <c r="L241" s="130" t="s">
        <v>3572</v>
      </c>
      <c r="M241" s="130"/>
      <c r="N241" s="177"/>
      <c r="O241" s="130" t="s">
        <v>650</v>
      </c>
    </row>
    <row r="242" spans="3:15">
      <c r="C242" s="189"/>
      <c r="D242" s="189"/>
      <c r="E242" s="189"/>
      <c r="H242" s="175" t="s">
        <v>3566</v>
      </c>
      <c r="I242" s="167" t="s">
        <v>3573</v>
      </c>
      <c r="J242" s="130" t="s">
        <v>3574</v>
      </c>
      <c r="L242" s="130" t="s">
        <v>3575</v>
      </c>
      <c r="M242" s="130" t="s">
        <v>618</v>
      </c>
      <c r="N242" s="177" t="s">
        <v>652</v>
      </c>
      <c r="O242" s="130" t="s">
        <v>653</v>
      </c>
    </row>
    <row r="243" spans="3:15">
      <c r="C243" s="189"/>
      <c r="D243" s="189"/>
      <c r="E243" s="189"/>
      <c r="H243" s="175" t="s">
        <v>3566</v>
      </c>
      <c r="I243" s="167" t="s">
        <v>3576</v>
      </c>
      <c r="J243" s="130" t="s">
        <v>3577</v>
      </c>
      <c r="L243" s="130" t="s">
        <v>3578</v>
      </c>
      <c r="M243" s="130" t="s">
        <v>618</v>
      </c>
      <c r="N243" s="177" t="s">
        <v>655</v>
      </c>
      <c r="O243" s="130" t="s">
        <v>656</v>
      </c>
    </row>
    <row r="244" spans="3:15">
      <c r="C244" s="189"/>
      <c r="D244" s="189"/>
      <c r="E244" s="189"/>
      <c r="H244" s="175" t="s">
        <v>3566</v>
      </c>
      <c r="I244" s="167" t="s">
        <v>3579</v>
      </c>
      <c r="J244" s="130" t="s">
        <v>3580</v>
      </c>
      <c r="L244" s="130" t="s">
        <v>3581</v>
      </c>
      <c r="M244" s="130" t="s">
        <v>618</v>
      </c>
      <c r="N244" s="177" t="s">
        <v>658</v>
      </c>
      <c r="O244" s="130" t="s">
        <v>659</v>
      </c>
    </row>
    <row r="245" spans="3:15">
      <c r="C245" s="189"/>
      <c r="D245" s="189"/>
      <c r="E245" s="189"/>
      <c r="H245" s="175" t="s">
        <v>3566</v>
      </c>
      <c r="I245" s="167" t="s">
        <v>3582</v>
      </c>
      <c r="J245" s="130" t="s">
        <v>3583</v>
      </c>
      <c r="L245" s="130" t="s">
        <v>3584</v>
      </c>
      <c r="M245" s="130" t="s">
        <v>618</v>
      </c>
      <c r="N245" s="177" t="s">
        <v>661</v>
      </c>
      <c r="O245" s="130" t="s">
        <v>662</v>
      </c>
    </row>
    <row r="246" spans="3:15">
      <c r="C246" s="189"/>
      <c r="D246" s="189"/>
      <c r="E246" s="189"/>
      <c r="H246" s="175" t="s">
        <v>3566</v>
      </c>
      <c r="I246" s="167" t="s">
        <v>3585</v>
      </c>
      <c r="J246" s="130" t="s">
        <v>3586</v>
      </c>
      <c r="L246" s="130" t="s">
        <v>3587</v>
      </c>
      <c r="M246" s="130" t="s">
        <v>618</v>
      </c>
      <c r="N246" s="177" t="s">
        <v>664</v>
      </c>
      <c r="O246" s="130" t="s">
        <v>665</v>
      </c>
    </row>
    <row r="247" spans="3:15">
      <c r="C247" s="189"/>
      <c r="D247" s="189"/>
      <c r="E247" s="189"/>
      <c r="H247" s="175" t="s">
        <v>3566</v>
      </c>
      <c r="I247" s="167" t="s">
        <v>3588</v>
      </c>
      <c r="J247" s="130" t="s">
        <v>3589</v>
      </c>
      <c r="L247" s="130" t="s">
        <v>3590</v>
      </c>
      <c r="M247" s="130" t="s">
        <v>618</v>
      </c>
      <c r="N247" s="177" t="s">
        <v>667</v>
      </c>
      <c r="O247" s="130" t="s">
        <v>668</v>
      </c>
    </row>
    <row r="248" spans="3:15">
      <c r="C248" s="189"/>
      <c r="D248" s="189"/>
      <c r="E248" s="189"/>
      <c r="H248" s="175" t="s">
        <v>3566</v>
      </c>
      <c r="I248" s="167" t="s">
        <v>3591</v>
      </c>
      <c r="J248" s="130" t="s">
        <v>3592</v>
      </c>
      <c r="L248" s="130" t="s">
        <v>3593</v>
      </c>
      <c r="M248" s="130" t="s">
        <v>672</v>
      </c>
      <c r="N248" s="177" t="s">
        <v>673</v>
      </c>
      <c r="O248" s="130" t="s">
        <v>674</v>
      </c>
    </row>
    <row r="249" spans="3:15">
      <c r="C249" s="189"/>
      <c r="D249" s="189"/>
      <c r="E249" s="189"/>
      <c r="H249" s="175" t="s">
        <v>3566</v>
      </c>
      <c r="I249" s="167" t="s">
        <v>3594</v>
      </c>
      <c r="J249" s="130" t="s">
        <v>3595</v>
      </c>
      <c r="L249" s="130" t="s">
        <v>3596</v>
      </c>
      <c r="M249" s="130"/>
      <c r="N249" s="177"/>
      <c r="O249" s="130" t="s">
        <v>674</v>
      </c>
    </row>
    <row r="250" spans="3:15">
      <c r="C250" s="189"/>
      <c r="D250" s="189"/>
      <c r="E250" s="189"/>
      <c r="H250" s="175" t="s">
        <v>3566</v>
      </c>
      <c r="I250" s="167" t="s">
        <v>3597</v>
      </c>
      <c r="J250" s="130" t="s">
        <v>3598</v>
      </c>
      <c r="L250" s="130" t="s">
        <v>3599</v>
      </c>
      <c r="M250" s="130" t="s">
        <v>672</v>
      </c>
      <c r="N250" s="177" t="s">
        <v>676</v>
      </c>
      <c r="O250" s="130" t="s">
        <v>677</v>
      </c>
    </row>
    <row r="251" spans="3:15">
      <c r="C251" s="189"/>
      <c r="D251" s="189"/>
      <c r="E251" s="189"/>
      <c r="H251" s="175" t="s">
        <v>3566</v>
      </c>
      <c r="I251" s="167" t="s">
        <v>3600</v>
      </c>
      <c r="J251" s="130" t="s">
        <v>3601</v>
      </c>
      <c r="L251" s="130" t="s">
        <v>3602</v>
      </c>
      <c r="M251" s="130"/>
      <c r="N251" s="177"/>
      <c r="O251" s="130" t="s">
        <v>677</v>
      </c>
    </row>
    <row r="252" spans="3:15">
      <c r="C252" s="189"/>
      <c r="D252" s="189"/>
      <c r="E252" s="189"/>
      <c r="H252" s="175" t="s">
        <v>3566</v>
      </c>
      <c r="I252" s="167" t="s">
        <v>3603</v>
      </c>
      <c r="J252" s="130" t="s">
        <v>3604</v>
      </c>
      <c r="L252" s="130" t="s">
        <v>3605</v>
      </c>
      <c r="M252" s="130" t="s">
        <v>672</v>
      </c>
      <c r="N252" s="177" t="s">
        <v>679</v>
      </c>
      <c r="O252" s="130" t="s">
        <v>680</v>
      </c>
    </row>
    <row r="253" spans="3:15">
      <c r="C253" s="189"/>
      <c r="D253" s="189"/>
      <c r="E253" s="189"/>
      <c r="H253" s="175" t="s">
        <v>3566</v>
      </c>
      <c r="I253" s="167" t="s">
        <v>3606</v>
      </c>
      <c r="J253" s="130" t="s">
        <v>3607</v>
      </c>
      <c r="L253" s="130" t="s">
        <v>3608</v>
      </c>
      <c r="M253" s="130" t="s">
        <v>672</v>
      </c>
      <c r="N253" s="177" t="s">
        <v>682</v>
      </c>
      <c r="O253" s="130" t="s">
        <v>683</v>
      </c>
    </row>
    <row r="254" spans="3:15">
      <c r="C254" s="189"/>
      <c r="D254" s="189"/>
      <c r="E254" s="189"/>
      <c r="H254" s="175" t="s">
        <v>3566</v>
      </c>
      <c r="I254" s="167" t="s">
        <v>3609</v>
      </c>
      <c r="J254" s="130" t="s">
        <v>3610</v>
      </c>
      <c r="L254" s="130" t="s">
        <v>3611</v>
      </c>
      <c r="M254" s="130" t="s">
        <v>672</v>
      </c>
      <c r="N254" s="177" t="s">
        <v>685</v>
      </c>
      <c r="O254" s="130" t="s">
        <v>686</v>
      </c>
    </row>
    <row r="255" spans="3:15">
      <c r="C255" s="189"/>
      <c r="D255" s="189"/>
      <c r="E255" s="189"/>
      <c r="H255" s="175" t="s">
        <v>3566</v>
      </c>
      <c r="I255" s="167" t="s">
        <v>3612</v>
      </c>
      <c r="J255" s="130" t="s">
        <v>3613</v>
      </c>
      <c r="L255" s="130" t="s">
        <v>3614</v>
      </c>
      <c r="M255" s="130" t="s">
        <v>672</v>
      </c>
      <c r="N255" s="177" t="s">
        <v>688</v>
      </c>
      <c r="O255" s="130" t="s">
        <v>689</v>
      </c>
    </row>
    <row r="256" spans="3:15">
      <c r="C256" s="189"/>
      <c r="D256" s="189"/>
      <c r="E256" s="189"/>
      <c r="H256" s="175" t="s">
        <v>3566</v>
      </c>
      <c r="I256" s="167" t="s">
        <v>3615</v>
      </c>
      <c r="J256" s="130" t="s">
        <v>3616</v>
      </c>
      <c r="L256" s="130" t="s">
        <v>3617</v>
      </c>
      <c r="M256" s="130" t="s">
        <v>672</v>
      </c>
      <c r="N256" s="177" t="s">
        <v>691</v>
      </c>
      <c r="O256" s="130" t="s">
        <v>692</v>
      </c>
    </row>
    <row r="257" spans="3:15">
      <c r="C257" s="189"/>
      <c r="D257" s="189"/>
      <c r="E257" s="189"/>
      <c r="H257" s="175" t="s">
        <v>3566</v>
      </c>
      <c r="I257" s="167" t="s">
        <v>3618</v>
      </c>
      <c r="J257" s="130" t="s">
        <v>3619</v>
      </c>
      <c r="L257" s="130" t="s">
        <v>3620</v>
      </c>
      <c r="M257" s="130" t="s">
        <v>672</v>
      </c>
      <c r="N257" s="177" t="s">
        <v>694</v>
      </c>
      <c r="O257" s="130" t="s">
        <v>695</v>
      </c>
    </row>
    <row r="258" spans="3:15">
      <c r="C258" s="189"/>
      <c r="D258" s="189"/>
      <c r="E258" s="189"/>
      <c r="H258" s="175" t="s">
        <v>3566</v>
      </c>
      <c r="I258" s="167" t="s">
        <v>3621</v>
      </c>
      <c r="J258" s="130" t="s">
        <v>3622</v>
      </c>
      <c r="L258" s="130" t="s">
        <v>3623</v>
      </c>
      <c r="M258" s="130" t="s">
        <v>672</v>
      </c>
      <c r="N258" s="177" t="s">
        <v>697</v>
      </c>
      <c r="O258" s="130" t="s">
        <v>698</v>
      </c>
    </row>
    <row r="259" spans="3:15">
      <c r="C259" s="189"/>
      <c r="D259" s="189"/>
      <c r="E259" s="189"/>
      <c r="H259" s="175" t="s">
        <v>3566</v>
      </c>
      <c r="I259" s="167" t="s">
        <v>3624</v>
      </c>
      <c r="J259" s="130" t="s">
        <v>3625</v>
      </c>
      <c r="L259" s="130" t="s">
        <v>3626</v>
      </c>
      <c r="M259" s="130" t="s">
        <v>672</v>
      </c>
      <c r="N259" s="177" t="s">
        <v>700</v>
      </c>
      <c r="O259" s="130" t="s">
        <v>701</v>
      </c>
    </row>
    <row r="260" spans="3:15">
      <c r="C260" s="189"/>
      <c r="D260" s="189"/>
      <c r="E260" s="189"/>
      <c r="H260" s="175" t="s">
        <v>3566</v>
      </c>
      <c r="I260" s="167" t="s">
        <v>3627</v>
      </c>
      <c r="J260" s="130" t="s">
        <v>3628</v>
      </c>
      <c r="L260" s="130" t="s">
        <v>3629</v>
      </c>
      <c r="M260" s="130"/>
      <c r="N260" s="177"/>
      <c r="O260" s="130" t="s">
        <v>701</v>
      </c>
    </row>
    <row r="261" spans="3:15">
      <c r="C261" s="189"/>
      <c r="D261" s="189"/>
      <c r="E261" s="189"/>
      <c r="H261" s="175" t="s">
        <v>3566</v>
      </c>
      <c r="I261" s="167" t="s">
        <v>3630</v>
      </c>
      <c r="J261" s="130" t="s">
        <v>3631</v>
      </c>
      <c r="L261" s="130" t="s">
        <v>3632</v>
      </c>
      <c r="M261" s="130" t="s">
        <v>672</v>
      </c>
      <c r="N261" s="177" t="s">
        <v>703</v>
      </c>
      <c r="O261" s="130" t="s">
        <v>704</v>
      </c>
    </row>
    <row r="262" spans="3:15">
      <c r="C262" s="189"/>
      <c r="D262" s="189"/>
      <c r="E262" s="189"/>
      <c r="H262" s="185"/>
      <c r="I262" s="181" t="s">
        <v>3633</v>
      </c>
      <c r="J262" s="186"/>
      <c r="L262" s="130" t="s">
        <v>3634</v>
      </c>
      <c r="M262" s="130" t="s">
        <v>672</v>
      </c>
      <c r="N262" s="177" t="s">
        <v>706</v>
      </c>
      <c r="O262" s="130" t="s">
        <v>707</v>
      </c>
    </row>
    <row r="263" spans="3:15">
      <c r="C263" s="189"/>
      <c r="D263" s="189"/>
      <c r="E263" s="189"/>
      <c r="H263" s="175" t="s">
        <v>3635</v>
      </c>
      <c r="I263" s="167" t="s">
        <v>3636</v>
      </c>
      <c r="J263" s="130" t="s">
        <v>3637</v>
      </c>
      <c r="L263" s="130" t="s">
        <v>3638</v>
      </c>
      <c r="M263" s="130" t="s">
        <v>672</v>
      </c>
      <c r="N263" s="177" t="s">
        <v>709</v>
      </c>
      <c r="O263" s="130" t="s">
        <v>710</v>
      </c>
    </row>
    <row r="264" spans="3:15">
      <c r="C264" s="189"/>
      <c r="D264" s="189"/>
      <c r="E264" s="189"/>
      <c r="H264" s="175" t="s">
        <v>3635</v>
      </c>
      <c r="I264" s="167" t="s">
        <v>3639</v>
      </c>
      <c r="J264" s="130" t="s">
        <v>3640</v>
      </c>
      <c r="L264" s="130" t="s">
        <v>3641</v>
      </c>
      <c r="M264" s="130"/>
      <c r="N264" s="177"/>
      <c r="O264" s="130" t="s">
        <v>710</v>
      </c>
    </row>
    <row r="265" spans="3:15">
      <c r="C265" s="189"/>
      <c r="D265" s="189"/>
      <c r="E265" s="189"/>
      <c r="H265" s="175" t="s">
        <v>3635</v>
      </c>
      <c r="I265" s="167" t="s">
        <v>3642</v>
      </c>
      <c r="J265" s="130" t="s">
        <v>3643</v>
      </c>
      <c r="L265" s="130" t="s">
        <v>3644</v>
      </c>
      <c r="M265" s="130" t="s">
        <v>672</v>
      </c>
      <c r="N265" s="177" t="s">
        <v>712</v>
      </c>
      <c r="O265" s="130" t="s">
        <v>713</v>
      </c>
    </row>
    <row r="266" spans="3:15">
      <c r="C266" s="189"/>
      <c r="D266" s="189"/>
      <c r="E266" s="189"/>
      <c r="H266" s="175" t="s">
        <v>3635</v>
      </c>
      <c r="I266" s="167" t="s">
        <v>3645</v>
      </c>
      <c r="J266" s="130" t="s">
        <v>3646</v>
      </c>
      <c r="L266" s="130" t="s">
        <v>3647</v>
      </c>
      <c r="M266" s="130" t="s">
        <v>672</v>
      </c>
      <c r="N266" s="177" t="s">
        <v>715</v>
      </c>
      <c r="O266" s="130" t="s">
        <v>716</v>
      </c>
    </row>
    <row r="267" spans="3:15">
      <c r="C267" s="189"/>
      <c r="D267" s="189"/>
      <c r="E267" s="189"/>
      <c r="H267" s="175" t="s">
        <v>3635</v>
      </c>
      <c r="I267" s="167" t="s">
        <v>3648</v>
      </c>
      <c r="J267" s="130" t="s">
        <v>3649</v>
      </c>
      <c r="L267" s="130" t="s">
        <v>3650</v>
      </c>
      <c r="M267" s="130" t="s">
        <v>672</v>
      </c>
      <c r="N267" s="177" t="s">
        <v>718</v>
      </c>
      <c r="O267" s="130" t="s">
        <v>719</v>
      </c>
    </row>
    <row r="268" spans="3:15">
      <c r="C268" s="189"/>
      <c r="D268" s="189"/>
      <c r="E268" s="189"/>
      <c r="H268" s="175" t="s">
        <v>3635</v>
      </c>
      <c r="I268" s="167" t="s">
        <v>3651</v>
      </c>
      <c r="J268" s="130" t="s">
        <v>3652</v>
      </c>
      <c r="L268" s="130" t="s">
        <v>3653</v>
      </c>
      <c r="M268" s="130"/>
      <c r="N268" s="177"/>
      <c r="O268" s="130" t="s">
        <v>719</v>
      </c>
    </row>
    <row r="269" spans="3:15">
      <c r="C269" s="189"/>
      <c r="D269" s="189"/>
      <c r="E269" s="189"/>
      <c r="H269" s="175" t="s">
        <v>3635</v>
      </c>
      <c r="I269" s="167" t="s">
        <v>3654</v>
      </c>
      <c r="J269" s="130" t="s">
        <v>3655</v>
      </c>
      <c r="L269" s="130" t="s">
        <v>3656</v>
      </c>
      <c r="M269" s="130" t="s">
        <v>672</v>
      </c>
      <c r="N269" s="177" t="s">
        <v>721</v>
      </c>
      <c r="O269" s="130" t="s">
        <v>722</v>
      </c>
    </row>
    <row r="270" spans="3:15">
      <c r="C270" s="189"/>
      <c r="D270" s="189"/>
      <c r="E270" s="189"/>
      <c r="H270" s="175" t="s">
        <v>3635</v>
      </c>
      <c r="I270" s="167" t="s">
        <v>3657</v>
      </c>
      <c r="J270" s="130" t="s">
        <v>3658</v>
      </c>
      <c r="L270" s="130" t="s">
        <v>3659</v>
      </c>
      <c r="M270" s="130" t="s">
        <v>672</v>
      </c>
      <c r="N270" s="177" t="s">
        <v>724</v>
      </c>
      <c r="O270" s="130" t="s">
        <v>725</v>
      </c>
    </row>
    <row r="271" spans="3:15">
      <c r="C271" s="189"/>
      <c r="D271" s="189"/>
      <c r="E271" s="189"/>
      <c r="H271" s="175" t="s">
        <v>3635</v>
      </c>
      <c r="I271" s="167" t="s">
        <v>3660</v>
      </c>
      <c r="J271" s="130" t="s">
        <v>3661</v>
      </c>
      <c r="L271" s="130" t="s">
        <v>3662</v>
      </c>
      <c r="M271" s="130" t="s">
        <v>672</v>
      </c>
      <c r="N271" s="177" t="s">
        <v>727</v>
      </c>
      <c r="O271" s="130" t="s">
        <v>728</v>
      </c>
    </row>
    <row r="272" spans="3:15">
      <c r="C272" s="189"/>
      <c r="D272" s="189"/>
      <c r="E272" s="189"/>
      <c r="H272" s="175" t="s">
        <v>3635</v>
      </c>
      <c r="I272" s="167" t="s">
        <v>3663</v>
      </c>
      <c r="J272" s="130" t="s">
        <v>3664</v>
      </c>
      <c r="L272" s="130" t="s">
        <v>3665</v>
      </c>
      <c r="M272" s="130" t="s">
        <v>732</v>
      </c>
      <c r="N272" s="177" t="s">
        <v>733</v>
      </c>
      <c r="O272" s="130" t="s">
        <v>734</v>
      </c>
    </row>
    <row r="273" spans="3:15">
      <c r="C273" s="189"/>
      <c r="D273" s="189"/>
      <c r="E273" s="189"/>
      <c r="H273" s="175" t="s">
        <v>3635</v>
      </c>
      <c r="I273" s="167" t="s">
        <v>3666</v>
      </c>
      <c r="J273" s="130" t="s">
        <v>3667</v>
      </c>
      <c r="L273" s="130" t="s">
        <v>3668</v>
      </c>
      <c r="M273" s="130" t="s">
        <v>732</v>
      </c>
      <c r="N273" s="177" t="s">
        <v>736</v>
      </c>
      <c r="O273" s="130" t="s">
        <v>737</v>
      </c>
    </row>
    <row r="274" spans="3:15">
      <c r="C274" s="189"/>
      <c r="D274" s="189"/>
      <c r="E274" s="189"/>
      <c r="H274" s="185"/>
      <c r="I274" s="181" t="s">
        <v>3669</v>
      </c>
      <c r="J274" s="186"/>
      <c r="L274" s="130" t="s">
        <v>3670</v>
      </c>
      <c r="M274" s="130" t="s">
        <v>732</v>
      </c>
      <c r="N274" s="177" t="s">
        <v>739</v>
      </c>
      <c r="O274" s="130" t="s">
        <v>740</v>
      </c>
    </row>
    <row r="275" spans="3:15">
      <c r="C275" s="189"/>
      <c r="D275" s="189"/>
      <c r="E275" s="189"/>
      <c r="H275" s="175" t="s">
        <v>3671</v>
      </c>
      <c r="I275" s="167" t="s">
        <v>3672</v>
      </c>
      <c r="J275" s="130" t="s">
        <v>3673</v>
      </c>
      <c r="L275" s="130" t="s">
        <v>3674</v>
      </c>
      <c r="M275" s="130"/>
      <c r="N275" s="177"/>
      <c r="O275" s="130" t="s">
        <v>740</v>
      </c>
    </row>
    <row r="276" spans="3:15">
      <c r="C276" s="189"/>
      <c r="D276" s="189"/>
      <c r="E276" s="189"/>
      <c r="H276" s="175" t="s">
        <v>3671</v>
      </c>
      <c r="I276" s="167" t="s">
        <v>3675</v>
      </c>
      <c r="J276" s="130" t="s">
        <v>3676</v>
      </c>
      <c r="L276" s="130" t="s">
        <v>3677</v>
      </c>
      <c r="M276" s="130" t="s">
        <v>732</v>
      </c>
      <c r="N276" s="177" t="s">
        <v>742</v>
      </c>
      <c r="O276" s="130" t="s">
        <v>743</v>
      </c>
    </row>
    <row r="277" spans="3:15">
      <c r="C277" s="189"/>
      <c r="D277" s="189"/>
      <c r="E277" s="189"/>
      <c r="H277" s="175" t="s">
        <v>3671</v>
      </c>
      <c r="I277" s="167" t="s">
        <v>3678</v>
      </c>
      <c r="J277" s="130" t="s">
        <v>3679</v>
      </c>
      <c r="L277" s="130" t="s">
        <v>3680</v>
      </c>
      <c r="M277" s="130"/>
      <c r="N277" s="177"/>
      <c r="O277" s="130" t="s">
        <v>743</v>
      </c>
    </row>
    <row r="278" spans="3:15">
      <c r="C278" s="189"/>
      <c r="D278" s="189"/>
      <c r="E278" s="189"/>
      <c r="H278" s="175" t="s">
        <v>3671</v>
      </c>
      <c r="I278" s="167" t="s">
        <v>3681</v>
      </c>
      <c r="J278" s="130" t="s">
        <v>3682</v>
      </c>
      <c r="L278" s="130" t="s">
        <v>3683</v>
      </c>
      <c r="M278" s="130"/>
      <c r="N278" s="177"/>
      <c r="O278" s="130" t="s">
        <v>743</v>
      </c>
    </row>
    <row r="279" spans="3:15">
      <c r="C279" s="189"/>
      <c r="D279" s="189"/>
      <c r="E279" s="189"/>
      <c r="H279" s="175" t="s">
        <v>3671</v>
      </c>
      <c r="I279" s="167" t="s">
        <v>3684</v>
      </c>
      <c r="J279" s="130" t="s">
        <v>3685</v>
      </c>
      <c r="L279" s="130" t="s">
        <v>3686</v>
      </c>
      <c r="M279" s="130" t="s">
        <v>732</v>
      </c>
      <c r="N279" s="177" t="s">
        <v>745</v>
      </c>
      <c r="O279" s="130" t="s">
        <v>746</v>
      </c>
    </row>
    <row r="280" spans="3:15">
      <c r="C280" s="189"/>
      <c r="D280" s="189"/>
      <c r="E280" s="189"/>
      <c r="H280" s="175" t="s">
        <v>3671</v>
      </c>
      <c r="I280" s="167" t="s">
        <v>3687</v>
      </c>
      <c r="J280" s="130" t="s">
        <v>3688</v>
      </c>
      <c r="L280" s="130" t="s">
        <v>3689</v>
      </c>
      <c r="M280" s="130" t="s">
        <v>732</v>
      </c>
      <c r="N280" s="177" t="s">
        <v>748</v>
      </c>
      <c r="O280" s="130" t="s">
        <v>749</v>
      </c>
    </row>
    <row r="281" spans="3:15">
      <c r="C281" s="189"/>
      <c r="D281" s="189"/>
      <c r="E281" s="189"/>
      <c r="H281" s="175" t="s">
        <v>3671</v>
      </c>
      <c r="I281" s="167" t="s">
        <v>3690</v>
      </c>
      <c r="J281" s="130" t="s">
        <v>3691</v>
      </c>
      <c r="L281" s="130" t="s">
        <v>3692</v>
      </c>
      <c r="M281" s="130"/>
      <c r="N281" s="177"/>
      <c r="O281" s="130" t="s">
        <v>749</v>
      </c>
    </row>
    <row r="282" spans="3:15">
      <c r="C282" s="189"/>
      <c r="D282" s="189"/>
      <c r="E282" s="189"/>
      <c r="H282" s="175" t="s">
        <v>3671</v>
      </c>
      <c r="I282" s="167" t="s">
        <v>3693</v>
      </c>
      <c r="J282" s="130" t="s">
        <v>3694</v>
      </c>
      <c r="L282" s="130" t="s">
        <v>3695</v>
      </c>
      <c r="M282" s="130"/>
      <c r="N282" s="177"/>
      <c r="O282" s="130" t="s">
        <v>749</v>
      </c>
    </row>
    <row r="283" spans="3:15">
      <c r="C283" s="189"/>
      <c r="D283" s="189"/>
      <c r="E283" s="189"/>
      <c r="H283" s="175" t="s">
        <v>3671</v>
      </c>
      <c r="I283" s="167" t="s">
        <v>3696</v>
      </c>
      <c r="J283" s="130" t="s">
        <v>3697</v>
      </c>
      <c r="L283" s="130" t="s">
        <v>3698</v>
      </c>
      <c r="M283" s="130" t="s">
        <v>732</v>
      </c>
      <c r="N283" s="177" t="s">
        <v>751</v>
      </c>
      <c r="O283" s="130" t="s">
        <v>752</v>
      </c>
    </row>
    <row r="284" spans="3:15">
      <c r="C284" s="189"/>
      <c r="D284" s="189"/>
      <c r="E284" s="189"/>
      <c r="H284" s="175" t="s">
        <v>3671</v>
      </c>
      <c r="I284" s="167" t="s">
        <v>3699</v>
      </c>
      <c r="J284" s="130" t="s">
        <v>3700</v>
      </c>
      <c r="L284" s="130" t="s">
        <v>3701</v>
      </c>
      <c r="M284" s="130"/>
      <c r="N284" s="177"/>
      <c r="O284" s="130" t="s">
        <v>752</v>
      </c>
    </row>
    <row r="285" spans="3:15">
      <c r="C285" s="189"/>
      <c r="D285" s="189"/>
      <c r="E285" s="189"/>
      <c r="H285" s="175" t="s">
        <v>3671</v>
      </c>
      <c r="I285" s="167" t="s">
        <v>3702</v>
      </c>
      <c r="J285" s="130" t="s">
        <v>3703</v>
      </c>
      <c r="L285" s="130" t="s">
        <v>3704</v>
      </c>
      <c r="M285" s="130"/>
      <c r="N285" s="177"/>
      <c r="O285" s="130" t="s">
        <v>752</v>
      </c>
    </row>
    <row r="286" spans="3:15">
      <c r="C286" s="189"/>
      <c r="D286" s="189"/>
      <c r="E286" s="189"/>
      <c r="H286" s="175" t="s">
        <v>3671</v>
      </c>
      <c r="I286" s="167" t="s">
        <v>3705</v>
      </c>
      <c r="J286" s="130" t="s">
        <v>3706</v>
      </c>
      <c r="L286" s="130" t="s">
        <v>3707</v>
      </c>
      <c r="M286" s="130" t="s">
        <v>732</v>
      </c>
      <c r="N286" s="177" t="s">
        <v>754</v>
      </c>
      <c r="O286" s="130" t="s">
        <v>755</v>
      </c>
    </row>
    <row r="287" spans="3:15">
      <c r="C287" s="189"/>
      <c r="D287" s="189"/>
      <c r="E287" s="189"/>
      <c r="H287" s="175" t="s">
        <v>3671</v>
      </c>
      <c r="I287" s="167" t="s">
        <v>3708</v>
      </c>
      <c r="J287" s="130" t="s">
        <v>3709</v>
      </c>
      <c r="L287" s="130" t="s">
        <v>3710</v>
      </c>
      <c r="M287" s="130"/>
      <c r="N287" s="177"/>
      <c r="O287" s="130" t="s">
        <v>755</v>
      </c>
    </row>
    <row r="288" spans="3:15">
      <c r="C288" s="189"/>
      <c r="D288" s="189"/>
      <c r="E288" s="189"/>
      <c r="H288" s="175" t="s">
        <v>3671</v>
      </c>
      <c r="I288" s="167" t="s">
        <v>3711</v>
      </c>
      <c r="J288" s="130" t="s">
        <v>3712</v>
      </c>
      <c r="L288" s="130" t="s">
        <v>3713</v>
      </c>
      <c r="M288" s="130" t="s">
        <v>759</v>
      </c>
      <c r="N288" s="177" t="s">
        <v>760</v>
      </c>
      <c r="O288" s="130" t="s">
        <v>761</v>
      </c>
    </row>
    <row r="289" spans="3:15">
      <c r="C289" s="189"/>
      <c r="D289" s="189"/>
      <c r="E289" s="189"/>
      <c r="H289" s="175" t="s">
        <v>3671</v>
      </c>
      <c r="I289" s="167" t="s">
        <v>3714</v>
      </c>
      <c r="J289" s="130" t="s">
        <v>3715</v>
      </c>
      <c r="L289" s="130" t="s">
        <v>3716</v>
      </c>
      <c r="M289" s="130"/>
      <c r="N289" s="177"/>
      <c r="O289" s="130" t="s">
        <v>761</v>
      </c>
    </row>
    <row r="290" spans="3:15">
      <c r="C290" s="189"/>
      <c r="D290" s="189"/>
      <c r="E290" s="189"/>
      <c r="H290" s="175" t="s">
        <v>3671</v>
      </c>
      <c r="I290" s="167" t="s">
        <v>3717</v>
      </c>
      <c r="J290" s="130" t="s">
        <v>3718</v>
      </c>
      <c r="L290" s="130" t="s">
        <v>3719</v>
      </c>
      <c r="M290" s="130" t="s">
        <v>759</v>
      </c>
      <c r="N290" s="177" t="s">
        <v>763</v>
      </c>
      <c r="O290" s="130" t="s">
        <v>764</v>
      </c>
    </row>
    <row r="291" spans="3:15">
      <c r="C291" s="189"/>
      <c r="D291" s="189"/>
      <c r="E291" s="189"/>
      <c r="H291" s="175" t="s">
        <v>3671</v>
      </c>
      <c r="I291" s="167" t="s">
        <v>3720</v>
      </c>
      <c r="J291" s="130" t="s">
        <v>3721</v>
      </c>
      <c r="L291" s="130" t="s">
        <v>3722</v>
      </c>
      <c r="M291" s="130"/>
      <c r="N291" s="177"/>
      <c r="O291" s="130" t="s">
        <v>764</v>
      </c>
    </row>
    <row r="292" spans="3:15">
      <c r="C292" s="189"/>
      <c r="D292" s="189"/>
      <c r="E292" s="189"/>
      <c r="H292" s="175" t="s">
        <v>3671</v>
      </c>
      <c r="I292" s="167" t="s">
        <v>3723</v>
      </c>
      <c r="J292" s="130" t="s">
        <v>3724</v>
      </c>
      <c r="L292" s="130" t="s">
        <v>3725</v>
      </c>
      <c r="M292" s="130" t="s">
        <v>759</v>
      </c>
      <c r="N292" s="177" t="s">
        <v>766</v>
      </c>
      <c r="O292" s="130" t="s">
        <v>767</v>
      </c>
    </row>
    <row r="293" spans="3:15">
      <c r="C293" s="189"/>
      <c r="D293" s="189"/>
      <c r="E293" s="189"/>
      <c r="H293" s="175" t="s">
        <v>3671</v>
      </c>
      <c r="I293" s="167" t="s">
        <v>3726</v>
      </c>
      <c r="J293" s="130" t="s">
        <v>3727</v>
      </c>
      <c r="L293" s="130" t="s">
        <v>3728</v>
      </c>
      <c r="M293" s="130"/>
      <c r="N293" s="177"/>
      <c r="O293" s="130" t="s">
        <v>767</v>
      </c>
    </row>
    <row r="294" spans="3:15">
      <c r="C294" s="189"/>
      <c r="D294" s="189"/>
      <c r="E294" s="189"/>
      <c r="H294" s="175" t="s">
        <v>3671</v>
      </c>
      <c r="I294" s="167" t="s">
        <v>3729</v>
      </c>
      <c r="J294" s="130" t="s">
        <v>3730</v>
      </c>
      <c r="L294" s="130" t="s">
        <v>3731</v>
      </c>
      <c r="M294" s="130" t="s">
        <v>759</v>
      </c>
      <c r="N294" s="177" t="s">
        <v>769</v>
      </c>
      <c r="O294" s="130" t="s">
        <v>770</v>
      </c>
    </row>
    <row r="295" spans="3:15">
      <c r="C295" s="189"/>
      <c r="D295" s="189"/>
      <c r="E295" s="189"/>
      <c r="H295" s="175" t="s">
        <v>3671</v>
      </c>
      <c r="I295" s="167" t="s">
        <v>3732</v>
      </c>
      <c r="J295" s="130" t="s">
        <v>3733</v>
      </c>
      <c r="L295" s="130" t="s">
        <v>3734</v>
      </c>
      <c r="M295" s="130" t="s">
        <v>759</v>
      </c>
      <c r="N295" s="177" t="s">
        <v>772</v>
      </c>
      <c r="O295" s="130" t="s">
        <v>773</v>
      </c>
    </row>
    <row r="296" spans="3:15">
      <c r="C296" s="189"/>
      <c r="D296" s="189"/>
      <c r="E296" s="189"/>
      <c r="H296" s="175" t="s">
        <v>3671</v>
      </c>
      <c r="I296" s="167" t="s">
        <v>3735</v>
      </c>
      <c r="J296" s="130" t="s">
        <v>3736</v>
      </c>
      <c r="L296" s="130" t="s">
        <v>3737</v>
      </c>
      <c r="M296" s="130"/>
      <c r="N296" s="177"/>
      <c r="O296" s="130" t="s">
        <v>773</v>
      </c>
    </row>
    <row r="297" spans="3:15">
      <c r="C297" s="189"/>
      <c r="D297" s="189"/>
      <c r="E297" s="189"/>
      <c r="H297" s="175" t="s">
        <v>3671</v>
      </c>
      <c r="I297" s="167" t="s">
        <v>3738</v>
      </c>
      <c r="J297" s="130" t="s">
        <v>3739</v>
      </c>
      <c r="L297" s="130" t="s">
        <v>3740</v>
      </c>
      <c r="M297" s="130" t="s">
        <v>759</v>
      </c>
      <c r="N297" s="177" t="s">
        <v>775</v>
      </c>
      <c r="O297" s="130" t="s">
        <v>776</v>
      </c>
    </row>
    <row r="298" spans="3:15">
      <c r="C298" s="189"/>
      <c r="D298" s="189"/>
      <c r="E298" s="189"/>
      <c r="H298" s="175" t="s">
        <v>3671</v>
      </c>
      <c r="I298" s="167" t="s">
        <v>3741</v>
      </c>
      <c r="J298" s="130" t="s">
        <v>3742</v>
      </c>
      <c r="L298" s="130" t="s">
        <v>3743</v>
      </c>
      <c r="M298" s="130" t="s">
        <v>759</v>
      </c>
      <c r="N298" s="177" t="s">
        <v>778</v>
      </c>
      <c r="O298" s="130" t="s">
        <v>779</v>
      </c>
    </row>
    <row r="299" spans="3:15">
      <c r="C299" s="189"/>
      <c r="D299" s="189"/>
      <c r="E299" s="189"/>
      <c r="H299" s="175" t="s">
        <v>3671</v>
      </c>
      <c r="I299" s="167" t="s">
        <v>3744</v>
      </c>
      <c r="J299" s="130" t="s">
        <v>3745</v>
      </c>
      <c r="L299" s="130" t="s">
        <v>3746</v>
      </c>
      <c r="M299" s="130"/>
      <c r="N299" s="177"/>
      <c r="O299" s="130" t="s">
        <v>779</v>
      </c>
    </row>
    <row r="300" spans="3:15">
      <c r="C300" s="189"/>
      <c r="D300" s="189"/>
      <c r="E300" s="189"/>
      <c r="H300" s="175" t="s">
        <v>3671</v>
      </c>
      <c r="I300" s="167" t="s">
        <v>3747</v>
      </c>
      <c r="J300" s="130" t="s">
        <v>3748</v>
      </c>
      <c r="L300" s="130" t="s">
        <v>3749</v>
      </c>
      <c r="M300" s="130" t="s">
        <v>759</v>
      </c>
      <c r="N300" s="177" t="s">
        <v>3537</v>
      </c>
      <c r="O300" s="130" t="s">
        <v>3538</v>
      </c>
    </row>
    <row r="301" spans="3:15">
      <c r="C301" s="189"/>
      <c r="D301" s="189"/>
      <c r="E301" s="189"/>
      <c r="H301" s="175" t="s">
        <v>3671</v>
      </c>
      <c r="I301" s="167" t="s">
        <v>3750</v>
      </c>
      <c r="J301" s="130" t="s">
        <v>3751</v>
      </c>
      <c r="L301" s="130" t="s">
        <v>3752</v>
      </c>
      <c r="M301" s="130" t="s">
        <v>759</v>
      </c>
      <c r="N301" s="177" t="s">
        <v>3540</v>
      </c>
      <c r="O301" s="130" t="s">
        <v>3541</v>
      </c>
    </row>
    <row r="302" spans="3:15">
      <c r="C302" s="189"/>
      <c r="D302" s="189"/>
      <c r="E302" s="189"/>
      <c r="H302" s="175" t="s">
        <v>3671</v>
      </c>
      <c r="I302" s="167" t="s">
        <v>3753</v>
      </c>
      <c r="J302" s="130" t="s">
        <v>3754</v>
      </c>
      <c r="L302" s="130" t="s">
        <v>3755</v>
      </c>
      <c r="M302" s="130"/>
      <c r="N302" s="177"/>
      <c r="O302" s="130" t="s">
        <v>3541</v>
      </c>
    </row>
    <row r="303" spans="3:15">
      <c r="C303" s="189"/>
      <c r="D303" s="189"/>
      <c r="E303" s="189"/>
      <c r="H303" s="175" t="s">
        <v>3671</v>
      </c>
      <c r="I303" s="167" t="s">
        <v>3756</v>
      </c>
      <c r="J303" s="130" t="s">
        <v>3757</v>
      </c>
      <c r="L303" s="130" t="s">
        <v>3758</v>
      </c>
      <c r="M303" s="130"/>
      <c r="N303" s="177"/>
      <c r="O303" s="130" t="s">
        <v>3541</v>
      </c>
    </row>
    <row r="304" spans="3:15">
      <c r="C304" s="189"/>
      <c r="D304" s="189"/>
      <c r="E304" s="189"/>
      <c r="H304" s="175" t="s">
        <v>3671</v>
      </c>
      <c r="I304" s="167" t="s">
        <v>3759</v>
      </c>
      <c r="J304" s="130" t="s">
        <v>3760</v>
      </c>
      <c r="L304" s="130" t="s">
        <v>3761</v>
      </c>
      <c r="M304" s="130" t="s">
        <v>759</v>
      </c>
      <c r="N304" s="177" t="s">
        <v>3543</v>
      </c>
      <c r="O304" s="130" t="s">
        <v>3544</v>
      </c>
    </row>
    <row r="305" spans="3:15">
      <c r="C305" s="189"/>
      <c r="D305" s="189"/>
      <c r="E305" s="189"/>
      <c r="H305" s="175" t="s">
        <v>3671</v>
      </c>
      <c r="I305" s="167" t="s">
        <v>3762</v>
      </c>
      <c r="J305" s="130" t="s">
        <v>3763</v>
      </c>
      <c r="L305" s="130" t="s">
        <v>3764</v>
      </c>
      <c r="M305" s="130" t="s">
        <v>759</v>
      </c>
      <c r="N305" s="177" t="s">
        <v>3546</v>
      </c>
      <c r="O305" s="130" t="s">
        <v>3547</v>
      </c>
    </row>
    <row r="306" spans="3:15">
      <c r="C306" s="189"/>
      <c r="D306" s="189"/>
      <c r="E306" s="189"/>
      <c r="H306" s="175" t="s">
        <v>3671</v>
      </c>
      <c r="I306" s="167" t="s">
        <v>3765</v>
      </c>
      <c r="J306" s="130" t="s">
        <v>3766</v>
      </c>
      <c r="L306" s="130" t="s">
        <v>3767</v>
      </c>
      <c r="M306" s="130" t="s">
        <v>759</v>
      </c>
      <c r="N306" s="177" t="s">
        <v>3549</v>
      </c>
      <c r="O306" s="130" t="s">
        <v>3550</v>
      </c>
    </row>
    <row r="307" spans="3:15">
      <c r="C307" s="189"/>
      <c r="D307" s="189"/>
      <c r="E307" s="189"/>
      <c r="H307" s="175" t="s">
        <v>3671</v>
      </c>
      <c r="I307" s="167" t="s">
        <v>3768</v>
      </c>
      <c r="J307" s="130" t="s">
        <v>3769</v>
      </c>
      <c r="L307" s="130" t="s">
        <v>3770</v>
      </c>
      <c r="M307" s="130" t="s">
        <v>759</v>
      </c>
      <c r="N307" s="177" t="s">
        <v>3552</v>
      </c>
      <c r="O307" s="130" t="s">
        <v>3553</v>
      </c>
    </row>
    <row r="308" spans="3:15">
      <c r="C308" s="189"/>
      <c r="D308" s="189"/>
      <c r="E308" s="189"/>
      <c r="H308" s="175" t="s">
        <v>3671</v>
      </c>
      <c r="I308" s="167" t="s">
        <v>3771</v>
      </c>
      <c r="J308" s="130" t="s">
        <v>3772</v>
      </c>
      <c r="L308" s="130" t="s">
        <v>3773</v>
      </c>
      <c r="M308" s="130"/>
      <c r="N308" s="177"/>
      <c r="O308" s="130" t="s">
        <v>3553</v>
      </c>
    </row>
    <row r="309" spans="3:15">
      <c r="C309" s="189"/>
      <c r="D309" s="189"/>
      <c r="E309" s="189"/>
      <c r="H309" s="175" t="s">
        <v>3671</v>
      </c>
      <c r="I309" s="167" t="s">
        <v>3774</v>
      </c>
      <c r="J309" s="130" t="s">
        <v>3775</v>
      </c>
      <c r="L309" s="130" t="s">
        <v>3776</v>
      </c>
      <c r="M309" s="130" t="s">
        <v>759</v>
      </c>
      <c r="N309" s="177" t="s">
        <v>3555</v>
      </c>
      <c r="O309" s="130" t="s">
        <v>3556</v>
      </c>
    </row>
    <row r="310" spans="3:15">
      <c r="C310" s="189"/>
      <c r="D310" s="189"/>
      <c r="E310" s="189"/>
      <c r="H310" s="175" t="s">
        <v>3671</v>
      </c>
      <c r="I310" s="167" t="s">
        <v>3777</v>
      </c>
      <c r="J310" s="130" t="s">
        <v>3778</v>
      </c>
      <c r="L310" s="130" t="s">
        <v>3779</v>
      </c>
      <c r="M310" s="130" t="s">
        <v>759</v>
      </c>
      <c r="N310" s="177" t="s">
        <v>3558</v>
      </c>
      <c r="O310" s="130" t="s">
        <v>3559</v>
      </c>
    </row>
    <row r="311" spans="3:15">
      <c r="C311" s="189"/>
      <c r="D311" s="189"/>
      <c r="E311" s="189"/>
      <c r="H311" s="175" t="s">
        <v>3671</v>
      </c>
      <c r="I311" s="167" t="s">
        <v>3780</v>
      </c>
      <c r="J311" s="130" t="s">
        <v>3781</v>
      </c>
      <c r="L311" s="130" t="s">
        <v>3782</v>
      </c>
      <c r="M311" s="130" t="s">
        <v>759</v>
      </c>
      <c r="N311" s="177" t="s">
        <v>3561</v>
      </c>
      <c r="O311" s="130" t="s">
        <v>3562</v>
      </c>
    </row>
    <row r="312" spans="3:15">
      <c r="C312" s="189"/>
      <c r="D312" s="189"/>
      <c r="E312" s="189"/>
      <c r="H312" s="175" t="s">
        <v>3671</v>
      </c>
      <c r="I312" s="167" t="s">
        <v>3783</v>
      </c>
      <c r="J312" s="130" t="s">
        <v>3784</v>
      </c>
      <c r="L312" s="130" t="s">
        <v>3785</v>
      </c>
      <c r="M312" s="130"/>
      <c r="N312" s="177"/>
      <c r="O312" s="130" t="s">
        <v>3562</v>
      </c>
    </row>
    <row r="313" spans="3:15">
      <c r="C313" s="189"/>
      <c r="D313" s="189"/>
      <c r="E313" s="189"/>
      <c r="H313" s="175" t="s">
        <v>3671</v>
      </c>
      <c r="I313" s="167" t="s">
        <v>3786</v>
      </c>
      <c r="J313" s="130" t="s">
        <v>3787</v>
      </c>
      <c r="L313" s="130" t="s">
        <v>3788</v>
      </c>
      <c r="M313" s="130" t="s">
        <v>3566</v>
      </c>
      <c r="N313" s="177" t="s">
        <v>3567</v>
      </c>
      <c r="O313" s="130" t="s">
        <v>3568</v>
      </c>
    </row>
    <row r="314" spans="3:15">
      <c r="C314" s="189"/>
      <c r="D314" s="189"/>
      <c r="E314" s="189"/>
      <c r="H314" s="175" t="s">
        <v>3671</v>
      </c>
      <c r="I314" s="167" t="s">
        <v>3789</v>
      </c>
      <c r="J314" s="130" t="s">
        <v>3790</v>
      </c>
      <c r="L314" s="130" t="s">
        <v>3791</v>
      </c>
      <c r="M314" s="130" t="s">
        <v>3566</v>
      </c>
      <c r="N314" s="177" t="s">
        <v>3570</v>
      </c>
      <c r="O314" s="130" t="s">
        <v>3571</v>
      </c>
    </row>
    <row r="315" spans="3:15">
      <c r="C315" s="189"/>
      <c r="D315" s="189"/>
      <c r="E315" s="189"/>
      <c r="H315" s="175" t="s">
        <v>3671</v>
      </c>
      <c r="I315" s="167" t="s">
        <v>3792</v>
      </c>
      <c r="J315" s="130" t="s">
        <v>3793</v>
      </c>
      <c r="L315" s="130" t="s">
        <v>3794</v>
      </c>
      <c r="M315" s="130"/>
      <c r="N315" s="177"/>
      <c r="O315" s="130" t="s">
        <v>3571</v>
      </c>
    </row>
    <row r="316" spans="3:15">
      <c r="C316" s="189"/>
      <c r="D316" s="189"/>
      <c r="E316" s="189"/>
      <c r="H316" s="175" t="s">
        <v>3671</v>
      </c>
      <c r="I316" s="167" t="s">
        <v>3795</v>
      </c>
      <c r="J316" s="130" t="s">
        <v>3796</v>
      </c>
      <c r="L316" s="130" t="s">
        <v>3797</v>
      </c>
      <c r="M316" s="130" t="s">
        <v>3566</v>
      </c>
      <c r="N316" s="177" t="s">
        <v>3573</v>
      </c>
      <c r="O316" s="130" t="s">
        <v>3574</v>
      </c>
    </row>
    <row r="317" spans="3:15">
      <c r="C317" s="189"/>
      <c r="D317" s="189"/>
      <c r="E317" s="189"/>
      <c r="H317" s="175" t="s">
        <v>3671</v>
      </c>
      <c r="I317" s="167" t="s">
        <v>3798</v>
      </c>
      <c r="J317" s="130" t="s">
        <v>3799</v>
      </c>
      <c r="L317" s="130" t="s">
        <v>3800</v>
      </c>
      <c r="M317" s="130" t="s">
        <v>3566</v>
      </c>
      <c r="N317" s="177" t="s">
        <v>3576</v>
      </c>
      <c r="O317" s="130" t="s">
        <v>3577</v>
      </c>
    </row>
    <row r="318" spans="3:15">
      <c r="C318" s="189"/>
      <c r="D318" s="189"/>
      <c r="E318" s="189"/>
      <c r="H318" s="175" t="s">
        <v>3671</v>
      </c>
      <c r="I318" s="167" t="s">
        <v>3801</v>
      </c>
      <c r="J318" s="130" t="s">
        <v>3802</v>
      </c>
      <c r="L318" s="130" t="s">
        <v>3803</v>
      </c>
      <c r="M318" s="130"/>
      <c r="N318" s="177"/>
      <c r="O318" s="130" t="s">
        <v>3577</v>
      </c>
    </row>
    <row r="319" spans="3:15">
      <c r="C319" s="189"/>
      <c r="D319" s="189"/>
      <c r="E319" s="189"/>
      <c r="H319" s="175" t="s">
        <v>3671</v>
      </c>
      <c r="I319" s="167" t="s">
        <v>3804</v>
      </c>
      <c r="J319" s="130" t="s">
        <v>3805</v>
      </c>
      <c r="L319" s="130" t="s">
        <v>3806</v>
      </c>
      <c r="M319" s="130"/>
      <c r="N319" s="177"/>
      <c r="O319" s="130" t="s">
        <v>3577</v>
      </c>
    </row>
    <row r="320" spans="3:15">
      <c r="C320" s="189"/>
      <c r="D320" s="189"/>
      <c r="E320" s="189"/>
      <c r="H320" s="175" t="s">
        <v>3671</v>
      </c>
      <c r="I320" s="167" t="s">
        <v>3807</v>
      </c>
      <c r="J320" s="130" t="s">
        <v>3808</v>
      </c>
      <c r="L320" s="130" t="s">
        <v>3809</v>
      </c>
      <c r="M320" s="130" t="s">
        <v>3566</v>
      </c>
      <c r="N320" s="177" t="s">
        <v>3579</v>
      </c>
      <c r="O320" s="130" t="s">
        <v>3580</v>
      </c>
    </row>
    <row r="321" spans="3:15">
      <c r="C321" s="189"/>
      <c r="D321" s="189"/>
      <c r="E321" s="189"/>
      <c r="H321" s="175" t="s">
        <v>3671</v>
      </c>
      <c r="I321" s="167" t="s">
        <v>3810</v>
      </c>
      <c r="J321" s="130" t="s">
        <v>3811</v>
      </c>
      <c r="L321" s="130" t="s">
        <v>3812</v>
      </c>
      <c r="M321" s="130"/>
      <c r="N321" s="177"/>
      <c r="O321" s="130" t="s">
        <v>3580</v>
      </c>
    </row>
    <row r="322" spans="3:15">
      <c r="C322" s="189"/>
      <c r="D322" s="189"/>
      <c r="E322" s="189"/>
      <c r="H322" s="175" t="s">
        <v>3671</v>
      </c>
      <c r="I322" s="167" t="s">
        <v>3813</v>
      </c>
      <c r="J322" s="130" t="s">
        <v>3814</v>
      </c>
      <c r="L322" s="130" t="s">
        <v>3815</v>
      </c>
      <c r="M322" s="130" t="s">
        <v>3566</v>
      </c>
      <c r="N322" s="177" t="s">
        <v>3582</v>
      </c>
      <c r="O322" s="130" t="s">
        <v>3583</v>
      </c>
    </row>
    <row r="323" spans="3:15">
      <c r="C323" s="189"/>
      <c r="D323" s="189"/>
      <c r="E323" s="189"/>
      <c r="H323" s="175" t="s">
        <v>3671</v>
      </c>
      <c r="I323" s="167" t="s">
        <v>3816</v>
      </c>
      <c r="J323" s="130" t="s">
        <v>3817</v>
      </c>
      <c r="L323" s="130" t="s">
        <v>3818</v>
      </c>
      <c r="M323" s="130" t="s">
        <v>3566</v>
      </c>
      <c r="N323" s="177" t="s">
        <v>3585</v>
      </c>
      <c r="O323" s="130" t="s">
        <v>3586</v>
      </c>
    </row>
    <row r="324" spans="3:15">
      <c r="C324" s="189"/>
      <c r="D324" s="189"/>
      <c r="E324" s="189"/>
      <c r="H324" s="175" t="s">
        <v>3671</v>
      </c>
      <c r="I324" s="167" t="s">
        <v>3819</v>
      </c>
      <c r="J324" s="130" t="s">
        <v>3820</v>
      </c>
      <c r="L324" s="130" t="s">
        <v>3821</v>
      </c>
      <c r="M324" s="130"/>
      <c r="N324" s="177"/>
      <c r="O324" s="130" t="s">
        <v>3586</v>
      </c>
    </row>
    <row r="325" spans="3:15">
      <c r="C325" s="189"/>
      <c r="D325" s="189"/>
      <c r="E325" s="189"/>
      <c r="H325" s="175" t="s">
        <v>3671</v>
      </c>
      <c r="I325" s="167" t="s">
        <v>3822</v>
      </c>
      <c r="J325" s="130" t="s">
        <v>3823</v>
      </c>
      <c r="L325" s="130" t="s">
        <v>3824</v>
      </c>
      <c r="M325" s="130"/>
      <c r="N325" s="177"/>
      <c r="O325" s="130" t="s">
        <v>3586</v>
      </c>
    </row>
    <row r="326" spans="3:15">
      <c r="C326" s="189"/>
      <c r="D326" s="189"/>
      <c r="E326" s="189"/>
      <c r="H326" s="185"/>
      <c r="I326" s="181" t="s">
        <v>3825</v>
      </c>
      <c r="J326" s="186"/>
      <c r="L326" s="130" t="s">
        <v>3826</v>
      </c>
      <c r="M326" s="130" t="s">
        <v>3566</v>
      </c>
      <c r="N326" s="177" t="s">
        <v>3588</v>
      </c>
      <c r="O326" s="130" t="s">
        <v>3589</v>
      </c>
    </row>
    <row r="327" spans="3:15">
      <c r="C327" s="189"/>
      <c r="D327" s="189"/>
      <c r="E327" s="189"/>
      <c r="H327" s="175" t="s">
        <v>3827</v>
      </c>
      <c r="I327" s="167" t="s">
        <v>3828</v>
      </c>
      <c r="J327" s="130" t="s">
        <v>3829</v>
      </c>
      <c r="L327" s="130" t="s">
        <v>3830</v>
      </c>
      <c r="M327" s="130"/>
      <c r="N327" s="177"/>
      <c r="O327" s="130" t="s">
        <v>3589</v>
      </c>
    </row>
    <row r="328" spans="3:15">
      <c r="C328" s="189"/>
      <c r="D328" s="189"/>
      <c r="E328" s="189"/>
      <c r="H328" s="175" t="s">
        <v>3827</v>
      </c>
      <c r="I328" s="167" t="s">
        <v>3831</v>
      </c>
      <c r="J328" s="130" t="s">
        <v>3832</v>
      </c>
      <c r="L328" s="130" t="s">
        <v>3833</v>
      </c>
      <c r="M328" s="130" t="s">
        <v>3566</v>
      </c>
      <c r="N328" s="177" t="s">
        <v>3591</v>
      </c>
      <c r="O328" s="130" t="s">
        <v>3592</v>
      </c>
    </row>
    <row r="329" spans="3:15">
      <c r="C329" s="189"/>
      <c r="D329" s="189"/>
      <c r="E329" s="189"/>
      <c r="H329" s="175" t="s">
        <v>3827</v>
      </c>
      <c r="I329" s="167" t="s">
        <v>3834</v>
      </c>
      <c r="J329" s="130" t="s">
        <v>3835</v>
      </c>
      <c r="L329" s="130" t="s">
        <v>3836</v>
      </c>
      <c r="M329" s="130"/>
      <c r="N329" s="177"/>
      <c r="O329" s="130" t="s">
        <v>3592</v>
      </c>
    </row>
    <row r="330" spans="3:15">
      <c r="C330" s="189"/>
      <c r="D330" s="189"/>
      <c r="E330" s="189"/>
      <c r="H330" s="175" t="s">
        <v>3827</v>
      </c>
      <c r="I330" s="167" t="s">
        <v>3837</v>
      </c>
      <c r="J330" s="130" t="s">
        <v>3838</v>
      </c>
      <c r="L330" s="130" t="s">
        <v>3839</v>
      </c>
      <c r="M330" s="130"/>
      <c r="N330" s="177"/>
      <c r="O330" s="130" t="s">
        <v>3592</v>
      </c>
    </row>
    <row r="331" spans="3:15">
      <c r="C331" s="189"/>
      <c r="D331" s="189"/>
      <c r="E331" s="189"/>
      <c r="H331" s="175" t="s">
        <v>3827</v>
      </c>
      <c r="I331" s="167" t="s">
        <v>3840</v>
      </c>
      <c r="J331" s="130" t="s">
        <v>3841</v>
      </c>
      <c r="L331" s="130" t="s">
        <v>3842</v>
      </c>
      <c r="M331" s="130"/>
      <c r="N331" s="177"/>
      <c r="O331" s="130" t="s">
        <v>3592</v>
      </c>
    </row>
    <row r="332" spans="3:15">
      <c r="C332" s="189"/>
      <c r="D332" s="189"/>
      <c r="E332" s="189"/>
      <c r="H332" s="175" t="s">
        <v>3827</v>
      </c>
      <c r="I332" s="167" t="s">
        <v>3843</v>
      </c>
      <c r="J332" s="130" t="s">
        <v>3844</v>
      </c>
      <c r="L332" s="130" t="s">
        <v>3845</v>
      </c>
      <c r="M332" s="130"/>
      <c r="N332" s="177"/>
      <c r="O332" s="130" t="s">
        <v>3592</v>
      </c>
    </row>
    <row r="333" spans="3:15">
      <c r="C333" s="189"/>
      <c r="D333" s="189"/>
      <c r="E333" s="189"/>
      <c r="H333" s="175" t="s">
        <v>3827</v>
      </c>
      <c r="I333" s="167" t="s">
        <v>3846</v>
      </c>
      <c r="J333" s="130" t="s">
        <v>3847</v>
      </c>
      <c r="L333" s="130" t="s">
        <v>3848</v>
      </c>
      <c r="M333" s="130"/>
      <c r="N333" s="177"/>
      <c r="O333" s="130" t="s">
        <v>3592</v>
      </c>
    </row>
    <row r="334" spans="3:15">
      <c r="C334" s="189"/>
      <c r="D334" s="189"/>
      <c r="E334" s="189"/>
      <c r="H334" s="175" t="s">
        <v>3827</v>
      </c>
      <c r="I334" s="167" t="s">
        <v>3849</v>
      </c>
      <c r="J334" s="130" t="s">
        <v>3850</v>
      </c>
      <c r="L334" s="130" t="s">
        <v>3851</v>
      </c>
      <c r="M334" s="130" t="s">
        <v>3566</v>
      </c>
      <c r="N334" s="177" t="s">
        <v>3594</v>
      </c>
      <c r="O334" s="130" t="s">
        <v>3595</v>
      </c>
    </row>
    <row r="335" spans="3:15">
      <c r="C335" s="189"/>
      <c r="D335" s="189"/>
      <c r="E335" s="189"/>
      <c r="H335" s="175" t="s">
        <v>3827</v>
      </c>
      <c r="I335" s="167" t="s">
        <v>3852</v>
      </c>
      <c r="J335" s="130" t="s">
        <v>3853</v>
      </c>
      <c r="L335" s="130" t="s">
        <v>3854</v>
      </c>
      <c r="M335" s="130"/>
      <c r="N335" s="177"/>
      <c r="O335" s="130" t="s">
        <v>3595</v>
      </c>
    </row>
    <row r="336" spans="3:15">
      <c r="C336" s="189"/>
      <c r="D336" s="189"/>
      <c r="E336" s="189"/>
      <c r="H336" s="175" t="s">
        <v>3827</v>
      </c>
      <c r="I336" s="167" t="s">
        <v>3855</v>
      </c>
      <c r="J336" s="130" t="s">
        <v>3856</v>
      </c>
      <c r="L336" s="130" t="s">
        <v>3857</v>
      </c>
      <c r="M336" s="130" t="s">
        <v>3566</v>
      </c>
      <c r="N336" s="177" t="s">
        <v>3597</v>
      </c>
      <c r="O336" s="130" t="s">
        <v>3598</v>
      </c>
    </row>
    <row r="337" spans="3:15">
      <c r="C337" s="189"/>
      <c r="D337" s="189"/>
      <c r="E337" s="189"/>
      <c r="H337" s="175" t="s">
        <v>3827</v>
      </c>
      <c r="I337" s="167" t="s">
        <v>3858</v>
      </c>
      <c r="J337" s="130" t="s">
        <v>3859</v>
      </c>
      <c r="L337" s="130" t="s">
        <v>3860</v>
      </c>
      <c r="M337" s="130" t="s">
        <v>3566</v>
      </c>
      <c r="N337" s="177" t="s">
        <v>3600</v>
      </c>
      <c r="O337" s="130" t="s">
        <v>3601</v>
      </c>
    </row>
    <row r="338" spans="3:15">
      <c r="C338" s="189"/>
      <c r="D338" s="189"/>
      <c r="E338" s="189"/>
      <c r="H338" s="175" t="s">
        <v>3827</v>
      </c>
      <c r="I338" s="167" t="s">
        <v>3861</v>
      </c>
      <c r="J338" s="130" t="s">
        <v>3862</v>
      </c>
      <c r="L338" s="130" t="s">
        <v>3863</v>
      </c>
      <c r="M338" s="130" t="s">
        <v>3566</v>
      </c>
      <c r="N338" s="177" t="s">
        <v>3603</v>
      </c>
      <c r="O338" s="130" t="s">
        <v>3604</v>
      </c>
    </row>
    <row r="339" spans="3:15">
      <c r="C339" s="189"/>
      <c r="D339" s="189"/>
      <c r="E339" s="189"/>
      <c r="H339" s="175" t="s">
        <v>3827</v>
      </c>
      <c r="I339" s="167" t="s">
        <v>3864</v>
      </c>
      <c r="J339" s="130" t="s">
        <v>3865</v>
      </c>
      <c r="L339" s="130" t="s">
        <v>3866</v>
      </c>
      <c r="M339" s="130"/>
      <c r="N339" s="177"/>
      <c r="O339" s="130" t="s">
        <v>3604</v>
      </c>
    </row>
    <row r="340" spans="3:15">
      <c r="C340" s="189"/>
      <c r="D340" s="189"/>
      <c r="E340" s="189"/>
      <c r="H340" s="175" t="s">
        <v>3827</v>
      </c>
      <c r="I340" s="167" t="s">
        <v>3867</v>
      </c>
      <c r="J340" s="130" t="s">
        <v>3868</v>
      </c>
      <c r="L340" s="130" t="s">
        <v>3869</v>
      </c>
      <c r="M340" s="130" t="s">
        <v>3566</v>
      </c>
      <c r="N340" s="177" t="s">
        <v>3606</v>
      </c>
      <c r="O340" s="130" t="s">
        <v>3607</v>
      </c>
    </row>
    <row r="341" spans="3:15">
      <c r="C341" s="189"/>
      <c r="D341" s="189"/>
      <c r="E341" s="189"/>
      <c r="H341" s="175" t="s">
        <v>3827</v>
      </c>
      <c r="I341" s="167" t="s">
        <v>3870</v>
      </c>
      <c r="J341" s="130" t="s">
        <v>3871</v>
      </c>
      <c r="L341" s="130" t="s">
        <v>3872</v>
      </c>
      <c r="M341" s="130" t="s">
        <v>3566</v>
      </c>
      <c r="N341" s="177" t="s">
        <v>3609</v>
      </c>
      <c r="O341" s="130" t="s">
        <v>3610</v>
      </c>
    </row>
    <row r="342" spans="3:15">
      <c r="C342" s="189"/>
      <c r="D342" s="189"/>
      <c r="E342" s="189"/>
      <c r="H342" s="175" t="s">
        <v>3827</v>
      </c>
      <c r="I342" s="167" t="s">
        <v>3873</v>
      </c>
      <c r="J342" s="130" t="s">
        <v>3874</v>
      </c>
      <c r="L342" s="130" t="s">
        <v>3875</v>
      </c>
      <c r="M342" s="130" t="s">
        <v>3566</v>
      </c>
      <c r="N342" s="177" t="s">
        <v>3612</v>
      </c>
      <c r="O342" s="130" t="s">
        <v>3613</v>
      </c>
    </row>
    <row r="343" spans="3:15">
      <c r="C343" s="189"/>
      <c r="D343" s="189"/>
      <c r="E343" s="189"/>
      <c r="H343" s="175" t="s">
        <v>3827</v>
      </c>
      <c r="I343" s="167" t="s">
        <v>3876</v>
      </c>
      <c r="J343" s="130" t="s">
        <v>3877</v>
      </c>
      <c r="L343" s="130" t="s">
        <v>3878</v>
      </c>
      <c r="M343" s="130"/>
      <c r="N343" s="177"/>
      <c r="O343" s="130" t="s">
        <v>3613</v>
      </c>
    </row>
    <row r="344" spans="3:15">
      <c r="C344" s="189"/>
      <c r="D344" s="189"/>
      <c r="E344" s="189"/>
      <c r="H344" s="175" t="s">
        <v>3827</v>
      </c>
      <c r="I344" s="167" t="s">
        <v>3879</v>
      </c>
      <c r="J344" s="130" t="s">
        <v>3880</v>
      </c>
      <c r="L344" s="130" t="s">
        <v>781</v>
      </c>
      <c r="M344" s="130"/>
      <c r="N344" s="177"/>
      <c r="O344" s="130" t="s">
        <v>3613</v>
      </c>
    </row>
    <row r="345" spans="3:15">
      <c r="C345" s="189"/>
      <c r="D345" s="189"/>
      <c r="E345" s="189"/>
      <c r="H345" s="185"/>
      <c r="I345" s="181" t="s">
        <v>782</v>
      </c>
      <c r="J345" s="186"/>
      <c r="L345" s="130" t="s">
        <v>783</v>
      </c>
      <c r="M345" s="130" t="s">
        <v>3566</v>
      </c>
      <c r="N345" s="177" t="s">
        <v>3615</v>
      </c>
      <c r="O345" s="130" t="s">
        <v>3616</v>
      </c>
    </row>
    <row r="346" spans="3:15">
      <c r="C346" s="189"/>
      <c r="D346" s="189"/>
      <c r="E346" s="189"/>
      <c r="H346" s="175" t="s">
        <v>784</v>
      </c>
      <c r="I346" s="167" t="s">
        <v>785</v>
      </c>
      <c r="J346" s="130" t="s">
        <v>786</v>
      </c>
      <c r="L346" s="130" t="s">
        <v>787</v>
      </c>
      <c r="M346" s="130"/>
      <c r="N346" s="177"/>
      <c r="O346" s="130" t="s">
        <v>3616</v>
      </c>
    </row>
    <row r="347" spans="3:15">
      <c r="C347" s="189"/>
      <c r="D347" s="189"/>
      <c r="E347" s="189"/>
      <c r="H347" s="175" t="s">
        <v>784</v>
      </c>
      <c r="I347" s="167" t="s">
        <v>788</v>
      </c>
      <c r="J347" s="130" t="s">
        <v>789</v>
      </c>
      <c r="L347" s="130" t="s">
        <v>790</v>
      </c>
      <c r="M347" s="130" t="s">
        <v>3566</v>
      </c>
      <c r="N347" s="177" t="s">
        <v>3618</v>
      </c>
      <c r="O347" s="130" t="s">
        <v>3619</v>
      </c>
    </row>
    <row r="348" spans="3:15">
      <c r="C348" s="189"/>
      <c r="D348" s="189"/>
      <c r="E348" s="189"/>
      <c r="H348" s="175" t="s">
        <v>784</v>
      </c>
      <c r="I348" s="167" t="s">
        <v>791</v>
      </c>
      <c r="J348" s="130" t="s">
        <v>792</v>
      </c>
      <c r="L348" s="130" t="s">
        <v>793</v>
      </c>
      <c r="M348" s="130" t="s">
        <v>3566</v>
      </c>
      <c r="N348" s="177" t="s">
        <v>3621</v>
      </c>
      <c r="O348" s="130" t="s">
        <v>3622</v>
      </c>
    </row>
    <row r="349" spans="3:15">
      <c r="C349" s="189"/>
      <c r="D349" s="189"/>
      <c r="E349" s="189"/>
      <c r="H349" s="175" t="s">
        <v>784</v>
      </c>
      <c r="I349" s="167" t="s">
        <v>794</v>
      </c>
      <c r="J349" s="130" t="s">
        <v>795</v>
      </c>
      <c r="L349" s="130" t="s">
        <v>796</v>
      </c>
      <c r="M349" s="130"/>
      <c r="N349" s="177"/>
      <c r="O349" s="130" t="s">
        <v>3622</v>
      </c>
    </row>
    <row r="350" spans="3:15">
      <c r="C350" s="189"/>
      <c r="D350" s="189"/>
      <c r="E350" s="189"/>
      <c r="H350" s="175" t="s">
        <v>784</v>
      </c>
      <c r="I350" s="167" t="s">
        <v>797</v>
      </c>
      <c r="J350" s="130" t="s">
        <v>798</v>
      </c>
      <c r="L350" s="130" t="s">
        <v>799</v>
      </c>
      <c r="M350" s="130"/>
      <c r="N350" s="177"/>
      <c r="O350" s="130" t="s">
        <v>3622</v>
      </c>
    </row>
    <row r="351" spans="3:15">
      <c r="C351" s="189"/>
      <c r="D351" s="189"/>
      <c r="E351" s="189"/>
      <c r="H351" s="175" t="s">
        <v>784</v>
      </c>
      <c r="I351" s="167" t="s">
        <v>800</v>
      </c>
      <c r="J351" s="130" t="s">
        <v>801</v>
      </c>
      <c r="L351" s="130" t="s">
        <v>802</v>
      </c>
      <c r="M351" s="130" t="s">
        <v>3566</v>
      </c>
      <c r="N351" s="177" t="s">
        <v>3624</v>
      </c>
      <c r="O351" s="130" t="s">
        <v>3625</v>
      </c>
    </row>
    <row r="352" spans="3:15">
      <c r="C352" s="189"/>
      <c r="D352" s="189"/>
      <c r="E352" s="189"/>
      <c r="H352" s="175" t="s">
        <v>784</v>
      </c>
      <c r="I352" s="167" t="s">
        <v>803</v>
      </c>
      <c r="J352" s="130" t="s">
        <v>804</v>
      </c>
      <c r="L352" s="130" t="s">
        <v>805</v>
      </c>
      <c r="M352" s="130"/>
      <c r="N352" s="177"/>
      <c r="O352" s="130" t="s">
        <v>3625</v>
      </c>
    </row>
    <row r="353" spans="3:15">
      <c r="C353" s="189"/>
      <c r="D353" s="189"/>
      <c r="E353" s="189"/>
      <c r="H353" s="175" t="s">
        <v>784</v>
      </c>
      <c r="I353" s="167" t="s">
        <v>806</v>
      </c>
      <c r="J353" s="130" t="s">
        <v>807</v>
      </c>
      <c r="L353" s="130" t="s">
        <v>808</v>
      </c>
      <c r="M353" s="130" t="s">
        <v>3566</v>
      </c>
      <c r="N353" s="177" t="s">
        <v>3627</v>
      </c>
      <c r="O353" s="130" t="s">
        <v>3628</v>
      </c>
    </row>
    <row r="354" spans="3:15">
      <c r="C354" s="189"/>
      <c r="D354" s="189"/>
      <c r="E354" s="189"/>
      <c r="H354" s="175" t="s">
        <v>784</v>
      </c>
      <c r="I354" s="167" t="s">
        <v>809</v>
      </c>
      <c r="J354" s="130" t="s">
        <v>810</v>
      </c>
      <c r="L354" s="130" t="s">
        <v>811</v>
      </c>
      <c r="M354" s="130" t="s">
        <v>3566</v>
      </c>
      <c r="N354" s="177" t="s">
        <v>3630</v>
      </c>
      <c r="O354" s="130" t="s">
        <v>3631</v>
      </c>
    </row>
    <row r="355" spans="3:15">
      <c r="C355" s="189"/>
      <c r="D355" s="189"/>
      <c r="E355" s="189"/>
      <c r="H355" s="175" t="s">
        <v>784</v>
      </c>
      <c r="I355" s="167" t="s">
        <v>812</v>
      </c>
      <c r="J355" s="130" t="s">
        <v>813</v>
      </c>
      <c r="L355" s="130" t="s">
        <v>814</v>
      </c>
      <c r="M355" s="130"/>
      <c r="N355" s="177"/>
      <c r="O355" s="130" t="s">
        <v>3631</v>
      </c>
    </row>
    <row r="356" spans="3:15">
      <c r="C356" s="189"/>
      <c r="D356" s="189"/>
      <c r="E356" s="189"/>
      <c r="H356" s="175" t="s">
        <v>784</v>
      </c>
      <c r="I356" s="167" t="s">
        <v>815</v>
      </c>
      <c r="J356" s="130" t="s">
        <v>816</v>
      </c>
      <c r="L356" s="130" t="s">
        <v>817</v>
      </c>
      <c r="M356" s="130"/>
      <c r="N356" s="177"/>
      <c r="O356" s="130" t="s">
        <v>3631</v>
      </c>
    </row>
    <row r="357" spans="3:15">
      <c r="C357" s="189"/>
      <c r="D357" s="189"/>
      <c r="E357" s="189"/>
      <c r="H357" s="175" t="s">
        <v>784</v>
      </c>
      <c r="I357" s="167" t="s">
        <v>818</v>
      </c>
      <c r="J357" s="130" t="s">
        <v>819</v>
      </c>
      <c r="L357" s="130" t="s">
        <v>820</v>
      </c>
      <c r="M357" s="130" t="s">
        <v>3635</v>
      </c>
      <c r="N357" s="177" t="s">
        <v>3636</v>
      </c>
      <c r="O357" s="130" t="s">
        <v>3637</v>
      </c>
    </row>
    <row r="358" spans="3:15">
      <c r="C358" s="189"/>
      <c r="D358" s="189"/>
      <c r="E358" s="189"/>
      <c r="H358" s="175" t="s">
        <v>784</v>
      </c>
      <c r="I358" s="167" t="s">
        <v>821</v>
      </c>
      <c r="J358" s="130" t="s">
        <v>822</v>
      </c>
      <c r="L358" s="130" t="s">
        <v>823</v>
      </c>
      <c r="M358" s="130" t="s">
        <v>3635</v>
      </c>
      <c r="N358" s="177" t="s">
        <v>3639</v>
      </c>
      <c r="O358" s="130" t="s">
        <v>3640</v>
      </c>
    </row>
    <row r="359" spans="3:15">
      <c r="C359" s="189"/>
      <c r="D359" s="189"/>
      <c r="E359" s="189"/>
      <c r="H359" s="175" t="s">
        <v>784</v>
      </c>
      <c r="I359" s="167" t="s">
        <v>824</v>
      </c>
      <c r="J359" s="130" t="s">
        <v>825</v>
      </c>
      <c r="L359" s="130" t="s">
        <v>826</v>
      </c>
      <c r="M359" s="130" t="s">
        <v>3635</v>
      </c>
      <c r="N359" s="177" t="s">
        <v>3642</v>
      </c>
      <c r="O359" s="130" t="s">
        <v>3643</v>
      </c>
    </row>
    <row r="360" spans="3:15">
      <c r="C360" s="189"/>
      <c r="D360" s="189"/>
      <c r="E360" s="189"/>
      <c r="H360" s="175" t="s">
        <v>784</v>
      </c>
      <c r="I360" s="167" t="s">
        <v>827</v>
      </c>
      <c r="J360" s="130" t="s">
        <v>828</v>
      </c>
      <c r="L360" s="130" t="s">
        <v>829</v>
      </c>
      <c r="M360" s="130" t="s">
        <v>3635</v>
      </c>
      <c r="N360" s="177" t="s">
        <v>3645</v>
      </c>
      <c r="O360" s="130" t="s">
        <v>3646</v>
      </c>
    </row>
    <row r="361" spans="3:15">
      <c r="C361" s="189"/>
      <c r="D361" s="189"/>
      <c r="E361" s="189"/>
      <c r="H361" s="175" t="s">
        <v>784</v>
      </c>
      <c r="I361" s="167" t="s">
        <v>830</v>
      </c>
      <c r="J361" s="130" t="s">
        <v>831</v>
      </c>
      <c r="L361" s="130" t="s">
        <v>832</v>
      </c>
      <c r="M361" s="130" t="s">
        <v>3635</v>
      </c>
      <c r="N361" s="177" t="s">
        <v>3648</v>
      </c>
      <c r="O361" s="130" t="s">
        <v>3649</v>
      </c>
    </row>
    <row r="362" spans="3:15">
      <c r="C362" s="189"/>
      <c r="D362" s="189"/>
      <c r="E362" s="189"/>
      <c r="H362" s="175" t="s">
        <v>784</v>
      </c>
      <c r="I362" s="167" t="s">
        <v>833</v>
      </c>
      <c r="J362" s="130" t="s">
        <v>834</v>
      </c>
      <c r="L362" s="130" t="s">
        <v>835</v>
      </c>
      <c r="M362" s="130" t="s">
        <v>3635</v>
      </c>
      <c r="N362" s="177" t="s">
        <v>3651</v>
      </c>
      <c r="O362" s="130" t="s">
        <v>3652</v>
      </c>
    </row>
    <row r="363" spans="3:15">
      <c r="C363" s="189"/>
      <c r="D363" s="189"/>
      <c r="E363" s="189"/>
      <c r="H363" s="175" t="s">
        <v>784</v>
      </c>
      <c r="I363" s="167" t="s">
        <v>836</v>
      </c>
      <c r="J363" s="130" t="s">
        <v>837</v>
      </c>
      <c r="L363" s="130" t="s">
        <v>838</v>
      </c>
      <c r="M363" s="130" t="s">
        <v>3635</v>
      </c>
      <c r="N363" s="177" t="s">
        <v>3654</v>
      </c>
      <c r="O363" s="130" t="s">
        <v>3655</v>
      </c>
    </row>
    <row r="364" spans="3:15">
      <c r="C364" s="189"/>
      <c r="D364" s="189"/>
      <c r="E364" s="189"/>
      <c r="H364" s="175" t="s">
        <v>784</v>
      </c>
      <c r="I364" s="167" t="s">
        <v>839</v>
      </c>
      <c r="J364" s="130" t="s">
        <v>840</v>
      </c>
      <c r="L364" s="130" t="s">
        <v>841</v>
      </c>
      <c r="M364" s="130" t="s">
        <v>3635</v>
      </c>
      <c r="N364" s="177" t="s">
        <v>3657</v>
      </c>
      <c r="O364" s="130" t="s">
        <v>3658</v>
      </c>
    </row>
    <row r="365" spans="3:15">
      <c r="C365" s="189"/>
      <c r="D365" s="189"/>
      <c r="E365" s="189"/>
      <c r="H365" s="175" t="s">
        <v>784</v>
      </c>
      <c r="I365" s="167" t="s">
        <v>842</v>
      </c>
      <c r="J365" s="130" t="s">
        <v>843</v>
      </c>
      <c r="L365" s="130" t="s">
        <v>844</v>
      </c>
      <c r="M365" s="130" t="s">
        <v>3635</v>
      </c>
      <c r="N365" s="177" t="s">
        <v>3660</v>
      </c>
      <c r="O365" s="130" t="s">
        <v>3661</v>
      </c>
    </row>
    <row r="366" spans="3:15">
      <c r="C366" s="189"/>
      <c r="D366" s="189"/>
      <c r="E366" s="189"/>
      <c r="H366" s="175" t="s">
        <v>784</v>
      </c>
      <c r="I366" s="167" t="s">
        <v>845</v>
      </c>
      <c r="J366" s="130" t="s">
        <v>846</v>
      </c>
      <c r="L366" s="130" t="s">
        <v>847</v>
      </c>
      <c r="M366" s="130" t="s">
        <v>3635</v>
      </c>
      <c r="N366" s="177" t="s">
        <v>3663</v>
      </c>
      <c r="O366" s="130" t="s">
        <v>3664</v>
      </c>
    </row>
    <row r="367" spans="3:15">
      <c r="C367" s="189"/>
      <c r="D367" s="189"/>
      <c r="E367" s="189"/>
      <c r="H367" s="185"/>
      <c r="I367" s="181" t="s">
        <v>848</v>
      </c>
      <c r="J367" s="186"/>
      <c r="L367" s="130" t="s">
        <v>849</v>
      </c>
      <c r="M367" s="130" t="s">
        <v>3635</v>
      </c>
      <c r="N367" s="177" t="s">
        <v>3666</v>
      </c>
      <c r="O367" s="130" t="s">
        <v>3667</v>
      </c>
    </row>
    <row r="368" spans="3:15">
      <c r="C368" s="189"/>
      <c r="D368" s="189"/>
      <c r="E368" s="189"/>
      <c r="H368" s="175" t="s">
        <v>850</v>
      </c>
      <c r="I368" s="167" t="s">
        <v>851</v>
      </c>
      <c r="J368" s="130" t="s">
        <v>852</v>
      </c>
      <c r="L368" s="130" t="s">
        <v>853</v>
      </c>
      <c r="M368" s="130" t="s">
        <v>3671</v>
      </c>
      <c r="N368" s="177" t="s">
        <v>3672</v>
      </c>
      <c r="O368" s="130" t="s">
        <v>3673</v>
      </c>
    </row>
    <row r="369" spans="3:15">
      <c r="C369" s="189"/>
      <c r="D369" s="189"/>
      <c r="E369" s="189"/>
      <c r="H369" s="175" t="s">
        <v>850</v>
      </c>
      <c r="I369" s="167" t="s">
        <v>854</v>
      </c>
      <c r="J369" s="130" t="s">
        <v>855</v>
      </c>
      <c r="L369" s="130" t="s">
        <v>856</v>
      </c>
      <c r="M369" s="130" t="s">
        <v>3671</v>
      </c>
      <c r="N369" s="177" t="s">
        <v>3675</v>
      </c>
      <c r="O369" s="130" t="s">
        <v>3676</v>
      </c>
    </row>
    <row r="370" spans="3:15">
      <c r="C370" s="189"/>
      <c r="D370" s="189"/>
      <c r="E370" s="189"/>
      <c r="H370" s="175" t="s">
        <v>850</v>
      </c>
      <c r="I370" s="167" t="s">
        <v>857</v>
      </c>
      <c r="J370" s="130" t="s">
        <v>858</v>
      </c>
      <c r="L370" s="130" t="s">
        <v>859</v>
      </c>
      <c r="M370" s="130" t="s">
        <v>3671</v>
      </c>
      <c r="N370" s="177" t="s">
        <v>3678</v>
      </c>
      <c r="O370" s="130" t="s">
        <v>3679</v>
      </c>
    </row>
    <row r="371" spans="3:15">
      <c r="C371" s="189"/>
      <c r="D371" s="189"/>
      <c r="E371" s="189"/>
      <c r="H371" s="175" t="s">
        <v>850</v>
      </c>
      <c r="I371" s="167" t="s">
        <v>860</v>
      </c>
      <c r="J371" s="130" t="s">
        <v>861</v>
      </c>
      <c r="L371" s="130" t="s">
        <v>862</v>
      </c>
      <c r="M371" s="130" t="s">
        <v>3671</v>
      </c>
      <c r="N371" s="177" t="s">
        <v>3681</v>
      </c>
      <c r="O371" s="130" t="s">
        <v>3682</v>
      </c>
    </row>
    <row r="372" spans="3:15">
      <c r="C372" s="189"/>
      <c r="D372" s="189"/>
      <c r="E372" s="189"/>
      <c r="H372" s="175" t="s">
        <v>850</v>
      </c>
      <c r="I372" s="167" t="s">
        <v>863</v>
      </c>
      <c r="J372" s="130" t="s">
        <v>864</v>
      </c>
      <c r="L372" s="130" t="s">
        <v>865</v>
      </c>
      <c r="M372" s="130" t="s">
        <v>3671</v>
      </c>
      <c r="N372" s="177" t="s">
        <v>3684</v>
      </c>
      <c r="O372" s="130" t="s">
        <v>3685</v>
      </c>
    </row>
    <row r="373" spans="3:15">
      <c r="C373" s="189"/>
      <c r="D373" s="189"/>
      <c r="E373" s="189"/>
      <c r="H373" s="175" t="s">
        <v>850</v>
      </c>
      <c r="I373" s="167" t="s">
        <v>866</v>
      </c>
      <c r="J373" s="130" t="s">
        <v>867</v>
      </c>
      <c r="L373" s="130" t="s">
        <v>868</v>
      </c>
      <c r="M373" s="130" t="s">
        <v>3671</v>
      </c>
      <c r="N373" s="177" t="s">
        <v>3687</v>
      </c>
      <c r="O373" s="130" t="s">
        <v>3688</v>
      </c>
    </row>
    <row r="374" spans="3:15">
      <c r="C374" s="189"/>
      <c r="D374" s="189"/>
      <c r="E374" s="189"/>
      <c r="H374" s="175" t="s">
        <v>850</v>
      </c>
      <c r="I374" s="167" t="s">
        <v>869</v>
      </c>
      <c r="J374" s="130" t="s">
        <v>870</v>
      </c>
      <c r="L374" s="130" t="s">
        <v>871</v>
      </c>
      <c r="M374" s="130" t="s">
        <v>3671</v>
      </c>
      <c r="N374" s="177" t="s">
        <v>3690</v>
      </c>
      <c r="O374" s="130" t="s">
        <v>3691</v>
      </c>
    </row>
    <row r="375" spans="3:15">
      <c r="C375" s="189"/>
      <c r="D375" s="189"/>
      <c r="E375" s="189"/>
      <c r="H375" s="175" t="s">
        <v>850</v>
      </c>
      <c r="I375" s="167" t="s">
        <v>872</v>
      </c>
      <c r="J375" s="130" t="s">
        <v>873</v>
      </c>
      <c r="L375" s="130" t="s">
        <v>874</v>
      </c>
      <c r="M375" s="130" t="s">
        <v>3671</v>
      </c>
      <c r="N375" s="177" t="s">
        <v>3693</v>
      </c>
      <c r="O375" s="130" t="s">
        <v>3694</v>
      </c>
    </row>
    <row r="376" spans="3:15">
      <c r="C376" s="189"/>
      <c r="D376" s="189"/>
      <c r="E376" s="189"/>
      <c r="H376" s="175" t="s">
        <v>850</v>
      </c>
      <c r="I376" s="167" t="s">
        <v>875</v>
      </c>
      <c r="J376" s="130" t="s">
        <v>876</v>
      </c>
      <c r="L376" s="130" t="s">
        <v>877</v>
      </c>
      <c r="M376" s="130" t="s">
        <v>3671</v>
      </c>
      <c r="N376" s="177" t="s">
        <v>3696</v>
      </c>
      <c r="O376" s="130" t="s">
        <v>3697</v>
      </c>
    </row>
    <row r="377" spans="3:15">
      <c r="C377" s="189"/>
      <c r="D377" s="189"/>
      <c r="E377" s="189"/>
      <c r="H377" s="175" t="s">
        <v>850</v>
      </c>
      <c r="I377" s="167" t="s">
        <v>878</v>
      </c>
      <c r="J377" s="130" t="s">
        <v>879</v>
      </c>
      <c r="L377" s="130" t="s">
        <v>880</v>
      </c>
      <c r="M377" s="130" t="s">
        <v>3671</v>
      </c>
      <c r="N377" s="177" t="s">
        <v>3699</v>
      </c>
      <c r="O377" s="130" t="s">
        <v>3700</v>
      </c>
    </row>
    <row r="378" spans="3:15">
      <c r="C378" s="189"/>
      <c r="D378" s="189"/>
      <c r="E378" s="189"/>
      <c r="H378" s="175" t="s">
        <v>850</v>
      </c>
      <c r="I378" s="167" t="s">
        <v>881</v>
      </c>
      <c r="J378" s="130" t="s">
        <v>882</v>
      </c>
      <c r="L378" s="130" t="s">
        <v>883</v>
      </c>
      <c r="M378" s="130" t="s">
        <v>3671</v>
      </c>
      <c r="N378" s="177" t="s">
        <v>3702</v>
      </c>
      <c r="O378" s="130" t="s">
        <v>3703</v>
      </c>
    </row>
    <row r="379" spans="3:15">
      <c r="C379" s="189"/>
      <c r="D379" s="189"/>
      <c r="E379" s="189"/>
      <c r="H379" s="175" t="s">
        <v>850</v>
      </c>
      <c r="I379" s="167" t="s">
        <v>884</v>
      </c>
      <c r="J379" s="130" t="s">
        <v>885</v>
      </c>
      <c r="L379" s="130" t="s">
        <v>886</v>
      </c>
      <c r="M379" s="130" t="s">
        <v>3671</v>
      </c>
      <c r="N379" s="177" t="s">
        <v>3705</v>
      </c>
      <c r="O379" s="130" t="s">
        <v>3706</v>
      </c>
    </row>
    <row r="380" spans="3:15">
      <c r="C380" s="189"/>
      <c r="D380" s="189"/>
      <c r="E380" s="189"/>
      <c r="H380" s="175" t="s">
        <v>850</v>
      </c>
      <c r="I380" s="167" t="s">
        <v>887</v>
      </c>
      <c r="J380" s="130" t="s">
        <v>888</v>
      </c>
      <c r="L380" s="130" t="s">
        <v>889</v>
      </c>
      <c r="M380" s="130" t="s">
        <v>3671</v>
      </c>
      <c r="N380" s="177" t="s">
        <v>3708</v>
      </c>
      <c r="O380" s="130" t="s">
        <v>3709</v>
      </c>
    </row>
    <row r="381" spans="3:15">
      <c r="C381" s="189"/>
      <c r="D381" s="189"/>
      <c r="E381" s="189"/>
      <c r="H381" s="185"/>
      <c r="I381" s="181" t="s">
        <v>890</v>
      </c>
      <c r="J381" s="186"/>
      <c r="L381" s="130" t="s">
        <v>891</v>
      </c>
      <c r="M381" s="130" t="s">
        <v>3671</v>
      </c>
      <c r="N381" s="177" t="s">
        <v>3711</v>
      </c>
      <c r="O381" s="130" t="s">
        <v>3712</v>
      </c>
    </row>
    <row r="382" spans="3:15">
      <c r="C382" s="189"/>
      <c r="D382" s="189"/>
      <c r="E382" s="189"/>
      <c r="H382" s="175" t="s">
        <v>892</v>
      </c>
      <c r="I382" s="167" t="s">
        <v>893</v>
      </c>
      <c r="J382" s="130" t="s">
        <v>894</v>
      </c>
      <c r="L382" s="130" t="s">
        <v>895</v>
      </c>
      <c r="M382" s="130" t="s">
        <v>3671</v>
      </c>
      <c r="N382" s="177" t="s">
        <v>3714</v>
      </c>
      <c r="O382" s="130" t="s">
        <v>3715</v>
      </c>
    </row>
    <row r="383" spans="3:15">
      <c r="C383" s="189"/>
      <c r="D383" s="189"/>
      <c r="E383" s="189"/>
      <c r="H383" s="175" t="s">
        <v>892</v>
      </c>
      <c r="I383" s="167" t="s">
        <v>896</v>
      </c>
      <c r="J383" s="130" t="s">
        <v>897</v>
      </c>
      <c r="L383" s="130" t="s">
        <v>898</v>
      </c>
      <c r="M383" s="130" t="s">
        <v>3671</v>
      </c>
      <c r="N383" s="177" t="s">
        <v>3717</v>
      </c>
      <c r="O383" s="130" t="s">
        <v>3718</v>
      </c>
    </row>
    <row r="384" spans="3:15">
      <c r="C384" s="189"/>
      <c r="D384" s="189"/>
      <c r="E384" s="189"/>
      <c r="H384" s="175" t="s">
        <v>892</v>
      </c>
      <c r="I384" s="167" t="s">
        <v>899</v>
      </c>
      <c r="J384" s="130" t="s">
        <v>900</v>
      </c>
      <c r="L384" s="130" t="s">
        <v>901</v>
      </c>
      <c r="M384" s="130" t="s">
        <v>3671</v>
      </c>
      <c r="N384" s="177" t="s">
        <v>3720</v>
      </c>
      <c r="O384" s="130" t="s">
        <v>3721</v>
      </c>
    </row>
    <row r="385" spans="3:15">
      <c r="C385" s="189"/>
      <c r="D385" s="189"/>
      <c r="E385" s="189"/>
      <c r="H385" s="175" t="s">
        <v>892</v>
      </c>
      <c r="I385" s="167" t="s">
        <v>902</v>
      </c>
      <c r="J385" s="130" t="s">
        <v>903</v>
      </c>
      <c r="L385" s="130" t="s">
        <v>904</v>
      </c>
      <c r="M385" s="130" t="s">
        <v>3671</v>
      </c>
      <c r="N385" s="177" t="s">
        <v>3723</v>
      </c>
      <c r="O385" s="130" t="s">
        <v>3724</v>
      </c>
    </row>
    <row r="386" spans="3:15">
      <c r="C386" s="189"/>
      <c r="D386" s="189"/>
      <c r="E386" s="189"/>
      <c r="H386" s="175" t="s">
        <v>892</v>
      </c>
      <c r="I386" s="167" t="s">
        <v>905</v>
      </c>
      <c r="J386" s="130" t="s">
        <v>906</v>
      </c>
      <c r="L386" s="130" t="s">
        <v>907</v>
      </c>
      <c r="M386" s="130" t="s">
        <v>3671</v>
      </c>
      <c r="N386" s="177" t="s">
        <v>3726</v>
      </c>
      <c r="O386" s="130" t="s">
        <v>3727</v>
      </c>
    </row>
    <row r="387" spans="3:15">
      <c r="C387" s="189"/>
      <c r="D387" s="189"/>
      <c r="E387" s="189"/>
      <c r="H387" s="175" t="s">
        <v>892</v>
      </c>
      <c r="I387" s="167" t="s">
        <v>908</v>
      </c>
      <c r="J387" s="130" t="s">
        <v>909</v>
      </c>
      <c r="L387" s="130" t="s">
        <v>910</v>
      </c>
      <c r="M387" s="130" t="s">
        <v>3671</v>
      </c>
      <c r="N387" s="177" t="s">
        <v>3729</v>
      </c>
      <c r="O387" s="130" t="s">
        <v>3730</v>
      </c>
    </row>
    <row r="388" spans="3:15">
      <c r="C388" s="189"/>
      <c r="D388" s="189"/>
      <c r="E388" s="189"/>
      <c r="H388" s="175" t="s">
        <v>892</v>
      </c>
      <c r="I388" s="167" t="s">
        <v>911</v>
      </c>
      <c r="J388" s="130" t="s">
        <v>912</v>
      </c>
      <c r="L388" s="130" t="s">
        <v>913</v>
      </c>
      <c r="M388" s="130" t="s">
        <v>3671</v>
      </c>
      <c r="N388" s="177" t="s">
        <v>3732</v>
      </c>
      <c r="O388" s="130" t="s">
        <v>3733</v>
      </c>
    </row>
    <row r="389" spans="3:15">
      <c r="C389" s="189"/>
      <c r="D389" s="189"/>
      <c r="E389" s="189"/>
      <c r="H389" s="175" t="s">
        <v>892</v>
      </c>
      <c r="I389" s="167" t="s">
        <v>914</v>
      </c>
      <c r="J389" s="130" t="s">
        <v>915</v>
      </c>
      <c r="L389" s="130" t="s">
        <v>916</v>
      </c>
      <c r="M389" s="130" t="s">
        <v>3671</v>
      </c>
      <c r="N389" s="177" t="s">
        <v>3735</v>
      </c>
      <c r="O389" s="130" t="s">
        <v>3736</v>
      </c>
    </row>
    <row r="390" spans="3:15">
      <c r="C390" s="189"/>
      <c r="D390" s="189"/>
      <c r="E390" s="189"/>
      <c r="H390" s="175" t="s">
        <v>892</v>
      </c>
      <c r="I390" s="167" t="s">
        <v>917</v>
      </c>
      <c r="J390" s="130" t="s">
        <v>918</v>
      </c>
      <c r="L390" s="130" t="s">
        <v>919</v>
      </c>
      <c r="M390" s="130" t="s">
        <v>3671</v>
      </c>
      <c r="N390" s="177" t="s">
        <v>3738</v>
      </c>
      <c r="O390" s="130" t="s">
        <v>3739</v>
      </c>
    </row>
    <row r="391" spans="3:15">
      <c r="C391" s="189"/>
      <c r="D391" s="189"/>
      <c r="E391" s="189"/>
      <c r="H391" s="175" t="s">
        <v>892</v>
      </c>
      <c r="I391" s="167" t="s">
        <v>920</v>
      </c>
      <c r="J391" s="130" t="s">
        <v>921</v>
      </c>
      <c r="L391" s="130" t="s">
        <v>922</v>
      </c>
      <c r="M391" s="130" t="s">
        <v>3671</v>
      </c>
      <c r="N391" s="177" t="s">
        <v>3741</v>
      </c>
      <c r="O391" s="130" t="s">
        <v>3742</v>
      </c>
    </row>
    <row r="392" spans="3:15">
      <c r="C392" s="189"/>
      <c r="D392" s="189"/>
      <c r="E392" s="189"/>
      <c r="H392" s="175" t="s">
        <v>892</v>
      </c>
      <c r="I392" s="167" t="s">
        <v>923</v>
      </c>
      <c r="J392" s="130" t="s">
        <v>924</v>
      </c>
      <c r="L392" s="130" t="s">
        <v>925</v>
      </c>
      <c r="M392" s="130" t="s">
        <v>3671</v>
      </c>
      <c r="N392" s="177" t="s">
        <v>3744</v>
      </c>
      <c r="O392" s="130" t="s">
        <v>3745</v>
      </c>
    </row>
    <row r="393" spans="3:15">
      <c r="C393" s="189"/>
      <c r="D393" s="189"/>
      <c r="E393" s="189"/>
      <c r="H393" s="175" t="s">
        <v>892</v>
      </c>
      <c r="I393" s="167" t="s">
        <v>926</v>
      </c>
      <c r="J393" s="130" t="s">
        <v>927</v>
      </c>
      <c r="L393" s="130" t="s">
        <v>928</v>
      </c>
      <c r="M393" s="130" t="s">
        <v>3671</v>
      </c>
      <c r="N393" s="177" t="s">
        <v>3747</v>
      </c>
      <c r="O393" s="130" t="s">
        <v>3748</v>
      </c>
    </row>
    <row r="394" spans="3:15">
      <c r="C394" s="189"/>
      <c r="D394" s="189"/>
      <c r="E394" s="189"/>
      <c r="H394" s="175" t="s">
        <v>892</v>
      </c>
      <c r="I394" s="167" t="s">
        <v>929</v>
      </c>
      <c r="J394" s="130" t="s">
        <v>930</v>
      </c>
      <c r="L394" s="130" t="s">
        <v>931</v>
      </c>
      <c r="M394" s="130" t="s">
        <v>3671</v>
      </c>
      <c r="N394" s="177" t="s">
        <v>3750</v>
      </c>
      <c r="O394" s="130" t="s">
        <v>3751</v>
      </c>
    </row>
    <row r="395" spans="3:15">
      <c r="C395" s="189"/>
      <c r="D395" s="189"/>
      <c r="E395" s="189"/>
      <c r="H395" s="175" t="s">
        <v>892</v>
      </c>
      <c r="I395" s="167" t="s">
        <v>932</v>
      </c>
      <c r="J395" s="130" t="s">
        <v>933</v>
      </c>
      <c r="L395" s="130" t="s">
        <v>934</v>
      </c>
      <c r="M395" s="130" t="s">
        <v>3671</v>
      </c>
      <c r="N395" s="177" t="s">
        <v>3753</v>
      </c>
      <c r="O395" s="130" t="s">
        <v>3754</v>
      </c>
    </row>
    <row r="396" spans="3:15">
      <c r="C396" s="189"/>
      <c r="D396" s="189"/>
      <c r="E396" s="189"/>
      <c r="H396" s="175" t="s">
        <v>892</v>
      </c>
      <c r="I396" s="167" t="s">
        <v>935</v>
      </c>
      <c r="J396" s="130" t="s">
        <v>936</v>
      </c>
      <c r="L396" s="130" t="s">
        <v>937</v>
      </c>
      <c r="M396" s="130" t="s">
        <v>3671</v>
      </c>
      <c r="N396" s="177" t="s">
        <v>3756</v>
      </c>
      <c r="O396" s="130" t="s">
        <v>3757</v>
      </c>
    </row>
    <row r="397" spans="3:15">
      <c r="C397" s="189"/>
      <c r="D397" s="189"/>
      <c r="E397" s="189"/>
      <c r="H397" s="185"/>
      <c r="I397" s="181" t="s">
        <v>938</v>
      </c>
      <c r="J397" s="186"/>
      <c r="L397" s="130" t="s">
        <v>939</v>
      </c>
      <c r="M397" s="130" t="s">
        <v>3671</v>
      </c>
      <c r="N397" s="177" t="s">
        <v>3759</v>
      </c>
      <c r="O397" s="130" t="s">
        <v>3760</v>
      </c>
    </row>
    <row r="398" spans="3:15">
      <c r="C398" s="189"/>
      <c r="D398" s="189"/>
      <c r="E398" s="189"/>
      <c r="H398" s="175" t="s">
        <v>940</v>
      </c>
      <c r="I398" s="167" t="s">
        <v>941</v>
      </c>
      <c r="J398" s="130" t="s">
        <v>942</v>
      </c>
      <c r="L398" s="130" t="s">
        <v>943</v>
      </c>
      <c r="M398" s="130" t="s">
        <v>3671</v>
      </c>
      <c r="N398" s="177" t="s">
        <v>3762</v>
      </c>
      <c r="O398" s="130" t="s">
        <v>3763</v>
      </c>
    </row>
    <row r="399" spans="3:15">
      <c r="C399" s="189"/>
      <c r="D399" s="189"/>
      <c r="E399" s="189"/>
      <c r="H399" s="175" t="s">
        <v>940</v>
      </c>
      <c r="I399" s="167" t="s">
        <v>944</v>
      </c>
      <c r="J399" s="130" t="s">
        <v>945</v>
      </c>
      <c r="L399" s="130" t="s">
        <v>946</v>
      </c>
      <c r="M399" s="130" t="s">
        <v>3671</v>
      </c>
      <c r="N399" s="177" t="s">
        <v>3765</v>
      </c>
      <c r="O399" s="130" t="s">
        <v>3766</v>
      </c>
    </row>
    <row r="400" spans="3:15">
      <c r="C400" s="189"/>
      <c r="D400" s="189"/>
      <c r="E400" s="189"/>
      <c r="H400" s="175" t="s">
        <v>940</v>
      </c>
      <c r="I400" s="167" t="s">
        <v>947</v>
      </c>
      <c r="J400" s="130" t="s">
        <v>948</v>
      </c>
      <c r="L400" s="130" t="s">
        <v>949</v>
      </c>
      <c r="M400" s="130" t="s">
        <v>3671</v>
      </c>
      <c r="N400" s="177" t="s">
        <v>3768</v>
      </c>
      <c r="O400" s="130" t="s">
        <v>3769</v>
      </c>
    </row>
    <row r="401" spans="3:15">
      <c r="C401" s="189"/>
      <c r="D401" s="189"/>
      <c r="E401" s="189"/>
      <c r="H401" s="175" t="s">
        <v>940</v>
      </c>
      <c r="I401" s="167" t="s">
        <v>950</v>
      </c>
      <c r="J401" s="130" t="s">
        <v>951</v>
      </c>
      <c r="L401" s="130" t="s">
        <v>952</v>
      </c>
      <c r="M401" s="130" t="s">
        <v>3671</v>
      </c>
      <c r="N401" s="177" t="s">
        <v>3771</v>
      </c>
      <c r="O401" s="130" t="s">
        <v>3772</v>
      </c>
    </row>
    <row r="402" spans="3:15">
      <c r="C402" s="189"/>
      <c r="D402" s="189"/>
      <c r="E402" s="189"/>
      <c r="H402" s="175" t="s">
        <v>940</v>
      </c>
      <c r="I402" s="167" t="s">
        <v>953</v>
      </c>
      <c r="J402" s="130" t="s">
        <v>954</v>
      </c>
      <c r="L402" s="130" t="s">
        <v>955</v>
      </c>
      <c r="M402" s="130" t="s">
        <v>3671</v>
      </c>
      <c r="N402" s="177" t="s">
        <v>3774</v>
      </c>
      <c r="O402" s="130" t="s">
        <v>3775</v>
      </c>
    </row>
    <row r="403" spans="3:15">
      <c r="C403" s="189"/>
      <c r="D403" s="189"/>
      <c r="E403" s="189"/>
      <c r="H403" s="175" t="s">
        <v>940</v>
      </c>
      <c r="I403" s="167" t="s">
        <v>956</v>
      </c>
      <c r="J403" s="130" t="s">
        <v>957</v>
      </c>
      <c r="L403" s="130" t="s">
        <v>958</v>
      </c>
      <c r="M403" s="130" t="s">
        <v>3671</v>
      </c>
      <c r="N403" s="177" t="s">
        <v>3777</v>
      </c>
      <c r="O403" s="130" t="s">
        <v>3778</v>
      </c>
    </row>
    <row r="404" spans="3:15">
      <c r="C404" s="189"/>
      <c r="D404" s="189"/>
      <c r="E404" s="189"/>
      <c r="H404" s="175" t="s">
        <v>940</v>
      </c>
      <c r="I404" s="167" t="s">
        <v>959</v>
      </c>
      <c r="J404" s="130" t="s">
        <v>960</v>
      </c>
      <c r="L404" s="130" t="s">
        <v>961</v>
      </c>
      <c r="M404" s="130" t="s">
        <v>3671</v>
      </c>
      <c r="N404" s="177" t="s">
        <v>3780</v>
      </c>
      <c r="O404" s="130" t="s">
        <v>3781</v>
      </c>
    </row>
    <row r="405" spans="3:15">
      <c r="C405" s="189"/>
      <c r="D405" s="189"/>
      <c r="E405" s="189"/>
      <c r="H405" s="175" t="s">
        <v>940</v>
      </c>
      <c r="I405" s="167" t="s">
        <v>962</v>
      </c>
      <c r="J405" s="130" t="s">
        <v>963</v>
      </c>
      <c r="L405" s="130" t="s">
        <v>964</v>
      </c>
      <c r="M405" s="130" t="s">
        <v>3671</v>
      </c>
      <c r="N405" s="177" t="s">
        <v>3783</v>
      </c>
      <c r="O405" s="130" t="s">
        <v>3784</v>
      </c>
    </row>
    <row r="406" spans="3:15">
      <c r="C406" s="189"/>
      <c r="D406" s="189"/>
      <c r="E406" s="189"/>
      <c r="H406" s="175" t="s">
        <v>940</v>
      </c>
      <c r="I406" s="167" t="s">
        <v>965</v>
      </c>
      <c r="J406" s="130" t="s">
        <v>966</v>
      </c>
      <c r="L406" s="130" t="s">
        <v>967</v>
      </c>
      <c r="M406" s="130" t="s">
        <v>3671</v>
      </c>
      <c r="N406" s="177" t="s">
        <v>3786</v>
      </c>
      <c r="O406" s="130" t="s">
        <v>3787</v>
      </c>
    </row>
    <row r="407" spans="3:15">
      <c r="C407" s="189"/>
      <c r="D407" s="189"/>
      <c r="E407" s="189"/>
      <c r="H407" s="175" t="s">
        <v>940</v>
      </c>
      <c r="I407" s="167" t="s">
        <v>968</v>
      </c>
      <c r="J407" s="130" t="s">
        <v>969</v>
      </c>
      <c r="L407" s="130" t="s">
        <v>970</v>
      </c>
      <c r="M407" s="130" t="s">
        <v>3671</v>
      </c>
      <c r="N407" s="177" t="s">
        <v>3789</v>
      </c>
      <c r="O407" s="130" t="s">
        <v>3790</v>
      </c>
    </row>
    <row r="408" spans="3:15">
      <c r="C408" s="189"/>
      <c r="D408" s="189"/>
      <c r="E408" s="189"/>
      <c r="H408" s="175" t="s">
        <v>940</v>
      </c>
      <c r="I408" s="167" t="s">
        <v>971</v>
      </c>
      <c r="J408" s="130" t="s">
        <v>972</v>
      </c>
      <c r="L408" s="130" t="s">
        <v>973</v>
      </c>
      <c r="M408" s="130"/>
      <c r="N408" s="177"/>
      <c r="O408" s="130" t="s">
        <v>3790</v>
      </c>
    </row>
    <row r="409" spans="3:15">
      <c r="C409" s="189"/>
      <c r="D409" s="189"/>
      <c r="E409" s="189"/>
      <c r="H409" s="175" t="s">
        <v>940</v>
      </c>
      <c r="I409" s="167" t="s">
        <v>974</v>
      </c>
      <c r="J409" s="130" t="s">
        <v>975</v>
      </c>
      <c r="L409" s="130" t="s">
        <v>976</v>
      </c>
      <c r="M409" s="130" t="s">
        <v>3671</v>
      </c>
      <c r="N409" s="177" t="s">
        <v>3792</v>
      </c>
      <c r="O409" s="130" t="s">
        <v>3793</v>
      </c>
    </row>
    <row r="410" spans="3:15">
      <c r="C410" s="189"/>
      <c r="D410" s="189"/>
      <c r="E410" s="189"/>
      <c r="H410" s="175" t="s">
        <v>940</v>
      </c>
      <c r="I410" s="167" t="s">
        <v>977</v>
      </c>
      <c r="J410" s="130" t="s">
        <v>978</v>
      </c>
      <c r="L410" s="130" t="s">
        <v>979</v>
      </c>
      <c r="M410" s="130" t="s">
        <v>3671</v>
      </c>
      <c r="N410" s="177" t="s">
        <v>3795</v>
      </c>
      <c r="O410" s="130" t="s">
        <v>3796</v>
      </c>
    </row>
    <row r="411" spans="3:15">
      <c r="C411" s="189"/>
      <c r="D411" s="189"/>
      <c r="E411" s="189"/>
      <c r="H411" s="175" t="s">
        <v>940</v>
      </c>
      <c r="I411" s="167" t="s">
        <v>980</v>
      </c>
      <c r="J411" s="130" t="s">
        <v>981</v>
      </c>
      <c r="L411" s="130" t="s">
        <v>982</v>
      </c>
      <c r="M411" s="130"/>
      <c r="N411" s="177"/>
      <c r="O411" s="130" t="s">
        <v>3796</v>
      </c>
    </row>
    <row r="412" spans="3:15">
      <c r="C412" s="189"/>
      <c r="D412" s="189"/>
      <c r="E412" s="189"/>
      <c r="H412" s="175" t="s">
        <v>940</v>
      </c>
      <c r="I412" s="167" t="s">
        <v>983</v>
      </c>
      <c r="J412" s="130" t="s">
        <v>984</v>
      </c>
      <c r="L412" s="130" t="s">
        <v>985</v>
      </c>
      <c r="M412" s="130"/>
      <c r="N412" s="177"/>
      <c r="O412" s="130" t="s">
        <v>3796</v>
      </c>
    </row>
    <row r="413" spans="3:15">
      <c r="C413" s="189"/>
      <c r="D413" s="189"/>
      <c r="E413" s="189"/>
      <c r="H413" s="175" t="s">
        <v>940</v>
      </c>
      <c r="I413" s="167" t="s">
        <v>986</v>
      </c>
      <c r="J413" s="130" t="s">
        <v>987</v>
      </c>
      <c r="L413" s="130" t="s">
        <v>988</v>
      </c>
      <c r="M413" s="130" t="s">
        <v>3671</v>
      </c>
      <c r="N413" s="177" t="s">
        <v>3798</v>
      </c>
      <c r="O413" s="130" t="s">
        <v>3799</v>
      </c>
    </row>
    <row r="414" spans="3:15">
      <c r="C414" s="189"/>
      <c r="D414" s="189"/>
      <c r="E414" s="189"/>
      <c r="H414" s="175" t="s">
        <v>940</v>
      </c>
      <c r="I414" s="167" t="s">
        <v>989</v>
      </c>
      <c r="J414" s="130" t="s">
        <v>990</v>
      </c>
      <c r="L414" s="130" t="s">
        <v>991</v>
      </c>
      <c r="M414" s="130" t="s">
        <v>3671</v>
      </c>
      <c r="N414" s="177" t="s">
        <v>3801</v>
      </c>
      <c r="O414" s="130" t="s">
        <v>3802</v>
      </c>
    </row>
    <row r="415" spans="3:15">
      <c r="C415" s="189"/>
      <c r="D415" s="189"/>
      <c r="E415" s="189"/>
      <c r="H415" s="175" t="s">
        <v>940</v>
      </c>
      <c r="I415" s="167" t="s">
        <v>992</v>
      </c>
      <c r="J415" s="130" t="s">
        <v>993</v>
      </c>
      <c r="L415" s="130" t="s">
        <v>994</v>
      </c>
      <c r="M415" s="130" t="s">
        <v>3671</v>
      </c>
      <c r="N415" s="177" t="s">
        <v>3804</v>
      </c>
      <c r="O415" s="130" t="s">
        <v>3805</v>
      </c>
    </row>
    <row r="416" spans="3:15">
      <c r="C416" s="189"/>
      <c r="D416" s="189"/>
      <c r="E416" s="189"/>
      <c r="H416" s="175" t="s">
        <v>940</v>
      </c>
      <c r="I416" s="167" t="s">
        <v>995</v>
      </c>
      <c r="J416" s="130" t="s">
        <v>996</v>
      </c>
      <c r="L416" s="130" t="s">
        <v>997</v>
      </c>
      <c r="M416" s="130" t="s">
        <v>3671</v>
      </c>
      <c r="N416" s="177" t="s">
        <v>3807</v>
      </c>
      <c r="O416" s="130" t="s">
        <v>3808</v>
      </c>
    </row>
    <row r="417" spans="3:15">
      <c r="C417" s="189"/>
      <c r="D417" s="189"/>
      <c r="E417" s="189"/>
      <c r="H417" s="185"/>
      <c r="I417" s="181" t="s">
        <v>998</v>
      </c>
      <c r="J417" s="186"/>
      <c r="L417" s="130" t="s">
        <v>999</v>
      </c>
      <c r="M417" s="130" t="s">
        <v>3671</v>
      </c>
      <c r="N417" s="177" t="s">
        <v>3810</v>
      </c>
      <c r="O417" s="130" t="s">
        <v>3811</v>
      </c>
    </row>
    <row r="418" spans="3:15">
      <c r="C418" s="189"/>
      <c r="D418" s="189"/>
      <c r="E418" s="189"/>
      <c r="H418" s="130" t="s">
        <v>1000</v>
      </c>
      <c r="I418" s="167" t="s">
        <v>1001</v>
      </c>
      <c r="J418" s="130" t="s">
        <v>1002</v>
      </c>
      <c r="L418" s="130" t="s">
        <v>1003</v>
      </c>
      <c r="M418" s="130" t="s">
        <v>3671</v>
      </c>
      <c r="N418" s="177" t="s">
        <v>3813</v>
      </c>
      <c r="O418" s="130" t="s">
        <v>3814</v>
      </c>
    </row>
    <row r="419" spans="3:15">
      <c r="C419" s="189"/>
      <c r="D419" s="189"/>
      <c r="E419" s="189"/>
      <c r="H419" s="130" t="s">
        <v>1000</v>
      </c>
      <c r="I419" s="167" t="s">
        <v>863</v>
      </c>
      <c r="J419" s="130" t="s">
        <v>1004</v>
      </c>
      <c r="L419" s="130" t="s">
        <v>1005</v>
      </c>
      <c r="M419" s="130" t="s">
        <v>3671</v>
      </c>
      <c r="N419" s="177" t="s">
        <v>3816</v>
      </c>
      <c r="O419" s="130" t="s">
        <v>3817</v>
      </c>
    </row>
    <row r="420" spans="3:15">
      <c r="C420" s="189"/>
      <c r="D420" s="189"/>
      <c r="E420" s="189"/>
      <c r="H420" s="130" t="s">
        <v>1000</v>
      </c>
      <c r="I420" s="167" t="s">
        <v>1006</v>
      </c>
      <c r="J420" s="130" t="s">
        <v>1007</v>
      </c>
      <c r="L420" s="130" t="s">
        <v>1008</v>
      </c>
      <c r="M420" s="130" t="s">
        <v>3671</v>
      </c>
      <c r="N420" s="177" t="s">
        <v>3819</v>
      </c>
      <c r="O420" s="130" t="s">
        <v>3820</v>
      </c>
    </row>
    <row r="421" spans="3:15">
      <c r="C421" s="189"/>
      <c r="D421" s="189"/>
      <c r="E421" s="189"/>
      <c r="H421" s="130" t="s">
        <v>1000</v>
      </c>
      <c r="I421" s="167" t="s">
        <v>238</v>
      </c>
      <c r="J421" s="130" t="s">
        <v>1009</v>
      </c>
      <c r="L421" s="130" t="s">
        <v>1010</v>
      </c>
      <c r="M421" s="130" t="s">
        <v>3671</v>
      </c>
      <c r="N421" s="177" t="s">
        <v>3822</v>
      </c>
      <c r="O421" s="130" t="s">
        <v>3823</v>
      </c>
    </row>
    <row r="422" spans="3:15">
      <c r="C422" s="189"/>
      <c r="D422" s="189"/>
      <c r="E422" s="189"/>
      <c r="H422" s="130" t="s">
        <v>1000</v>
      </c>
      <c r="I422" s="167" t="s">
        <v>1011</v>
      </c>
      <c r="J422" s="130" t="s">
        <v>1012</v>
      </c>
      <c r="L422" s="130" t="s">
        <v>1013</v>
      </c>
      <c r="M422" s="130"/>
      <c r="N422" s="177"/>
      <c r="O422" s="130" t="s">
        <v>3823</v>
      </c>
    </row>
    <row r="423" spans="3:15">
      <c r="C423" s="189"/>
      <c r="D423" s="189"/>
      <c r="E423" s="189"/>
      <c r="H423" s="130" t="s">
        <v>1000</v>
      </c>
      <c r="I423" s="167" t="s">
        <v>1014</v>
      </c>
      <c r="J423" s="130" t="s">
        <v>1015</v>
      </c>
      <c r="L423" s="130" t="s">
        <v>1016</v>
      </c>
      <c r="M423" s="130" t="s">
        <v>3827</v>
      </c>
      <c r="N423" s="177" t="s">
        <v>3828</v>
      </c>
      <c r="O423" s="130" t="s">
        <v>3829</v>
      </c>
    </row>
    <row r="424" spans="3:15">
      <c r="C424" s="189"/>
      <c r="D424" s="189"/>
      <c r="E424" s="189"/>
      <c r="H424" s="130" t="s">
        <v>1000</v>
      </c>
      <c r="I424" s="167" t="s">
        <v>1017</v>
      </c>
      <c r="J424" s="130" t="s">
        <v>1018</v>
      </c>
      <c r="L424" s="130" t="s">
        <v>1019</v>
      </c>
      <c r="M424" s="130" t="s">
        <v>3827</v>
      </c>
      <c r="N424" s="177" t="s">
        <v>3831</v>
      </c>
      <c r="O424" s="130" t="s">
        <v>3832</v>
      </c>
    </row>
    <row r="425" spans="3:15">
      <c r="C425" s="189"/>
      <c r="D425" s="189"/>
      <c r="E425" s="189"/>
      <c r="H425" s="130" t="s">
        <v>1000</v>
      </c>
      <c r="I425" s="167" t="s">
        <v>1020</v>
      </c>
      <c r="J425" s="130" t="s">
        <v>1021</v>
      </c>
      <c r="L425" s="130" t="s">
        <v>1022</v>
      </c>
      <c r="M425" s="130" t="s">
        <v>3827</v>
      </c>
      <c r="N425" s="177" t="s">
        <v>3834</v>
      </c>
      <c r="O425" s="130" t="s">
        <v>3835</v>
      </c>
    </row>
    <row r="426" spans="3:15">
      <c r="C426" s="189"/>
      <c r="D426" s="189"/>
      <c r="E426" s="189"/>
      <c r="H426" s="130" t="s">
        <v>1000</v>
      </c>
      <c r="I426" s="167" t="s">
        <v>1023</v>
      </c>
      <c r="J426" s="130" t="s">
        <v>1024</v>
      </c>
      <c r="L426" s="130" t="s">
        <v>1025</v>
      </c>
      <c r="M426" s="130" t="s">
        <v>3827</v>
      </c>
      <c r="N426" s="177" t="s">
        <v>3837</v>
      </c>
      <c r="O426" s="130" t="s">
        <v>3838</v>
      </c>
    </row>
    <row r="427" spans="3:15">
      <c r="C427" s="189"/>
      <c r="D427" s="189"/>
      <c r="E427" s="189"/>
      <c r="H427" s="130" t="s">
        <v>1000</v>
      </c>
      <c r="I427" s="167" t="s">
        <v>1026</v>
      </c>
      <c r="J427" s="130" t="s">
        <v>1027</v>
      </c>
      <c r="L427" s="130" t="s">
        <v>1028</v>
      </c>
      <c r="M427" s="130" t="s">
        <v>3827</v>
      </c>
      <c r="N427" s="177" t="s">
        <v>3840</v>
      </c>
      <c r="O427" s="130" t="s">
        <v>3841</v>
      </c>
    </row>
    <row r="428" spans="3:15">
      <c r="C428" s="189"/>
      <c r="D428" s="189"/>
      <c r="E428" s="189"/>
      <c r="H428" s="130" t="s">
        <v>1000</v>
      </c>
      <c r="I428" s="167" t="s">
        <v>1029</v>
      </c>
      <c r="J428" s="130" t="s">
        <v>1030</v>
      </c>
      <c r="L428" s="130" t="s">
        <v>1031</v>
      </c>
      <c r="M428" s="130" t="s">
        <v>3827</v>
      </c>
      <c r="N428" s="177" t="s">
        <v>3843</v>
      </c>
      <c r="O428" s="130" t="s">
        <v>3844</v>
      </c>
    </row>
    <row r="429" spans="3:15">
      <c r="C429" s="189"/>
      <c r="D429" s="189"/>
      <c r="E429" s="189"/>
      <c r="H429" s="130" t="s">
        <v>1000</v>
      </c>
      <c r="I429" s="167" t="s">
        <v>1032</v>
      </c>
      <c r="J429" s="130" t="s">
        <v>1033</v>
      </c>
      <c r="L429" s="130" t="s">
        <v>1034</v>
      </c>
      <c r="M429" s="130" t="s">
        <v>3827</v>
      </c>
      <c r="N429" s="177" t="s">
        <v>3846</v>
      </c>
      <c r="O429" s="130" t="s">
        <v>3847</v>
      </c>
    </row>
    <row r="430" spans="3:15">
      <c r="C430" s="189"/>
      <c r="D430" s="189"/>
      <c r="E430" s="189"/>
      <c r="H430" s="130" t="s">
        <v>1000</v>
      </c>
      <c r="I430" s="167" t="s">
        <v>1035</v>
      </c>
      <c r="J430" s="130" t="s">
        <v>1036</v>
      </c>
      <c r="L430" s="130" t="s">
        <v>1037</v>
      </c>
      <c r="M430" s="130" t="s">
        <v>3827</v>
      </c>
      <c r="N430" s="177" t="s">
        <v>3849</v>
      </c>
      <c r="O430" s="130" t="s">
        <v>3850</v>
      </c>
    </row>
    <row r="431" spans="3:15">
      <c r="C431" s="189"/>
      <c r="D431" s="189"/>
      <c r="E431" s="189"/>
      <c r="H431" s="130" t="s">
        <v>1000</v>
      </c>
      <c r="I431" s="167" t="s">
        <v>1038</v>
      </c>
      <c r="J431" s="130" t="s">
        <v>1039</v>
      </c>
      <c r="L431" s="130" t="s">
        <v>1040</v>
      </c>
      <c r="M431" s="130" t="s">
        <v>3827</v>
      </c>
      <c r="N431" s="177" t="s">
        <v>3852</v>
      </c>
      <c r="O431" s="130" t="s">
        <v>3853</v>
      </c>
    </row>
    <row r="432" spans="3:15">
      <c r="C432" s="189"/>
      <c r="D432" s="189"/>
      <c r="E432" s="189"/>
      <c r="H432" s="130" t="s">
        <v>1000</v>
      </c>
      <c r="I432" s="167" t="s">
        <v>1041</v>
      </c>
      <c r="J432" s="130" t="s">
        <v>1042</v>
      </c>
      <c r="L432" s="130" t="s">
        <v>1043</v>
      </c>
      <c r="M432" s="130" t="s">
        <v>3827</v>
      </c>
      <c r="N432" s="177" t="s">
        <v>3855</v>
      </c>
      <c r="O432" s="130" t="s">
        <v>3856</v>
      </c>
    </row>
    <row r="433" spans="3:15">
      <c r="C433" s="189"/>
      <c r="D433" s="189"/>
      <c r="E433" s="189"/>
      <c r="H433" s="130" t="s">
        <v>1000</v>
      </c>
      <c r="I433" s="167" t="s">
        <v>1044</v>
      </c>
      <c r="J433" s="130" t="s">
        <v>1045</v>
      </c>
      <c r="L433" s="130" t="s">
        <v>1046</v>
      </c>
      <c r="M433" s="130" t="s">
        <v>3827</v>
      </c>
      <c r="N433" s="177" t="s">
        <v>3858</v>
      </c>
      <c r="O433" s="130" t="s">
        <v>3859</v>
      </c>
    </row>
    <row r="434" spans="3:15">
      <c r="C434" s="189"/>
      <c r="D434" s="189"/>
      <c r="E434" s="189"/>
      <c r="H434" s="130" t="s">
        <v>1000</v>
      </c>
      <c r="I434" s="167" t="s">
        <v>1047</v>
      </c>
      <c r="J434" s="130" t="s">
        <v>1048</v>
      </c>
      <c r="L434" s="130" t="s">
        <v>1049</v>
      </c>
      <c r="M434" s="130" t="s">
        <v>3827</v>
      </c>
      <c r="N434" s="177" t="s">
        <v>3861</v>
      </c>
      <c r="O434" s="130" t="s">
        <v>3862</v>
      </c>
    </row>
    <row r="435" spans="3:15">
      <c r="C435" s="189"/>
      <c r="D435" s="189"/>
      <c r="E435" s="189"/>
      <c r="H435" s="130" t="s">
        <v>1000</v>
      </c>
      <c r="I435" s="167" t="s">
        <v>809</v>
      </c>
      <c r="J435" s="130" t="s">
        <v>1050</v>
      </c>
      <c r="L435" s="130" t="s">
        <v>1051</v>
      </c>
      <c r="M435" s="130" t="s">
        <v>3827</v>
      </c>
      <c r="N435" s="177" t="s">
        <v>3864</v>
      </c>
      <c r="O435" s="130" t="s">
        <v>3865</v>
      </c>
    </row>
    <row r="436" spans="3:15">
      <c r="C436" s="189"/>
      <c r="D436" s="189"/>
      <c r="E436" s="189"/>
      <c r="H436" s="130" t="s">
        <v>1000</v>
      </c>
      <c r="I436" s="167" t="s">
        <v>1052</v>
      </c>
      <c r="J436" s="130" t="s">
        <v>1053</v>
      </c>
      <c r="L436" s="130" t="s">
        <v>1054</v>
      </c>
      <c r="M436" s="130" t="s">
        <v>3827</v>
      </c>
      <c r="N436" s="177" t="s">
        <v>3867</v>
      </c>
      <c r="O436" s="130" t="s">
        <v>3868</v>
      </c>
    </row>
    <row r="437" spans="3:15">
      <c r="C437" s="189"/>
      <c r="D437" s="189"/>
      <c r="E437" s="189"/>
      <c r="H437" s="130" t="s">
        <v>1000</v>
      </c>
      <c r="I437" s="167" t="s">
        <v>1055</v>
      </c>
      <c r="J437" s="130" t="s">
        <v>1056</v>
      </c>
      <c r="L437" s="130" t="s">
        <v>1057</v>
      </c>
      <c r="M437" s="130" t="s">
        <v>3827</v>
      </c>
      <c r="N437" s="177" t="s">
        <v>3870</v>
      </c>
      <c r="O437" s="130" t="s">
        <v>3871</v>
      </c>
    </row>
    <row r="438" spans="3:15">
      <c r="C438" s="189"/>
      <c r="D438" s="189"/>
      <c r="E438" s="189"/>
      <c r="H438" s="130" t="s">
        <v>1000</v>
      </c>
      <c r="I438" s="167" t="s">
        <v>1058</v>
      </c>
      <c r="J438" s="130" t="s">
        <v>1059</v>
      </c>
      <c r="L438" s="130" t="s">
        <v>1060</v>
      </c>
      <c r="M438" s="130" t="s">
        <v>3827</v>
      </c>
      <c r="N438" s="177" t="s">
        <v>3873</v>
      </c>
      <c r="O438" s="130" t="s">
        <v>3874</v>
      </c>
    </row>
    <row r="439" spans="3:15">
      <c r="C439" s="189"/>
      <c r="D439" s="189"/>
      <c r="E439" s="189"/>
      <c r="H439" s="130" t="s">
        <v>1000</v>
      </c>
      <c r="I439" s="167" t="s">
        <v>1061</v>
      </c>
      <c r="J439" s="130" t="s">
        <v>1062</v>
      </c>
      <c r="L439" s="130" t="s">
        <v>1063</v>
      </c>
      <c r="M439" s="130" t="s">
        <v>3827</v>
      </c>
      <c r="N439" s="177" t="s">
        <v>3876</v>
      </c>
      <c r="O439" s="130" t="s">
        <v>3877</v>
      </c>
    </row>
    <row r="440" spans="3:15">
      <c r="C440" s="189"/>
      <c r="D440" s="189"/>
      <c r="E440" s="189"/>
      <c r="H440" s="130" t="s">
        <v>1000</v>
      </c>
      <c r="I440" s="167" t="s">
        <v>1064</v>
      </c>
      <c r="J440" s="130" t="s">
        <v>1065</v>
      </c>
      <c r="L440" s="130" t="s">
        <v>1066</v>
      </c>
      <c r="M440" s="130"/>
      <c r="N440" s="177"/>
      <c r="O440" s="130" t="s">
        <v>3877</v>
      </c>
    </row>
    <row r="441" spans="3:15">
      <c r="C441" s="189"/>
      <c r="D441" s="189"/>
      <c r="E441" s="189"/>
      <c r="H441" s="130" t="s">
        <v>1000</v>
      </c>
      <c r="I441" s="167" t="s">
        <v>1067</v>
      </c>
      <c r="J441" s="130" t="s">
        <v>1068</v>
      </c>
      <c r="L441" s="130" t="s">
        <v>1069</v>
      </c>
      <c r="M441" s="130" t="s">
        <v>3827</v>
      </c>
      <c r="N441" s="177" t="s">
        <v>3879</v>
      </c>
      <c r="O441" s="130" t="s">
        <v>3880</v>
      </c>
    </row>
    <row r="442" spans="3:15">
      <c r="C442" s="189"/>
      <c r="D442" s="189"/>
      <c r="E442" s="189"/>
      <c r="H442" s="130" t="s">
        <v>1000</v>
      </c>
      <c r="I442" s="167" t="s">
        <v>1070</v>
      </c>
      <c r="J442" s="130" t="s">
        <v>1071</v>
      </c>
      <c r="L442" s="130" t="s">
        <v>1072</v>
      </c>
      <c r="M442" s="130" t="s">
        <v>784</v>
      </c>
      <c r="N442" s="177" t="s">
        <v>785</v>
      </c>
      <c r="O442" s="130" t="s">
        <v>786</v>
      </c>
    </row>
    <row r="443" spans="3:15">
      <c r="C443" s="189"/>
      <c r="D443" s="189"/>
      <c r="E443" s="189"/>
      <c r="H443" s="130" t="s">
        <v>1000</v>
      </c>
      <c r="I443" s="167" t="s">
        <v>1073</v>
      </c>
      <c r="J443" s="130" t="s">
        <v>1074</v>
      </c>
      <c r="L443" s="130" t="s">
        <v>1075</v>
      </c>
      <c r="M443" s="130"/>
      <c r="N443" s="177"/>
      <c r="O443" s="130" t="s">
        <v>786</v>
      </c>
    </row>
    <row r="444" spans="3:15">
      <c r="C444" s="189"/>
      <c r="D444" s="189"/>
      <c r="E444" s="189"/>
      <c r="H444" s="130" t="s">
        <v>1000</v>
      </c>
      <c r="I444" s="167" t="s">
        <v>1076</v>
      </c>
      <c r="J444" s="130" t="s">
        <v>1077</v>
      </c>
      <c r="L444" s="130" t="s">
        <v>1078</v>
      </c>
      <c r="M444" s="130" t="s">
        <v>784</v>
      </c>
      <c r="N444" s="177" t="s">
        <v>788</v>
      </c>
      <c r="O444" s="130" t="s">
        <v>789</v>
      </c>
    </row>
    <row r="445" spans="3:15">
      <c r="C445" s="189"/>
      <c r="D445" s="189"/>
      <c r="E445" s="189"/>
      <c r="H445" s="130" t="s">
        <v>1000</v>
      </c>
      <c r="I445" s="167" t="s">
        <v>1079</v>
      </c>
      <c r="J445" s="130" t="s">
        <v>1080</v>
      </c>
      <c r="L445" s="130" t="s">
        <v>1081</v>
      </c>
      <c r="M445" s="130" t="s">
        <v>784</v>
      </c>
      <c r="N445" s="177" t="s">
        <v>791</v>
      </c>
      <c r="O445" s="130" t="s">
        <v>792</v>
      </c>
    </row>
    <row r="446" spans="3:15">
      <c r="C446" s="189"/>
      <c r="D446" s="189"/>
      <c r="E446" s="189"/>
      <c r="H446" s="130" t="s">
        <v>1000</v>
      </c>
      <c r="I446" s="167" t="s">
        <v>1082</v>
      </c>
      <c r="J446" s="130" t="s">
        <v>1083</v>
      </c>
      <c r="L446" s="130" t="s">
        <v>1084</v>
      </c>
      <c r="M446" s="130" t="s">
        <v>784</v>
      </c>
      <c r="N446" s="177" t="s">
        <v>794</v>
      </c>
      <c r="O446" s="130" t="s">
        <v>795</v>
      </c>
    </row>
    <row r="447" spans="3:15">
      <c r="C447" s="189"/>
      <c r="D447" s="189"/>
      <c r="E447" s="189"/>
      <c r="H447" s="130" t="s">
        <v>1000</v>
      </c>
      <c r="I447" s="167" t="s">
        <v>1085</v>
      </c>
      <c r="J447" s="130" t="s">
        <v>1086</v>
      </c>
      <c r="L447" s="130" t="s">
        <v>1087</v>
      </c>
      <c r="M447" s="130" t="s">
        <v>784</v>
      </c>
      <c r="N447" s="177" t="s">
        <v>797</v>
      </c>
      <c r="O447" s="130" t="s">
        <v>798</v>
      </c>
    </row>
    <row r="448" spans="3:15">
      <c r="C448" s="189"/>
      <c r="D448" s="189"/>
      <c r="E448" s="189"/>
      <c r="H448" s="130" t="s">
        <v>1000</v>
      </c>
      <c r="I448" s="167" t="s">
        <v>1088</v>
      </c>
      <c r="J448" s="130" t="s">
        <v>1089</v>
      </c>
      <c r="L448" s="130" t="s">
        <v>1090</v>
      </c>
      <c r="M448" s="130" t="s">
        <v>784</v>
      </c>
      <c r="N448" s="177" t="s">
        <v>800</v>
      </c>
      <c r="O448" s="130" t="s">
        <v>801</v>
      </c>
    </row>
    <row r="449" spans="3:15">
      <c r="C449" s="189"/>
      <c r="D449" s="189"/>
      <c r="E449" s="189"/>
      <c r="H449" s="130" t="s">
        <v>1000</v>
      </c>
      <c r="I449" s="167" t="s">
        <v>1091</v>
      </c>
      <c r="J449" s="130" t="s">
        <v>1092</v>
      </c>
      <c r="L449" s="130" t="s">
        <v>1093</v>
      </c>
      <c r="M449" s="130"/>
      <c r="N449" s="177"/>
      <c r="O449" s="130" t="s">
        <v>801</v>
      </c>
    </row>
    <row r="450" spans="3:15">
      <c r="C450" s="189"/>
      <c r="D450" s="189"/>
      <c r="E450" s="189"/>
      <c r="H450" s="130" t="s">
        <v>1000</v>
      </c>
      <c r="I450" s="167" t="s">
        <v>1094</v>
      </c>
      <c r="J450" s="130" t="s">
        <v>1095</v>
      </c>
      <c r="L450" s="130" t="s">
        <v>1096</v>
      </c>
      <c r="M450" s="130" t="s">
        <v>784</v>
      </c>
      <c r="N450" s="177" t="s">
        <v>803</v>
      </c>
      <c r="O450" s="130" t="s">
        <v>804</v>
      </c>
    </row>
    <row r="451" spans="3:15">
      <c r="C451" s="189"/>
      <c r="D451" s="189"/>
      <c r="E451" s="189"/>
      <c r="H451" s="130" t="s">
        <v>1000</v>
      </c>
      <c r="I451" s="167" t="s">
        <v>1097</v>
      </c>
      <c r="J451" s="130" t="s">
        <v>1098</v>
      </c>
      <c r="L451" s="130" t="s">
        <v>1099</v>
      </c>
      <c r="M451" s="130"/>
      <c r="N451" s="177"/>
      <c r="O451" s="130" t="s">
        <v>804</v>
      </c>
    </row>
    <row r="452" spans="3:15">
      <c r="C452" s="189"/>
      <c r="D452" s="189"/>
      <c r="E452" s="189"/>
      <c r="H452" s="130" t="s">
        <v>1000</v>
      </c>
      <c r="I452" s="167" t="s">
        <v>1100</v>
      </c>
      <c r="J452" s="130" t="s">
        <v>1101</v>
      </c>
      <c r="L452" s="130" t="s">
        <v>1102</v>
      </c>
      <c r="M452" s="130" t="s">
        <v>784</v>
      </c>
      <c r="N452" s="177" t="s">
        <v>806</v>
      </c>
      <c r="O452" s="130" t="s">
        <v>807</v>
      </c>
    </row>
    <row r="453" spans="3:15">
      <c r="C453" s="189"/>
      <c r="D453" s="189"/>
      <c r="E453" s="189"/>
      <c r="H453" s="130" t="s">
        <v>1000</v>
      </c>
      <c r="I453" s="167" t="s">
        <v>1103</v>
      </c>
      <c r="J453" s="130" t="s">
        <v>1104</v>
      </c>
      <c r="L453" s="130" t="s">
        <v>1105</v>
      </c>
      <c r="M453" s="130"/>
      <c r="N453" s="177"/>
      <c r="O453" s="130" t="s">
        <v>807</v>
      </c>
    </row>
    <row r="454" spans="3:15">
      <c r="C454" s="189"/>
      <c r="D454" s="189"/>
      <c r="E454" s="189"/>
      <c r="H454" s="130" t="s">
        <v>1000</v>
      </c>
      <c r="I454" s="167" t="s">
        <v>1106</v>
      </c>
      <c r="J454" s="130" t="s">
        <v>1107</v>
      </c>
      <c r="L454" s="130" t="s">
        <v>1108</v>
      </c>
      <c r="M454" s="130" t="s">
        <v>784</v>
      </c>
      <c r="N454" s="177" t="s">
        <v>809</v>
      </c>
      <c r="O454" s="130" t="s">
        <v>810</v>
      </c>
    </row>
    <row r="455" spans="3:15">
      <c r="C455" s="189"/>
      <c r="D455" s="189"/>
      <c r="E455" s="189"/>
      <c r="H455" s="130" t="s">
        <v>1000</v>
      </c>
      <c r="I455" s="167" t="s">
        <v>1109</v>
      </c>
      <c r="J455" s="130" t="s">
        <v>1110</v>
      </c>
      <c r="L455" s="130" t="s">
        <v>1111</v>
      </c>
      <c r="M455" s="130"/>
      <c r="N455" s="177"/>
      <c r="O455" s="130" t="s">
        <v>810</v>
      </c>
    </row>
    <row r="456" spans="3:15">
      <c r="C456" s="189"/>
      <c r="D456" s="189"/>
      <c r="E456" s="189"/>
      <c r="H456" s="130" t="s">
        <v>1000</v>
      </c>
      <c r="I456" s="167" t="s">
        <v>1112</v>
      </c>
      <c r="J456" s="130" t="s">
        <v>1113</v>
      </c>
      <c r="L456" s="130" t="s">
        <v>1114</v>
      </c>
      <c r="M456" s="130" t="s">
        <v>784</v>
      </c>
      <c r="N456" s="177" t="s">
        <v>812</v>
      </c>
      <c r="O456" s="130" t="s">
        <v>813</v>
      </c>
    </row>
    <row r="457" spans="3:15">
      <c r="C457" s="189"/>
      <c r="D457" s="189"/>
      <c r="E457" s="189"/>
      <c r="H457" s="130" t="s">
        <v>1000</v>
      </c>
      <c r="I457" s="167" t="s">
        <v>1115</v>
      </c>
      <c r="J457" s="130" t="s">
        <v>1116</v>
      </c>
      <c r="L457" s="130" t="s">
        <v>1117</v>
      </c>
      <c r="M457" s="130" t="s">
        <v>784</v>
      </c>
      <c r="N457" s="177" t="s">
        <v>815</v>
      </c>
      <c r="O457" s="130" t="s">
        <v>816</v>
      </c>
    </row>
    <row r="458" spans="3:15">
      <c r="C458" s="189"/>
      <c r="D458" s="189"/>
      <c r="E458" s="189"/>
      <c r="H458" s="130" t="s">
        <v>1000</v>
      </c>
      <c r="I458" s="167" t="s">
        <v>1118</v>
      </c>
      <c r="J458" s="130" t="s">
        <v>1119</v>
      </c>
      <c r="L458" s="130" t="s">
        <v>1120</v>
      </c>
      <c r="M458" s="130" t="s">
        <v>784</v>
      </c>
      <c r="N458" s="177" t="s">
        <v>818</v>
      </c>
      <c r="O458" s="130" t="s">
        <v>819</v>
      </c>
    </row>
    <row r="459" spans="3:15">
      <c r="C459" s="189"/>
      <c r="D459" s="189"/>
      <c r="E459" s="189"/>
      <c r="H459" s="130" t="s">
        <v>1000</v>
      </c>
      <c r="I459" s="167" t="s">
        <v>1121</v>
      </c>
      <c r="J459" s="130" t="s">
        <v>1122</v>
      </c>
      <c r="L459" s="130" t="s">
        <v>1123</v>
      </c>
      <c r="M459" s="130"/>
      <c r="N459" s="177"/>
      <c r="O459" s="130" t="s">
        <v>819</v>
      </c>
    </row>
    <row r="460" spans="3:15">
      <c r="C460" s="189"/>
      <c r="D460" s="189"/>
      <c r="E460" s="189"/>
      <c r="H460" s="130" t="s">
        <v>1000</v>
      </c>
      <c r="I460" s="167" t="s">
        <v>1124</v>
      </c>
      <c r="J460" s="130" t="s">
        <v>1125</v>
      </c>
      <c r="L460" s="130" t="s">
        <v>1126</v>
      </c>
      <c r="M460" s="130" t="s">
        <v>784</v>
      </c>
      <c r="N460" s="177" t="s">
        <v>821</v>
      </c>
      <c r="O460" s="130" t="s">
        <v>822</v>
      </c>
    </row>
    <row r="461" spans="3:15">
      <c r="C461" s="189"/>
      <c r="D461" s="189"/>
      <c r="E461" s="189"/>
      <c r="H461" s="130" t="s">
        <v>1000</v>
      </c>
      <c r="I461" s="167" t="s">
        <v>1127</v>
      </c>
      <c r="J461" s="130" t="s">
        <v>1128</v>
      </c>
      <c r="L461" s="130" t="s">
        <v>1129</v>
      </c>
      <c r="M461" s="130"/>
      <c r="N461" s="177"/>
      <c r="O461" s="130" t="s">
        <v>822</v>
      </c>
    </row>
    <row r="462" spans="3:15">
      <c r="C462" s="189"/>
      <c r="D462" s="189"/>
      <c r="E462" s="189"/>
      <c r="H462" s="130" t="s">
        <v>1000</v>
      </c>
      <c r="I462" s="167" t="s">
        <v>751</v>
      </c>
      <c r="J462" s="130" t="s">
        <v>1130</v>
      </c>
      <c r="L462" s="130" t="s">
        <v>1131</v>
      </c>
      <c r="M462" s="130" t="s">
        <v>784</v>
      </c>
      <c r="N462" s="177" t="s">
        <v>824</v>
      </c>
      <c r="O462" s="130" t="s">
        <v>825</v>
      </c>
    </row>
    <row r="463" spans="3:15">
      <c r="C463" s="189"/>
      <c r="D463" s="189"/>
      <c r="E463" s="189"/>
      <c r="H463" s="130" t="s">
        <v>1000</v>
      </c>
      <c r="I463" s="167" t="s">
        <v>1132</v>
      </c>
      <c r="J463" s="130" t="s">
        <v>1133</v>
      </c>
      <c r="L463" s="130" t="s">
        <v>1134</v>
      </c>
      <c r="M463" s="130"/>
      <c r="N463" s="177"/>
      <c r="O463" s="130" t="s">
        <v>825</v>
      </c>
    </row>
    <row r="464" spans="3:15">
      <c r="C464" s="189"/>
      <c r="D464" s="189"/>
      <c r="E464" s="189"/>
      <c r="H464" s="130" t="s">
        <v>1000</v>
      </c>
      <c r="I464" s="167" t="s">
        <v>1135</v>
      </c>
      <c r="J464" s="130" t="s">
        <v>1136</v>
      </c>
      <c r="L464" s="130" t="s">
        <v>1137</v>
      </c>
      <c r="M464" s="130" t="s">
        <v>784</v>
      </c>
      <c r="N464" s="177" t="s">
        <v>827</v>
      </c>
      <c r="O464" s="130" t="s">
        <v>828</v>
      </c>
    </row>
    <row r="465" spans="3:15">
      <c r="C465" s="189"/>
      <c r="D465" s="189"/>
      <c r="E465" s="189"/>
      <c r="H465" s="130" t="s">
        <v>1000</v>
      </c>
      <c r="I465" s="167" t="s">
        <v>1138</v>
      </c>
      <c r="J465" s="130" t="s">
        <v>1139</v>
      </c>
      <c r="L465" s="130" t="s">
        <v>1140</v>
      </c>
      <c r="M465" s="130"/>
      <c r="N465" s="177"/>
      <c r="O465" s="130" t="s">
        <v>828</v>
      </c>
    </row>
    <row r="466" spans="3:15">
      <c r="C466" s="189"/>
      <c r="D466" s="189"/>
      <c r="E466" s="189"/>
      <c r="H466" s="130" t="s">
        <v>1000</v>
      </c>
      <c r="I466" s="167" t="s">
        <v>1141</v>
      </c>
      <c r="J466" s="130" t="s">
        <v>1142</v>
      </c>
      <c r="L466" s="130" t="s">
        <v>1143</v>
      </c>
      <c r="M466" s="130" t="s">
        <v>784</v>
      </c>
      <c r="N466" s="177" t="s">
        <v>830</v>
      </c>
      <c r="O466" s="130" t="s">
        <v>831</v>
      </c>
    </row>
    <row r="467" spans="3:15">
      <c r="C467" s="189"/>
      <c r="D467" s="189"/>
      <c r="E467" s="189"/>
      <c r="H467" s="130" t="s">
        <v>1000</v>
      </c>
      <c r="I467" s="167" t="s">
        <v>1144</v>
      </c>
      <c r="J467" s="130" t="s">
        <v>1145</v>
      </c>
      <c r="L467" s="130" t="s">
        <v>1146</v>
      </c>
      <c r="M467" s="130" t="s">
        <v>784</v>
      </c>
      <c r="N467" s="177" t="s">
        <v>833</v>
      </c>
      <c r="O467" s="130" t="s">
        <v>834</v>
      </c>
    </row>
    <row r="468" spans="3:15">
      <c r="C468" s="189"/>
      <c r="D468" s="189"/>
      <c r="E468" s="189"/>
      <c r="H468" s="130" t="s">
        <v>1000</v>
      </c>
      <c r="I468" s="167" t="s">
        <v>1147</v>
      </c>
      <c r="J468" s="130" t="s">
        <v>1148</v>
      </c>
      <c r="L468" s="130" t="s">
        <v>1149</v>
      </c>
      <c r="M468" s="130"/>
      <c r="N468" s="177"/>
      <c r="O468" s="130" t="s">
        <v>834</v>
      </c>
    </row>
    <row r="469" spans="3:15">
      <c r="C469" s="189"/>
      <c r="D469" s="189"/>
      <c r="E469" s="189"/>
      <c r="H469" s="130" t="s">
        <v>1000</v>
      </c>
      <c r="I469" s="167" t="s">
        <v>1150</v>
      </c>
      <c r="J469" s="130" t="s">
        <v>1151</v>
      </c>
      <c r="L469" s="130" t="s">
        <v>1152</v>
      </c>
      <c r="M469" s="130" t="s">
        <v>784</v>
      </c>
      <c r="N469" s="177" t="s">
        <v>836</v>
      </c>
      <c r="O469" s="130" t="s">
        <v>837</v>
      </c>
    </row>
    <row r="470" spans="3:15">
      <c r="C470" s="189"/>
      <c r="D470" s="189"/>
      <c r="E470" s="189"/>
      <c r="H470" s="130" t="s">
        <v>1000</v>
      </c>
      <c r="I470" s="167" t="s">
        <v>1153</v>
      </c>
      <c r="J470" s="130" t="s">
        <v>1154</v>
      </c>
      <c r="L470" s="130" t="s">
        <v>1155</v>
      </c>
      <c r="M470" s="130"/>
      <c r="N470" s="177"/>
      <c r="O470" s="130" t="s">
        <v>837</v>
      </c>
    </row>
    <row r="471" spans="3:15">
      <c r="C471" s="189"/>
      <c r="D471" s="189"/>
      <c r="E471" s="189"/>
      <c r="H471" s="130" t="s">
        <v>1000</v>
      </c>
      <c r="I471" s="167" t="s">
        <v>1156</v>
      </c>
      <c r="J471" s="130" t="s">
        <v>1157</v>
      </c>
      <c r="L471" s="130" t="s">
        <v>1158</v>
      </c>
      <c r="M471" s="130" t="s">
        <v>784</v>
      </c>
      <c r="N471" s="177" t="s">
        <v>839</v>
      </c>
      <c r="O471" s="130" t="s">
        <v>840</v>
      </c>
    </row>
    <row r="472" spans="3:15">
      <c r="C472" s="189"/>
      <c r="D472" s="189"/>
      <c r="E472" s="189"/>
      <c r="H472" s="130" t="s">
        <v>1000</v>
      </c>
      <c r="I472" s="167" t="s">
        <v>1159</v>
      </c>
      <c r="J472" s="130" t="s">
        <v>1160</v>
      </c>
      <c r="L472" s="130" t="s">
        <v>1161</v>
      </c>
      <c r="M472" s="130"/>
      <c r="N472" s="177"/>
      <c r="O472" s="130" t="s">
        <v>840</v>
      </c>
    </row>
    <row r="473" spans="3:15">
      <c r="C473" s="189"/>
      <c r="D473" s="189"/>
      <c r="E473" s="189"/>
      <c r="H473" s="130" t="s">
        <v>1000</v>
      </c>
      <c r="I473" s="167" t="s">
        <v>1162</v>
      </c>
      <c r="J473" s="130" t="s">
        <v>1163</v>
      </c>
      <c r="L473" s="130" t="s">
        <v>1164</v>
      </c>
      <c r="M473" s="130" t="s">
        <v>784</v>
      </c>
      <c r="N473" s="177" t="s">
        <v>842</v>
      </c>
      <c r="O473" s="130" t="s">
        <v>843</v>
      </c>
    </row>
    <row r="474" spans="3:15">
      <c r="C474" s="189"/>
      <c r="D474" s="189"/>
      <c r="E474" s="189"/>
      <c r="H474" s="130" t="s">
        <v>1000</v>
      </c>
      <c r="I474" s="167" t="s">
        <v>1165</v>
      </c>
      <c r="J474" s="130" t="s">
        <v>1166</v>
      </c>
      <c r="L474" s="130" t="s">
        <v>1167</v>
      </c>
      <c r="M474" s="130"/>
      <c r="N474" s="177"/>
      <c r="O474" s="130" t="s">
        <v>843</v>
      </c>
    </row>
    <row r="475" spans="3:15">
      <c r="C475" s="189"/>
      <c r="D475" s="189"/>
      <c r="E475" s="189"/>
      <c r="H475" s="130" t="s">
        <v>1000</v>
      </c>
      <c r="I475" s="167" t="s">
        <v>1168</v>
      </c>
      <c r="J475" s="130" t="s">
        <v>1169</v>
      </c>
      <c r="L475" s="130" t="s">
        <v>1170</v>
      </c>
      <c r="M475" s="130" t="s">
        <v>784</v>
      </c>
      <c r="N475" s="177" t="s">
        <v>845</v>
      </c>
      <c r="O475" s="130" t="s">
        <v>846</v>
      </c>
    </row>
    <row r="476" spans="3:15">
      <c r="C476" s="189"/>
      <c r="D476" s="189"/>
      <c r="E476" s="189"/>
      <c r="H476" s="130" t="s">
        <v>1000</v>
      </c>
      <c r="I476" s="167" t="s">
        <v>568</v>
      </c>
      <c r="J476" s="130" t="s">
        <v>1171</v>
      </c>
      <c r="L476" s="130" t="s">
        <v>1172</v>
      </c>
      <c r="M476" s="130" t="s">
        <v>850</v>
      </c>
      <c r="N476" s="177" t="s">
        <v>851</v>
      </c>
      <c r="O476" s="130" t="s">
        <v>852</v>
      </c>
    </row>
    <row r="477" spans="3:15">
      <c r="C477" s="189"/>
      <c r="D477" s="189"/>
      <c r="E477" s="189"/>
      <c r="H477" s="130" t="s">
        <v>1000</v>
      </c>
      <c r="I477" s="167" t="s">
        <v>1173</v>
      </c>
      <c r="J477" s="130" t="s">
        <v>1174</v>
      </c>
      <c r="L477" s="130" t="s">
        <v>1175</v>
      </c>
      <c r="M477" s="130" t="s">
        <v>850</v>
      </c>
      <c r="N477" s="177" t="s">
        <v>854</v>
      </c>
      <c r="O477" s="130" t="s">
        <v>855</v>
      </c>
    </row>
    <row r="478" spans="3:15">
      <c r="C478" s="189"/>
      <c r="D478" s="189"/>
      <c r="E478" s="189"/>
      <c r="H478" s="130" t="s">
        <v>1000</v>
      </c>
      <c r="I478" s="167" t="s">
        <v>1176</v>
      </c>
      <c r="J478" s="130" t="s">
        <v>1177</v>
      </c>
      <c r="L478" s="130" t="s">
        <v>1178</v>
      </c>
      <c r="M478" s="130" t="s">
        <v>850</v>
      </c>
      <c r="N478" s="177" t="s">
        <v>857</v>
      </c>
      <c r="O478" s="130" t="s">
        <v>858</v>
      </c>
    </row>
    <row r="479" spans="3:15">
      <c r="C479" s="189"/>
      <c r="D479" s="189"/>
      <c r="E479" s="189"/>
      <c r="H479" s="130" t="s">
        <v>1000</v>
      </c>
      <c r="I479" s="167" t="s">
        <v>1179</v>
      </c>
      <c r="J479" s="130" t="s">
        <v>1180</v>
      </c>
      <c r="L479" s="130" t="s">
        <v>1181</v>
      </c>
      <c r="M479" s="130"/>
      <c r="N479" s="177"/>
      <c r="O479" s="130" t="s">
        <v>858</v>
      </c>
    </row>
    <row r="480" spans="3:15">
      <c r="C480" s="189"/>
      <c r="D480" s="189"/>
      <c r="E480" s="189"/>
      <c r="H480" s="130" t="s">
        <v>1000</v>
      </c>
      <c r="I480" s="167" t="s">
        <v>1182</v>
      </c>
      <c r="J480" s="130" t="s">
        <v>1183</v>
      </c>
      <c r="L480" s="130" t="s">
        <v>1184</v>
      </c>
      <c r="M480" s="130" t="s">
        <v>850</v>
      </c>
      <c r="N480" s="177" t="s">
        <v>860</v>
      </c>
      <c r="O480" s="130" t="s">
        <v>861</v>
      </c>
    </row>
    <row r="481" spans="3:15">
      <c r="C481" s="189"/>
      <c r="D481" s="189"/>
      <c r="E481" s="189"/>
      <c r="H481" s="130" t="s">
        <v>1000</v>
      </c>
      <c r="I481" s="167" t="s">
        <v>1185</v>
      </c>
      <c r="J481" s="130" t="s">
        <v>1186</v>
      </c>
      <c r="L481" s="130" t="s">
        <v>1187</v>
      </c>
      <c r="M481" s="130"/>
      <c r="N481" s="177"/>
      <c r="O481" s="130" t="s">
        <v>861</v>
      </c>
    </row>
    <row r="482" spans="3:15">
      <c r="C482" s="189"/>
      <c r="D482" s="189"/>
      <c r="E482" s="189"/>
      <c r="H482" s="130" t="s">
        <v>1000</v>
      </c>
      <c r="I482" s="167" t="s">
        <v>1188</v>
      </c>
      <c r="J482" s="130" t="s">
        <v>1189</v>
      </c>
      <c r="L482" s="130" t="s">
        <v>1190</v>
      </c>
      <c r="M482" s="130" t="s">
        <v>850</v>
      </c>
      <c r="N482" s="177" t="s">
        <v>863</v>
      </c>
      <c r="O482" s="130" t="s">
        <v>864</v>
      </c>
    </row>
    <row r="483" spans="3:15">
      <c r="C483" s="189"/>
      <c r="D483" s="189"/>
      <c r="E483" s="189"/>
      <c r="H483" s="130" t="s">
        <v>1000</v>
      </c>
      <c r="I483" s="167" t="s">
        <v>1191</v>
      </c>
      <c r="J483" s="130" t="s">
        <v>1192</v>
      </c>
      <c r="L483" s="130" t="s">
        <v>1193</v>
      </c>
      <c r="M483" s="130" t="s">
        <v>850</v>
      </c>
      <c r="N483" s="177" t="s">
        <v>866</v>
      </c>
      <c r="O483" s="130" t="s">
        <v>867</v>
      </c>
    </row>
    <row r="484" spans="3:15">
      <c r="C484" s="189"/>
      <c r="D484" s="189"/>
      <c r="E484" s="189"/>
      <c r="H484" s="130" t="s">
        <v>1000</v>
      </c>
      <c r="I484" s="167" t="s">
        <v>1194</v>
      </c>
      <c r="J484" s="130" t="s">
        <v>1195</v>
      </c>
      <c r="L484" s="130" t="s">
        <v>1196</v>
      </c>
      <c r="M484" s="130" t="s">
        <v>850</v>
      </c>
      <c r="N484" s="177" t="s">
        <v>869</v>
      </c>
      <c r="O484" s="130" t="s">
        <v>870</v>
      </c>
    </row>
    <row r="485" spans="3:15">
      <c r="C485" s="189"/>
      <c r="D485" s="189"/>
      <c r="E485" s="189"/>
      <c r="H485" s="130" t="s">
        <v>1000</v>
      </c>
      <c r="I485" s="167" t="s">
        <v>1197</v>
      </c>
      <c r="J485" s="130" t="s">
        <v>1198</v>
      </c>
      <c r="L485" s="130" t="s">
        <v>1199</v>
      </c>
      <c r="M485" s="130" t="s">
        <v>850</v>
      </c>
      <c r="N485" s="177" t="s">
        <v>872</v>
      </c>
      <c r="O485" s="130" t="s">
        <v>873</v>
      </c>
    </row>
    <row r="486" spans="3:15">
      <c r="C486" s="189"/>
      <c r="D486" s="189"/>
      <c r="E486" s="189"/>
      <c r="H486" s="130" t="s">
        <v>1000</v>
      </c>
      <c r="I486" s="167" t="s">
        <v>1200</v>
      </c>
      <c r="J486" s="130" t="s">
        <v>1201</v>
      </c>
      <c r="L486" s="130" t="s">
        <v>1202</v>
      </c>
      <c r="M486" s="130" t="s">
        <v>850</v>
      </c>
      <c r="N486" s="177" t="s">
        <v>875</v>
      </c>
      <c r="O486" s="130" t="s">
        <v>876</v>
      </c>
    </row>
    <row r="487" spans="3:15">
      <c r="C487" s="189"/>
      <c r="D487" s="189"/>
      <c r="E487" s="189"/>
      <c r="H487" s="185"/>
      <c r="I487" s="181" t="s">
        <v>1203</v>
      </c>
      <c r="J487" s="186"/>
      <c r="L487" s="130" t="s">
        <v>1204</v>
      </c>
      <c r="M487" s="130" t="s">
        <v>850</v>
      </c>
      <c r="N487" s="177" t="s">
        <v>878</v>
      </c>
      <c r="O487" s="130" t="s">
        <v>879</v>
      </c>
    </row>
    <row r="488" spans="3:15">
      <c r="C488" s="189"/>
      <c r="D488" s="189"/>
      <c r="E488" s="189"/>
      <c r="H488" s="175" t="s">
        <v>1205</v>
      </c>
      <c r="I488" s="167" t="s">
        <v>1206</v>
      </c>
      <c r="J488" s="130" t="s">
        <v>1207</v>
      </c>
      <c r="L488" s="130" t="s">
        <v>1208</v>
      </c>
      <c r="M488" s="130" t="s">
        <v>850</v>
      </c>
      <c r="N488" s="177" t="s">
        <v>881</v>
      </c>
      <c r="O488" s="130" t="s">
        <v>882</v>
      </c>
    </row>
    <row r="489" spans="3:15">
      <c r="C489" s="189"/>
      <c r="D489" s="189"/>
      <c r="E489" s="189"/>
      <c r="H489" s="175" t="s">
        <v>1205</v>
      </c>
      <c r="I489" s="167" t="s">
        <v>1209</v>
      </c>
      <c r="J489" s="130" t="s">
        <v>1210</v>
      </c>
      <c r="L489" s="130" t="s">
        <v>1211</v>
      </c>
      <c r="M489" s="130" t="s">
        <v>850</v>
      </c>
      <c r="N489" s="177" t="s">
        <v>884</v>
      </c>
      <c r="O489" s="130" t="s">
        <v>885</v>
      </c>
    </row>
    <row r="490" spans="3:15">
      <c r="C490" s="189"/>
      <c r="D490" s="189"/>
      <c r="E490" s="189"/>
      <c r="H490" s="175" t="s">
        <v>1205</v>
      </c>
      <c r="I490" s="167" t="s">
        <v>1212</v>
      </c>
      <c r="J490" s="130" t="s">
        <v>1213</v>
      </c>
      <c r="L490" s="130" t="s">
        <v>1214</v>
      </c>
      <c r="M490" s="130" t="s">
        <v>850</v>
      </c>
      <c r="N490" s="177" t="s">
        <v>887</v>
      </c>
      <c r="O490" s="130" t="s">
        <v>888</v>
      </c>
    </row>
    <row r="491" spans="3:15">
      <c r="C491" s="189"/>
      <c r="D491" s="189"/>
      <c r="E491" s="189"/>
      <c r="H491" s="175" t="s">
        <v>1205</v>
      </c>
      <c r="I491" s="167" t="s">
        <v>1215</v>
      </c>
      <c r="J491" s="130" t="s">
        <v>1216</v>
      </c>
      <c r="L491" s="130" t="s">
        <v>1217</v>
      </c>
      <c r="M491" s="130" t="s">
        <v>892</v>
      </c>
      <c r="N491" s="177" t="s">
        <v>893</v>
      </c>
      <c r="O491" s="130" t="s">
        <v>894</v>
      </c>
    </row>
    <row r="492" spans="3:15">
      <c r="C492" s="189"/>
      <c r="D492" s="189"/>
      <c r="E492" s="189"/>
      <c r="H492" s="175" t="s">
        <v>1205</v>
      </c>
      <c r="I492" s="167" t="s">
        <v>1218</v>
      </c>
      <c r="J492" s="130" t="s">
        <v>1219</v>
      </c>
      <c r="L492" s="130" t="s">
        <v>1220</v>
      </c>
      <c r="M492" s="130" t="s">
        <v>892</v>
      </c>
      <c r="N492" s="177" t="s">
        <v>896</v>
      </c>
      <c r="O492" s="130" t="s">
        <v>897</v>
      </c>
    </row>
    <row r="493" spans="3:15">
      <c r="C493" s="189"/>
      <c r="D493" s="189"/>
      <c r="E493" s="189"/>
      <c r="H493" s="175" t="s">
        <v>1205</v>
      </c>
      <c r="I493" s="167" t="s">
        <v>1221</v>
      </c>
      <c r="J493" s="130" t="s">
        <v>1222</v>
      </c>
      <c r="L493" s="130" t="s">
        <v>1223</v>
      </c>
      <c r="M493" s="130" t="s">
        <v>892</v>
      </c>
      <c r="N493" s="177" t="s">
        <v>899</v>
      </c>
      <c r="O493" s="130" t="s">
        <v>900</v>
      </c>
    </row>
    <row r="494" spans="3:15">
      <c r="C494" s="189"/>
      <c r="D494" s="189"/>
      <c r="E494" s="189"/>
      <c r="H494" s="175" t="s">
        <v>1205</v>
      </c>
      <c r="I494" s="167" t="s">
        <v>1224</v>
      </c>
      <c r="J494" s="130" t="s">
        <v>1225</v>
      </c>
      <c r="L494" s="130" t="s">
        <v>1226</v>
      </c>
      <c r="M494" s="130" t="s">
        <v>892</v>
      </c>
      <c r="N494" s="177" t="s">
        <v>902</v>
      </c>
      <c r="O494" s="130" t="s">
        <v>903</v>
      </c>
    </row>
    <row r="495" spans="3:15">
      <c r="C495" s="189"/>
      <c r="D495" s="189"/>
      <c r="E495" s="189"/>
      <c r="H495" s="175" t="s">
        <v>1205</v>
      </c>
      <c r="I495" s="167" t="s">
        <v>1227</v>
      </c>
      <c r="J495" s="130" t="s">
        <v>1228</v>
      </c>
      <c r="L495" s="130" t="s">
        <v>1229</v>
      </c>
      <c r="M495" s="130" t="s">
        <v>892</v>
      </c>
      <c r="N495" s="177" t="s">
        <v>905</v>
      </c>
      <c r="O495" s="130" t="s">
        <v>906</v>
      </c>
    </row>
    <row r="496" spans="3:15">
      <c r="C496" s="189"/>
      <c r="D496" s="189"/>
      <c r="E496" s="189"/>
      <c r="H496" s="175" t="s">
        <v>1205</v>
      </c>
      <c r="I496" s="167" t="s">
        <v>1230</v>
      </c>
      <c r="J496" s="130" t="s">
        <v>1231</v>
      </c>
      <c r="L496" s="130" t="s">
        <v>1232</v>
      </c>
      <c r="M496" s="130" t="s">
        <v>892</v>
      </c>
      <c r="N496" s="177" t="s">
        <v>908</v>
      </c>
      <c r="O496" s="130" t="s">
        <v>909</v>
      </c>
    </row>
    <row r="497" spans="3:15">
      <c r="C497" s="189"/>
      <c r="D497" s="189"/>
      <c r="E497" s="189"/>
      <c r="H497" s="175" t="s">
        <v>1205</v>
      </c>
      <c r="I497" s="167" t="s">
        <v>1233</v>
      </c>
      <c r="J497" s="130" t="s">
        <v>1234</v>
      </c>
      <c r="L497" s="130" t="s">
        <v>1235</v>
      </c>
      <c r="M497" s="130" t="s">
        <v>892</v>
      </c>
      <c r="N497" s="177" t="s">
        <v>911</v>
      </c>
      <c r="O497" s="130" t="s">
        <v>912</v>
      </c>
    </row>
    <row r="498" spans="3:15">
      <c r="C498" s="189"/>
      <c r="D498" s="189"/>
      <c r="E498" s="189"/>
      <c r="H498" s="175" t="s">
        <v>1205</v>
      </c>
      <c r="I498" s="167" t="s">
        <v>1236</v>
      </c>
      <c r="J498" s="130" t="s">
        <v>1237</v>
      </c>
      <c r="L498" s="130" t="s">
        <v>1238</v>
      </c>
      <c r="M498" s="130" t="s">
        <v>892</v>
      </c>
      <c r="N498" s="177" t="s">
        <v>914</v>
      </c>
      <c r="O498" s="130" t="s">
        <v>915</v>
      </c>
    </row>
    <row r="499" spans="3:15">
      <c r="C499" s="189"/>
      <c r="D499" s="189"/>
      <c r="E499" s="189"/>
      <c r="H499" s="175" t="s">
        <v>1205</v>
      </c>
      <c r="I499" s="167" t="s">
        <v>1239</v>
      </c>
      <c r="J499" s="130" t="s">
        <v>1240</v>
      </c>
      <c r="L499" s="130" t="s">
        <v>1241</v>
      </c>
      <c r="M499" s="130" t="s">
        <v>892</v>
      </c>
      <c r="N499" s="177" t="s">
        <v>917</v>
      </c>
      <c r="O499" s="130" t="s">
        <v>918</v>
      </c>
    </row>
    <row r="500" spans="3:15">
      <c r="C500" s="189"/>
      <c r="D500" s="189"/>
      <c r="E500" s="189"/>
      <c r="H500" s="175" t="s">
        <v>1205</v>
      </c>
      <c r="I500" s="167" t="s">
        <v>1242</v>
      </c>
      <c r="J500" s="130" t="s">
        <v>1243</v>
      </c>
      <c r="L500" s="130" t="s">
        <v>1244</v>
      </c>
      <c r="M500" s="130" t="s">
        <v>892</v>
      </c>
      <c r="N500" s="177" t="s">
        <v>920</v>
      </c>
      <c r="O500" s="130" t="s">
        <v>921</v>
      </c>
    </row>
    <row r="501" spans="3:15">
      <c r="C501" s="189"/>
      <c r="D501" s="189"/>
      <c r="E501" s="189"/>
      <c r="H501" s="175" t="s">
        <v>1205</v>
      </c>
      <c r="I501" s="167" t="s">
        <v>1245</v>
      </c>
      <c r="J501" s="130" t="s">
        <v>1246</v>
      </c>
      <c r="L501" s="130" t="s">
        <v>1247</v>
      </c>
      <c r="M501" s="130" t="s">
        <v>892</v>
      </c>
      <c r="N501" s="177" t="s">
        <v>923</v>
      </c>
      <c r="O501" s="130" t="s">
        <v>924</v>
      </c>
    </row>
    <row r="502" spans="3:15">
      <c r="C502" s="189"/>
      <c r="D502" s="189"/>
      <c r="E502" s="189"/>
      <c r="H502" s="175" t="s">
        <v>1205</v>
      </c>
      <c r="I502" s="167" t="s">
        <v>1248</v>
      </c>
      <c r="J502" s="130" t="s">
        <v>1249</v>
      </c>
      <c r="L502" s="130" t="s">
        <v>1250</v>
      </c>
      <c r="M502" s="130" t="s">
        <v>892</v>
      </c>
      <c r="N502" s="177" t="s">
        <v>926</v>
      </c>
      <c r="O502" s="130" t="s">
        <v>927</v>
      </c>
    </row>
    <row r="503" spans="3:15">
      <c r="C503" s="189"/>
      <c r="D503" s="189"/>
      <c r="E503" s="189"/>
      <c r="H503" s="175" t="s">
        <v>1205</v>
      </c>
      <c r="I503" s="167" t="s">
        <v>1251</v>
      </c>
      <c r="J503" s="130" t="s">
        <v>1252</v>
      </c>
      <c r="L503" s="130" t="s">
        <v>1253</v>
      </c>
      <c r="M503" s="130" t="s">
        <v>892</v>
      </c>
      <c r="N503" s="177" t="s">
        <v>929</v>
      </c>
      <c r="O503" s="130" t="s">
        <v>930</v>
      </c>
    </row>
    <row r="504" spans="3:15">
      <c r="C504" s="189"/>
      <c r="D504" s="189"/>
      <c r="E504" s="189"/>
      <c r="H504" s="175" t="s">
        <v>1205</v>
      </c>
      <c r="I504" s="167" t="s">
        <v>1254</v>
      </c>
      <c r="J504" s="130" t="s">
        <v>1255</v>
      </c>
      <c r="L504" s="130" t="s">
        <v>1256</v>
      </c>
      <c r="M504" s="130" t="s">
        <v>892</v>
      </c>
      <c r="N504" s="177" t="s">
        <v>932</v>
      </c>
      <c r="O504" s="130" t="s">
        <v>933</v>
      </c>
    </row>
    <row r="505" spans="3:15">
      <c r="C505" s="189"/>
      <c r="D505" s="189"/>
      <c r="E505" s="189"/>
      <c r="H505" s="175" t="s">
        <v>1205</v>
      </c>
      <c r="I505" s="167" t="s">
        <v>1257</v>
      </c>
      <c r="J505" s="130" t="s">
        <v>1258</v>
      </c>
      <c r="L505" s="130" t="s">
        <v>1259</v>
      </c>
      <c r="M505" s="130" t="s">
        <v>892</v>
      </c>
      <c r="N505" s="177" t="s">
        <v>935</v>
      </c>
      <c r="O505" s="130" t="s">
        <v>936</v>
      </c>
    </row>
    <row r="506" spans="3:15">
      <c r="C506" s="189"/>
      <c r="D506" s="189"/>
      <c r="E506" s="189"/>
      <c r="H506" s="175" t="s">
        <v>1205</v>
      </c>
      <c r="I506" s="167" t="s">
        <v>1260</v>
      </c>
      <c r="J506" s="130" t="s">
        <v>1261</v>
      </c>
      <c r="L506" s="130" t="s">
        <v>1262</v>
      </c>
      <c r="M506" s="130" t="s">
        <v>940</v>
      </c>
      <c r="N506" s="177" t="s">
        <v>941</v>
      </c>
      <c r="O506" s="130" t="s">
        <v>942</v>
      </c>
    </row>
    <row r="507" spans="3:15">
      <c r="C507" s="189"/>
      <c r="D507" s="189"/>
      <c r="E507" s="189"/>
      <c r="H507" s="175" t="s">
        <v>1205</v>
      </c>
      <c r="I507" s="167" t="s">
        <v>1263</v>
      </c>
      <c r="J507" s="130" t="s">
        <v>1264</v>
      </c>
      <c r="L507" s="130" t="s">
        <v>1265</v>
      </c>
      <c r="M507" s="130" t="s">
        <v>940</v>
      </c>
      <c r="N507" s="177" t="s">
        <v>944</v>
      </c>
      <c r="O507" s="130" t="s">
        <v>945</v>
      </c>
    </row>
    <row r="508" spans="3:15">
      <c r="C508" s="189"/>
      <c r="D508" s="189"/>
      <c r="E508" s="189"/>
      <c r="H508" s="175" t="s">
        <v>1205</v>
      </c>
      <c r="I508" s="167" t="s">
        <v>959</v>
      </c>
      <c r="J508" s="130" t="s">
        <v>1266</v>
      </c>
      <c r="L508" s="130" t="s">
        <v>1267</v>
      </c>
      <c r="M508" s="130"/>
      <c r="N508" s="177"/>
      <c r="O508" s="130" t="s">
        <v>945</v>
      </c>
    </row>
    <row r="509" spans="3:15">
      <c r="C509" s="189"/>
      <c r="D509" s="189"/>
      <c r="E509" s="189"/>
      <c r="H509" s="175" t="s">
        <v>1205</v>
      </c>
      <c r="I509" s="167" t="s">
        <v>1268</v>
      </c>
      <c r="J509" s="130" t="s">
        <v>1269</v>
      </c>
      <c r="L509" s="130" t="s">
        <v>1270</v>
      </c>
      <c r="M509" s="130" t="s">
        <v>940</v>
      </c>
      <c r="N509" s="177" t="s">
        <v>947</v>
      </c>
      <c r="O509" s="130" t="s">
        <v>948</v>
      </c>
    </row>
    <row r="510" spans="3:15">
      <c r="C510" s="189"/>
      <c r="D510" s="189"/>
      <c r="E510" s="189"/>
      <c r="H510" s="175" t="s">
        <v>1205</v>
      </c>
      <c r="I510" s="167" t="s">
        <v>1271</v>
      </c>
      <c r="J510" s="130" t="s">
        <v>1272</v>
      </c>
      <c r="L510" s="130" t="s">
        <v>1273</v>
      </c>
      <c r="M510" s="130" t="s">
        <v>940</v>
      </c>
      <c r="N510" s="177" t="s">
        <v>950</v>
      </c>
      <c r="O510" s="130" t="s">
        <v>951</v>
      </c>
    </row>
    <row r="511" spans="3:15">
      <c r="C511" s="189"/>
      <c r="D511" s="189"/>
      <c r="E511" s="189"/>
      <c r="H511" s="175" t="s">
        <v>1205</v>
      </c>
      <c r="I511" s="167" t="s">
        <v>1274</v>
      </c>
      <c r="J511" s="130" t="s">
        <v>1275</v>
      </c>
      <c r="L511" s="130" t="s">
        <v>1276</v>
      </c>
      <c r="M511" s="130" t="s">
        <v>940</v>
      </c>
      <c r="N511" s="177" t="s">
        <v>953</v>
      </c>
      <c r="O511" s="130" t="s">
        <v>954</v>
      </c>
    </row>
    <row r="512" spans="3:15">
      <c r="C512" s="189"/>
      <c r="D512" s="189"/>
      <c r="E512" s="189"/>
      <c r="H512" s="175" t="s">
        <v>1205</v>
      </c>
      <c r="I512" s="167" t="s">
        <v>1277</v>
      </c>
      <c r="J512" s="130" t="s">
        <v>1278</v>
      </c>
      <c r="L512" s="130" t="s">
        <v>1279</v>
      </c>
      <c r="M512" s="130" t="s">
        <v>940</v>
      </c>
      <c r="N512" s="177" t="s">
        <v>956</v>
      </c>
      <c r="O512" s="130" t="s">
        <v>957</v>
      </c>
    </row>
    <row r="513" spans="3:15">
      <c r="C513" s="189"/>
      <c r="D513" s="189"/>
      <c r="E513" s="189"/>
      <c r="H513" s="175" t="s">
        <v>1205</v>
      </c>
      <c r="I513" s="167" t="s">
        <v>1280</v>
      </c>
      <c r="J513" s="130" t="s">
        <v>1281</v>
      </c>
      <c r="L513" s="130" t="s">
        <v>1282</v>
      </c>
      <c r="M513" s="130" t="s">
        <v>940</v>
      </c>
      <c r="N513" s="177" t="s">
        <v>959</v>
      </c>
      <c r="O513" s="130" t="s">
        <v>960</v>
      </c>
    </row>
    <row r="514" spans="3:15">
      <c r="C514" s="189"/>
      <c r="D514" s="189"/>
      <c r="E514" s="189"/>
      <c r="H514" s="175" t="s">
        <v>1205</v>
      </c>
      <c r="I514" s="167" t="s">
        <v>1283</v>
      </c>
      <c r="J514" s="130" t="s">
        <v>1284</v>
      </c>
      <c r="L514" s="130" t="s">
        <v>1285</v>
      </c>
      <c r="M514" s="130"/>
      <c r="N514" s="177"/>
      <c r="O514" s="130" t="s">
        <v>960</v>
      </c>
    </row>
    <row r="515" spans="3:15">
      <c r="C515" s="189"/>
      <c r="D515" s="189"/>
      <c r="E515" s="189"/>
      <c r="H515" s="175" t="s">
        <v>1205</v>
      </c>
      <c r="I515" s="167" t="s">
        <v>1286</v>
      </c>
      <c r="J515" s="130" t="s">
        <v>1287</v>
      </c>
      <c r="L515" s="130" t="s">
        <v>1288</v>
      </c>
      <c r="M515" s="130" t="s">
        <v>940</v>
      </c>
      <c r="N515" s="177" t="s">
        <v>962</v>
      </c>
      <c r="O515" s="130" t="s">
        <v>963</v>
      </c>
    </row>
    <row r="516" spans="3:15">
      <c r="C516" s="189"/>
      <c r="D516" s="189"/>
      <c r="E516" s="189"/>
      <c r="H516" s="175" t="s">
        <v>1205</v>
      </c>
      <c r="I516" s="167" t="s">
        <v>1289</v>
      </c>
      <c r="J516" s="130" t="s">
        <v>1290</v>
      </c>
      <c r="L516" s="130" t="s">
        <v>1291</v>
      </c>
      <c r="M516" s="130" t="s">
        <v>940</v>
      </c>
      <c r="N516" s="177" t="s">
        <v>965</v>
      </c>
      <c r="O516" s="130" t="s">
        <v>966</v>
      </c>
    </row>
    <row r="517" spans="3:15">
      <c r="C517" s="189"/>
      <c r="D517" s="189"/>
      <c r="E517" s="189"/>
      <c r="H517" s="175" t="s">
        <v>1205</v>
      </c>
      <c r="I517" s="167" t="s">
        <v>1292</v>
      </c>
      <c r="J517" s="130" t="s">
        <v>1293</v>
      </c>
      <c r="L517" s="130" t="s">
        <v>1294</v>
      </c>
      <c r="M517" s="130" t="s">
        <v>940</v>
      </c>
      <c r="N517" s="177" t="s">
        <v>968</v>
      </c>
      <c r="O517" s="130" t="s">
        <v>969</v>
      </c>
    </row>
    <row r="518" spans="3:15">
      <c r="C518" s="189"/>
      <c r="D518" s="189"/>
      <c r="E518" s="189"/>
      <c r="H518" s="175" t="s">
        <v>1205</v>
      </c>
      <c r="I518" s="167" t="s">
        <v>1295</v>
      </c>
      <c r="J518" s="130" t="s">
        <v>1296</v>
      </c>
      <c r="L518" s="130" t="s">
        <v>1297</v>
      </c>
      <c r="M518" s="130"/>
      <c r="N518" s="177"/>
      <c r="O518" s="130" t="s">
        <v>969</v>
      </c>
    </row>
    <row r="519" spans="3:15">
      <c r="C519" s="189"/>
      <c r="D519" s="189"/>
      <c r="E519" s="189"/>
      <c r="H519" s="175" t="s">
        <v>1205</v>
      </c>
      <c r="I519" s="167" t="s">
        <v>1298</v>
      </c>
      <c r="J519" s="130" t="s">
        <v>1299</v>
      </c>
      <c r="L519" s="130" t="s">
        <v>1300</v>
      </c>
      <c r="M519" s="130" t="s">
        <v>940</v>
      </c>
      <c r="N519" s="177" t="s">
        <v>971</v>
      </c>
      <c r="O519" s="130" t="s">
        <v>972</v>
      </c>
    </row>
    <row r="520" spans="3:15">
      <c r="C520" s="189"/>
      <c r="D520" s="189"/>
      <c r="E520" s="189"/>
      <c r="H520" s="175" t="s">
        <v>1205</v>
      </c>
      <c r="I520" s="167" t="s">
        <v>1301</v>
      </c>
      <c r="J520" s="130" t="s">
        <v>1302</v>
      </c>
      <c r="L520" s="130" t="s">
        <v>1303</v>
      </c>
      <c r="M520" s="130" t="s">
        <v>940</v>
      </c>
      <c r="N520" s="177" t="s">
        <v>974</v>
      </c>
      <c r="O520" s="130" t="s">
        <v>975</v>
      </c>
    </row>
    <row r="521" spans="3:15">
      <c r="C521" s="189"/>
      <c r="D521" s="189"/>
      <c r="E521" s="189"/>
      <c r="H521" s="175" t="s">
        <v>1205</v>
      </c>
      <c r="I521" s="167" t="s">
        <v>1304</v>
      </c>
      <c r="J521" s="130" t="s">
        <v>1305</v>
      </c>
      <c r="L521" s="130" t="s">
        <v>1306</v>
      </c>
      <c r="M521" s="130" t="s">
        <v>940</v>
      </c>
      <c r="N521" s="177" t="s">
        <v>977</v>
      </c>
      <c r="O521" s="130" t="s">
        <v>978</v>
      </c>
    </row>
    <row r="522" spans="3:15">
      <c r="C522" s="189"/>
      <c r="D522" s="189"/>
      <c r="E522" s="189"/>
      <c r="H522" s="175" t="s">
        <v>1205</v>
      </c>
      <c r="I522" s="167" t="s">
        <v>1307</v>
      </c>
      <c r="J522" s="130" t="s">
        <v>1308</v>
      </c>
      <c r="L522" s="130" t="s">
        <v>1309</v>
      </c>
      <c r="M522" s="130"/>
      <c r="N522" s="177"/>
      <c r="O522" s="130" t="s">
        <v>978</v>
      </c>
    </row>
    <row r="523" spans="3:15">
      <c r="C523" s="189"/>
      <c r="D523" s="189"/>
      <c r="E523" s="189"/>
      <c r="H523" s="175" t="s">
        <v>1205</v>
      </c>
      <c r="I523" s="167" t="s">
        <v>1310</v>
      </c>
      <c r="J523" s="130" t="s">
        <v>1311</v>
      </c>
      <c r="L523" s="130" t="s">
        <v>1312</v>
      </c>
      <c r="M523" s="130" t="s">
        <v>940</v>
      </c>
      <c r="N523" s="177" t="s">
        <v>980</v>
      </c>
      <c r="O523" s="130" t="s">
        <v>981</v>
      </c>
    </row>
    <row r="524" spans="3:15">
      <c r="C524" s="189"/>
      <c r="D524" s="189"/>
      <c r="E524" s="189"/>
      <c r="H524" s="175" t="s">
        <v>1205</v>
      </c>
      <c r="I524" s="167" t="s">
        <v>1313</v>
      </c>
      <c r="J524" s="130" t="s">
        <v>1314</v>
      </c>
      <c r="L524" s="130" t="s">
        <v>1315</v>
      </c>
      <c r="M524" s="130"/>
      <c r="N524" s="177"/>
      <c r="O524" s="130" t="s">
        <v>981</v>
      </c>
    </row>
    <row r="525" spans="3:15">
      <c r="C525" s="189"/>
      <c r="D525" s="189"/>
      <c r="E525" s="189"/>
      <c r="H525" s="175" t="s">
        <v>1205</v>
      </c>
      <c r="I525" s="167" t="s">
        <v>1316</v>
      </c>
      <c r="J525" s="130" t="s">
        <v>1317</v>
      </c>
      <c r="L525" s="130" t="s">
        <v>1318</v>
      </c>
      <c r="M525" s="130" t="s">
        <v>940</v>
      </c>
      <c r="N525" s="177" t="s">
        <v>983</v>
      </c>
      <c r="O525" s="130" t="s">
        <v>984</v>
      </c>
    </row>
    <row r="526" spans="3:15">
      <c r="C526" s="189"/>
      <c r="D526" s="189"/>
      <c r="E526" s="189"/>
      <c r="H526" s="175" t="s">
        <v>1205</v>
      </c>
      <c r="I526" s="167" t="s">
        <v>1103</v>
      </c>
      <c r="J526" s="130" t="s">
        <v>1319</v>
      </c>
      <c r="L526" s="130" t="s">
        <v>1320</v>
      </c>
      <c r="M526" s="130"/>
      <c r="N526" s="177"/>
      <c r="O526" s="130" t="s">
        <v>984</v>
      </c>
    </row>
    <row r="527" spans="3:15">
      <c r="C527" s="189"/>
      <c r="D527" s="189"/>
      <c r="E527" s="189"/>
      <c r="H527" s="175" t="s">
        <v>1205</v>
      </c>
      <c r="I527" s="167" t="s">
        <v>1321</v>
      </c>
      <c r="J527" s="130" t="s">
        <v>1322</v>
      </c>
      <c r="L527" s="130" t="s">
        <v>1323</v>
      </c>
      <c r="M527" s="130" t="s">
        <v>940</v>
      </c>
      <c r="N527" s="177" t="s">
        <v>986</v>
      </c>
      <c r="O527" s="130" t="s">
        <v>987</v>
      </c>
    </row>
    <row r="528" spans="3:15">
      <c r="C528" s="189"/>
      <c r="D528" s="189"/>
      <c r="E528" s="189"/>
      <c r="H528" s="175" t="s">
        <v>1205</v>
      </c>
      <c r="I528" s="167" t="s">
        <v>1324</v>
      </c>
      <c r="J528" s="130" t="s">
        <v>1325</v>
      </c>
      <c r="L528" s="130" t="s">
        <v>1326</v>
      </c>
      <c r="M528" s="130" t="s">
        <v>940</v>
      </c>
      <c r="N528" s="177" t="s">
        <v>989</v>
      </c>
      <c r="O528" s="130" t="s">
        <v>990</v>
      </c>
    </row>
    <row r="529" spans="3:15">
      <c r="C529" s="189"/>
      <c r="D529" s="189"/>
      <c r="E529" s="189"/>
      <c r="H529" s="175" t="s">
        <v>1205</v>
      </c>
      <c r="I529" s="167" t="s">
        <v>1327</v>
      </c>
      <c r="J529" s="130" t="s">
        <v>1328</v>
      </c>
      <c r="L529" s="130" t="s">
        <v>1329</v>
      </c>
      <c r="M529" s="130" t="s">
        <v>940</v>
      </c>
      <c r="N529" s="177" t="s">
        <v>992</v>
      </c>
      <c r="O529" s="130" t="s">
        <v>993</v>
      </c>
    </row>
    <row r="530" spans="3:15">
      <c r="C530" s="189"/>
      <c r="D530" s="189"/>
      <c r="E530" s="189"/>
      <c r="H530" s="175" t="s">
        <v>1205</v>
      </c>
      <c r="I530" s="167" t="s">
        <v>1330</v>
      </c>
      <c r="J530" s="130" t="s">
        <v>1331</v>
      </c>
      <c r="L530" s="130" t="s">
        <v>1332</v>
      </c>
      <c r="M530" s="130" t="s">
        <v>940</v>
      </c>
      <c r="N530" s="177" t="s">
        <v>995</v>
      </c>
      <c r="O530" s="130" t="s">
        <v>996</v>
      </c>
    </row>
    <row r="531" spans="3:15">
      <c r="C531" s="189"/>
      <c r="D531" s="189"/>
      <c r="E531" s="189"/>
      <c r="H531" s="175" t="s">
        <v>1205</v>
      </c>
      <c r="I531" s="167" t="s">
        <v>1333</v>
      </c>
      <c r="J531" s="130" t="s">
        <v>1334</v>
      </c>
      <c r="L531" s="130" t="s">
        <v>1335</v>
      </c>
      <c r="M531" s="130" t="s">
        <v>1000</v>
      </c>
      <c r="N531" s="177" t="s">
        <v>1001</v>
      </c>
      <c r="O531" s="130" t="s">
        <v>1002</v>
      </c>
    </row>
    <row r="532" spans="3:15">
      <c r="C532" s="189"/>
      <c r="D532" s="189"/>
      <c r="E532" s="189"/>
      <c r="H532" s="175" t="s">
        <v>1205</v>
      </c>
      <c r="I532" s="167" t="s">
        <v>1336</v>
      </c>
      <c r="J532" s="130" t="s">
        <v>1337</v>
      </c>
      <c r="L532" s="130" t="s">
        <v>1338</v>
      </c>
      <c r="M532" s="130" t="s">
        <v>1000</v>
      </c>
      <c r="N532" s="177" t="s">
        <v>863</v>
      </c>
      <c r="O532" s="130" t="s">
        <v>1004</v>
      </c>
    </row>
    <row r="533" spans="3:15">
      <c r="C533" s="189"/>
      <c r="D533" s="189"/>
      <c r="E533" s="189"/>
      <c r="H533" s="175" t="s">
        <v>1205</v>
      </c>
      <c r="I533" s="167" t="s">
        <v>1339</v>
      </c>
      <c r="J533" s="130" t="s">
        <v>1340</v>
      </c>
      <c r="L533" s="130" t="s">
        <v>1341</v>
      </c>
      <c r="M533" s="130" t="s">
        <v>1000</v>
      </c>
      <c r="N533" s="177" t="s">
        <v>1006</v>
      </c>
      <c r="O533" s="130" t="s">
        <v>1007</v>
      </c>
    </row>
    <row r="534" spans="3:15">
      <c r="C534" s="189"/>
      <c r="D534" s="189"/>
      <c r="E534" s="189"/>
      <c r="H534" s="175" t="s">
        <v>1205</v>
      </c>
      <c r="I534" s="167" t="s">
        <v>1342</v>
      </c>
      <c r="J534" s="130" t="s">
        <v>1343</v>
      </c>
      <c r="L534" s="130" t="s">
        <v>1344</v>
      </c>
      <c r="M534" s="130" t="s">
        <v>1000</v>
      </c>
      <c r="N534" s="177" t="s">
        <v>238</v>
      </c>
      <c r="O534" s="130" t="s">
        <v>1009</v>
      </c>
    </row>
    <row r="535" spans="3:15">
      <c r="C535" s="189"/>
      <c r="D535" s="189"/>
      <c r="E535" s="189"/>
      <c r="H535" s="175" t="s">
        <v>1205</v>
      </c>
      <c r="I535" s="167" t="s">
        <v>1345</v>
      </c>
      <c r="J535" s="130" t="s">
        <v>1346</v>
      </c>
      <c r="L535" s="130" t="s">
        <v>1347</v>
      </c>
      <c r="M535" s="130"/>
      <c r="N535" s="177"/>
      <c r="O535" s="130" t="s">
        <v>1009</v>
      </c>
    </row>
    <row r="536" spans="3:15">
      <c r="C536" s="189"/>
      <c r="D536" s="189"/>
      <c r="E536" s="189"/>
      <c r="H536" s="175" t="s">
        <v>1205</v>
      </c>
      <c r="I536" s="167" t="s">
        <v>1348</v>
      </c>
      <c r="J536" s="130" t="s">
        <v>1349</v>
      </c>
      <c r="L536" s="130" t="s">
        <v>1350</v>
      </c>
      <c r="M536" s="130" t="s">
        <v>1000</v>
      </c>
      <c r="N536" s="177" t="s">
        <v>1011</v>
      </c>
      <c r="O536" s="130" t="s">
        <v>1012</v>
      </c>
    </row>
    <row r="537" spans="3:15">
      <c r="C537" s="189"/>
      <c r="D537" s="189"/>
      <c r="E537" s="189"/>
      <c r="H537" s="175" t="s">
        <v>1205</v>
      </c>
      <c r="I537" s="167" t="s">
        <v>1351</v>
      </c>
      <c r="J537" s="130" t="s">
        <v>1352</v>
      </c>
      <c r="L537" s="130" t="s">
        <v>1353</v>
      </c>
      <c r="M537" s="130" t="s">
        <v>1000</v>
      </c>
      <c r="N537" s="177" t="s">
        <v>1014</v>
      </c>
      <c r="O537" s="130" t="s">
        <v>1015</v>
      </c>
    </row>
    <row r="538" spans="3:15">
      <c r="C538" s="189"/>
      <c r="D538" s="189"/>
      <c r="E538" s="189"/>
      <c r="H538" s="175" t="s">
        <v>1205</v>
      </c>
      <c r="I538" s="167" t="s">
        <v>1354</v>
      </c>
      <c r="J538" s="130" t="s">
        <v>1355</v>
      </c>
      <c r="L538" s="130" t="s">
        <v>1356</v>
      </c>
      <c r="M538" s="130" t="s">
        <v>1000</v>
      </c>
      <c r="N538" s="177" t="s">
        <v>1017</v>
      </c>
      <c r="O538" s="130" t="s">
        <v>1018</v>
      </c>
    </row>
    <row r="539" spans="3:15">
      <c r="C539" s="189"/>
      <c r="D539" s="189"/>
      <c r="E539" s="189"/>
      <c r="H539" s="175" t="s">
        <v>1205</v>
      </c>
      <c r="I539" s="167" t="s">
        <v>1357</v>
      </c>
      <c r="J539" s="130" t="s">
        <v>1358</v>
      </c>
      <c r="L539" s="130" t="s">
        <v>1359</v>
      </c>
      <c r="M539" s="130" t="s">
        <v>1000</v>
      </c>
      <c r="N539" s="177" t="s">
        <v>1020</v>
      </c>
      <c r="O539" s="130" t="s">
        <v>1021</v>
      </c>
    </row>
    <row r="540" spans="3:15">
      <c r="C540" s="189"/>
      <c r="D540" s="189"/>
      <c r="E540" s="189"/>
      <c r="H540" s="175" t="s">
        <v>1205</v>
      </c>
      <c r="I540" s="167" t="s">
        <v>1360</v>
      </c>
      <c r="J540" s="130" t="s">
        <v>1361</v>
      </c>
      <c r="L540" s="130" t="s">
        <v>1362</v>
      </c>
      <c r="M540" s="130" t="s">
        <v>1000</v>
      </c>
      <c r="N540" s="177" t="s">
        <v>1023</v>
      </c>
      <c r="O540" s="130" t="s">
        <v>1024</v>
      </c>
    </row>
    <row r="541" spans="3:15">
      <c r="C541" s="189"/>
      <c r="D541" s="189"/>
      <c r="E541" s="189"/>
      <c r="H541" s="175" t="s">
        <v>1205</v>
      </c>
      <c r="I541" s="167" t="s">
        <v>1363</v>
      </c>
      <c r="J541" s="130" t="s">
        <v>1364</v>
      </c>
      <c r="L541" s="130" t="s">
        <v>1365</v>
      </c>
      <c r="M541" s="130" t="s">
        <v>1000</v>
      </c>
      <c r="N541" s="177" t="s">
        <v>1026</v>
      </c>
      <c r="O541" s="130" t="s">
        <v>1027</v>
      </c>
    </row>
    <row r="542" spans="3:15">
      <c r="C542" s="189"/>
      <c r="D542" s="189"/>
      <c r="E542" s="189"/>
      <c r="H542" s="175" t="s">
        <v>1205</v>
      </c>
      <c r="I542" s="167" t="s">
        <v>1366</v>
      </c>
      <c r="J542" s="130" t="s">
        <v>1367</v>
      </c>
      <c r="L542" s="130" t="s">
        <v>1368</v>
      </c>
      <c r="M542" s="130" t="s">
        <v>1000</v>
      </c>
      <c r="N542" s="177" t="s">
        <v>1029</v>
      </c>
      <c r="O542" s="130" t="s">
        <v>1030</v>
      </c>
    </row>
    <row r="543" spans="3:15">
      <c r="C543" s="189"/>
      <c r="D543" s="189"/>
      <c r="E543" s="189"/>
      <c r="H543" s="175" t="s">
        <v>1205</v>
      </c>
      <c r="I543" s="167" t="s">
        <v>1369</v>
      </c>
      <c r="J543" s="130" t="s">
        <v>1370</v>
      </c>
      <c r="L543" s="130" t="s">
        <v>1371</v>
      </c>
      <c r="M543" s="130"/>
      <c r="N543" s="177"/>
      <c r="O543" s="130" t="s">
        <v>1030</v>
      </c>
    </row>
    <row r="544" spans="3:15">
      <c r="C544" s="189"/>
      <c r="D544" s="189"/>
      <c r="E544" s="189"/>
      <c r="H544" s="175" t="s">
        <v>1205</v>
      </c>
      <c r="I544" s="167" t="s">
        <v>1372</v>
      </c>
      <c r="J544" s="130" t="s">
        <v>1373</v>
      </c>
      <c r="L544" s="130" t="s">
        <v>1374</v>
      </c>
      <c r="M544" s="130" t="s">
        <v>1000</v>
      </c>
      <c r="N544" s="177" t="s">
        <v>1032</v>
      </c>
      <c r="O544" s="130" t="s">
        <v>1033</v>
      </c>
    </row>
    <row r="545" spans="3:15">
      <c r="C545" s="189"/>
      <c r="D545" s="189"/>
      <c r="E545" s="189"/>
      <c r="H545" s="175" t="s">
        <v>1205</v>
      </c>
      <c r="I545" s="167" t="s">
        <v>1375</v>
      </c>
      <c r="J545" s="130" t="s">
        <v>1376</v>
      </c>
      <c r="L545" s="130" t="s">
        <v>1377</v>
      </c>
      <c r="M545" s="130" t="s">
        <v>1000</v>
      </c>
      <c r="N545" s="177" t="s">
        <v>1035</v>
      </c>
      <c r="O545" s="130" t="s">
        <v>1036</v>
      </c>
    </row>
    <row r="546" spans="3:15">
      <c r="C546" s="189"/>
      <c r="D546" s="189"/>
      <c r="E546" s="189"/>
      <c r="H546" s="175" t="s">
        <v>1205</v>
      </c>
      <c r="I546" s="167" t="s">
        <v>1378</v>
      </c>
      <c r="J546" s="130" t="s">
        <v>1379</v>
      </c>
      <c r="L546" s="130" t="s">
        <v>1380</v>
      </c>
      <c r="M546" s="130" t="s">
        <v>1000</v>
      </c>
      <c r="N546" s="177" t="s">
        <v>1038</v>
      </c>
      <c r="O546" s="130" t="s">
        <v>1039</v>
      </c>
    </row>
    <row r="547" spans="3:15">
      <c r="C547" s="189"/>
      <c r="D547" s="189"/>
      <c r="E547" s="189"/>
      <c r="H547" s="175" t="s">
        <v>1205</v>
      </c>
      <c r="I547" s="167" t="s">
        <v>1381</v>
      </c>
      <c r="J547" s="130" t="s">
        <v>1382</v>
      </c>
      <c r="L547" s="130" t="s">
        <v>1383</v>
      </c>
      <c r="M547" s="130" t="s">
        <v>1000</v>
      </c>
      <c r="N547" s="177" t="s">
        <v>1041</v>
      </c>
      <c r="O547" s="130" t="s">
        <v>1042</v>
      </c>
    </row>
    <row r="548" spans="3:15">
      <c r="C548" s="189"/>
      <c r="D548" s="189"/>
      <c r="E548" s="189"/>
      <c r="H548" s="185"/>
      <c r="I548" s="181" t="s">
        <v>1384</v>
      </c>
      <c r="J548" s="186"/>
      <c r="L548" s="130" t="s">
        <v>1385</v>
      </c>
      <c r="M548" s="130" t="s">
        <v>1000</v>
      </c>
      <c r="N548" s="177" t="s">
        <v>1044</v>
      </c>
      <c r="O548" s="130" t="s">
        <v>1045</v>
      </c>
    </row>
    <row r="549" spans="3:15">
      <c r="C549" s="189"/>
      <c r="D549" s="189"/>
      <c r="E549" s="189"/>
      <c r="H549" s="175" t="s">
        <v>1386</v>
      </c>
      <c r="I549" s="167" t="s">
        <v>1387</v>
      </c>
      <c r="J549" s="130" t="s">
        <v>1388</v>
      </c>
      <c r="L549" s="130" t="s">
        <v>1389</v>
      </c>
      <c r="M549" s="130" t="s">
        <v>1000</v>
      </c>
      <c r="N549" s="177" t="s">
        <v>1047</v>
      </c>
      <c r="O549" s="130" t="s">
        <v>1048</v>
      </c>
    </row>
    <row r="550" spans="3:15">
      <c r="C550" s="189"/>
      <c r="D550" s="189"/>
      <c r="E550" s="189"/>
      <c r="H550" s="175" t="s">
        <v>1386</v>
      </c>
      <c r="I550" s="167" t="s">
        <v>1390</v>
      </c>
      <c r="J550" s="130" t="s">
        <v>1391</v>
      </c>
      <c r="L550" s="130" t="s">
        <v>1392</v>
      </c>
      <c r="M550" s="130" t="s">
        <v>1000</v>
      </c>
      <c r="N550" s="177" t="s">
        <v>809</v>
      </c>
      <c r="O550" s="130" t="s">
        <v>1050</v>
      </c>
    </row>
    <row r="551" spans="3:15">
      <c r="C551" s="189"/>
      <c r="D551" s="189"/>
      <c r="E551" s="189"/>
      <c r="H551" s="175" t="s">
        <v>1386</v>
      </c>
      <c r="I551" s="167" t="s">
        <v>1393</v>
      </c>
      <c r="J551" s="130" t="s">
        <v>1394</v>
      </c>
      <c r="L551" s="130" t="s">
        <v>1395</v>
      </c>
      <c r="M551" s="130" t="s">
        <v>1000</v>
      </c>
      <c r="N551" s="177" t="s">
        <v>1052</v>
      </c>
      <c r="O551" s="130" t="s">
        <v>1053</v>
      </c>
    </row>
    <row r="552" spans="3:15">
      <c r="C552" s="189"/>
      <c r="D552" s="189"/>
      <c r="E552" s="189"/>
      <c r="H552" s="175" t="s">
        <v>1386</v>
      </c>
      <c r="I552" s="167" t="s">
        <v>1396</v>
      </c>
      <c r="J552" s="130" t="s">
        <v>1397</v>
      </c>
      <c r="L552" s="130" t="s">
        <v>1398</v>
      </c>
      <c r="M552" s="130" t="s">
        <v>1000</v>
      </c>
      <c r="N552" s="177" t="s">
        <v>1055</v>
      </c>
      <c r="O552" s="130" t="s">
        <v>1056</v>
      </c>
    </row>
    <row r="553" spans="3:15">
      <c r="C553" s="189"/>
      <c r="D553" s="189"/>
      <c r="E553" s="189"/>
      <c r="H553" s="175" t="s">
        <v>1386</v>
      </c>
      <c r="I553" s="167" t="s">
        <v>1399</v>
      </c>
      <c r="J553" s="130" t="s">
        <v>1400</v>
      </c>
      <c r="L553" s="130" t="s">
        <v>1401</v>
      </c>
      <c r="M553" s="130" t="s">
        <v>1000</v>
      </c>
      <c r="N553" s="177" t="s">
        <v>1058</v>
      </c>
      <c r="O553" s="130" t="s">
        <v>1059</v>
      </c>
    </row>
    <row r="554" spans="3:15">
      <c r="C554" s="189"/>
      <c r="D554" s="189"/>
      <c r="E554" s="189"/>
      <c r="H554" s="175" t="s">
        <v>1386</v>
      </c>
      <c r="I554" s="167" t="s">
        <v>1402</v>
      </c>
      <c r="J554" s="130" t="s">
        <v>1403</v>
      </c>
      <c r="L554" s="130" t="s">
        <v>1404</v>
      </c>
      <c r="M554" s="130" t="s">
        <v>1000</v>
      </c>
      <c r="N554" s="177" t="s">
        <v>1061</v>
      </c>
      <c r="O554" s="130" t="s">
        <v>1062</v>
      </c>
    </row>
    <row r="555" spans="3:15">
      <c r="C555" s="189"/>
      <c r="D555" s="189"/>
      <c r="E555" s="189"/>
      <c r="H555" s="175" t="s">
        <v>1386</v>
      </c>
      <c r="I555" s="167" t="s">
        <v>1405</v>
      </c>
      <c r="J555" s="130" t="s">
        <v>1406</v>
      </c>
      <c r="L555" s="130" t="s">
        <v>1407</v>
      </c>
      <c r="M555" s="130" t="s">
        <v>1000</v>
      </c>
      <c r="N555" s="177" t="s">
        <v>1064</v>
      </c>
      <c r="O555" s="130" t="s">
        <v>1065</v>
      </c>
    </row>
    <row r="556" spans="3:15">
      <c r="C556" s="189"/>
      <c r="D556" s="189"/>
      <c r="E556" s="189"/>
      <c r="H556" s="175" t="s">
        <v>1386</v>
      </c>
      <c r="I556" s="167" t="s">
        <v>1408</v>
      </c>
      <c r="J556" s="130" t="s">
        <v>1409</v>
      </c>
      <c r="L556" s="130" t="s">
        <v>1410</v>
      </c>
      <c r="M556" s="130" t="s">
        <v>1000</v>
      </c>
      <c r="N556" s="177" t="s">
        <v>1067</v>
      </c>
      <c r="O556" s="130" t="s">
        <v>1068</v>
      </c>
    </row>
    <row r="557" spans="3:15">
      <c r="C557" s="189"/>
      <c r="D557" s="189"/>
      <c r="E557" s="189"/>
      <c r="H557" s="175" t="s">
        <v>1386</v>
      </c>
      <c r="I557" s="167" t="s">
        <v>1411</v>
      </c>
      <c r="J557" s="130" t="s">
        <v>1412</v>
      </c>
      <c r="L557" s="130" t="s">
        <v>1413</v>
      </c>
      <c r="M557" s="130" t="s">
        <v>1000</v>
      </c>
      <c r="N557" s="177" t="s">
        <v>1070</v>
      </c>
      <c r="O557" s="130" t="s">
        <v>1071</v>
      </c>
    </row>
    <row r="558" spans="3:15">
      <c r="C558" s="189"/>
      <c r="D558" s="189"/>
      <c r="E558" s="189"/>
      <c r="H558" s="175" t="s">
        <v>1386</v>
      </c>
      <c r="I558" s="167" t="s">
        <v>1414</v>
      </c>
      <c r="J558" s="130" t="s">
        <v>1415</v>
      </c>
      <c r="L558" s="130" t="s">
        <v>1416</v>
      </c>
      <c r="M558" s="130" t="s">
        <v>1000</v>
      </c>
      <c r="N558" s="177" t="s">
        <v>1073</v>
      </c>
      <c r="O558" s="130" t="s">
        <v>1074</v>
      </c>
    </row>
    <row r="559" spans="3:15">
      <c r="C559" s="189"/>
      <c r="D559" s="189"/>
      <c r="E559" s="189"/>
      <c r="H559" s="175" t="s">
        <v>1386</v>
      </c>
      <c r="I559" s="167" t="s">
        <v>1417</v>
      </c>
      <c r="J559" s="130" t="s">
        <v>1418</v>
      </c>
      <c r="L559" s="130" t="s">
        <v>1419</v>
      </c>
      <c r="M559" s="130" t="s">
        <v>1000</v>
      </c>
      <c r="N559" s="177" t="s">
        <v>1076</v>
      </c>
      <c r="O559" s="130" t="s">
        <v>1077</v>
      </c>
    </row>
    <row r="560" spans="3:15">
      <c r="C560" s="189"/>
      <c r="D560" s="189"/>
      <c r="E560" s="189"/>
      <c r="H560" s="175" t="s">
        <v>1386</v>
      </c>
      <c r="I560" s="167" t="s">
        <v>1420</v>
      </c>
      <c r="J560" s="130" t="s">
        <v>1421</v>
      </c>
      <c r="L560" s="130" t="s">
        <v>1422</v>
      </c>
      <c r="M560" s="130" t="s">
        <v>1000</v>
      </c>
      <c r="N560" s="177" t="s">
        <v>1079</v>
      </c>
      <c r="O560" s="130" t="s">
        <v>1080</v>
      </c>
    </row>
    <row r="561" spans="3:15">
      <c r="C561" s="189"/>
      <c r="D561" s="189"/>
      <c r="E561" s="189"/>
      <c r="H561" s="175" t="s">
        <v>1386</v>
      </c>
      <c r="I561" s="167" t="s">
        <v>1423</v>
      </c>
      <c r="J561" s="130" t="s">
        <v>1424</v>
      </c>
      <c r="L561" s="130" t="s">
        <v>1425</v>
      </c>
      <c r="M561" s="130" t="s">
        <v>1000</v>
      </c>
      <c r="N561" s="177" t="s">
        <v>1082</v>
      </c>
      <c r="O561" s="130" t="s">
        <v>1083</v>
      </c>
    </row>
    <row r="562" spans="3:15">
      <c r="C562" s="189"/>
      <c r="D562" s="189"/>
      <c r="E562" s="189"/>
      <c r="H562" s="175" t="s">
        <v>1386</v>
      </c>
      <c r="I562" s="167" t="s">
        <v>1426</v>
      </c>
      <c r="J562" s="130" t="s">
        <v>1427</v>
      </c>
      <c r="L562" s="130" t="s">
        <v>1428</v>
      </c>
      <c r="M562" s="130" t="s">
        <v>1000</v>
      </c>
      <c r="N562" s="177" t="s">
        <v>1085</v>
      </c>
      <c r="O562" s="130" t="s">
        <v>1086</v>
      </c>
    </row>
    <row r="563" spans="3:15">
      <c r="C563" s="189"/>
      <c r="D563" s="189"/>
      <c r="E563" s="189"/>
      <c r="H563" s="175" t="s">
        <v>1386</v>
      </c>
      <c r="I563" s="167" t="s">
        <v>1429</v>
      </c>
      <c r="J563" s="130" t="s">
        <v>1430</v>
      </c>
      <c r="L563" s="130" t="s">
        <v>1431</v>
      </c>
      <c r="M563" s="130" t="s">
        <v>1000</v>
      </c>
      <c r="N563" s="177" t="s">
        <v>1088</v>
      </c>
      <c r="O563" s="130" t="s">
        <v>1089</v>
      </c>
    </row>
    <row r="564" spans="3:15">
      <c r="C564" s="189"/>
      <c r="D564" s="189"/>
      <c r="E564" s="189"/>
      <c r="H564" s="175" t="s">
        <v>1386</v>
      </c>
      <c r="I564" s="167" t="s">
        <v>1432</v>
      </c>
      <c r="J564" s="130" t="s">
        <v>1433</v>
      </c>
      <c r="L564" s="130" t="s">
        <v>1434</v>
      </c>
      <c r="M564" s="130" t="s">
        <v>1000</v>
      </c>
      <c r="N564" s="177" t="s">
        <v>1091</v>
      </c>
      <c r="O564" s="130" t="s">
        <v>1092</v>
      </c>
    </row>
    <row r="565" spans="3:15">
      <c r="C565" s="189"/>
      <c r="D565" s="189"/>
      <c r="E565" s="189"/>
      <c r="H565" s="175" t="s">
        <v>1386</v>
      </c>
      <c r="I565" s="167" t="s">
        <v>1435</v>
      </c>
      <c r="J565" s="130" t="s">
        <v>1436</v>
      </c>
      <c r="L565" s="130" t="s">
        <v>1437</v>
      </c>
      <c r="M565" s="130" t="s">
        <v>1000</v>
      </c>
      <c r="N565" s="177" t="s">
        <v>1094</v>
      </c>
      <c r="O565" s="130" t="s">
        <v>1095</v>
      </c>
    </row>
    <row r="566" spans="3:15">
      <c r="C566" s="189"/>
      <c r="D566" s="189"/>
      <c r="E566" s="189"/>
      <c r="H566" s="175" t="s">
        <v>1386</v>
      </c>
      <c r="I566" s="167" t="s">
        <v>1438</v>
      </c>
      <c r="J566" s="130" t="s">
        <v>1439</v>
      </c>
      <c r="L566" s="130" t="s">
        <v>1440</v>
      </c>
      <c r="M566" s="130" t="s">
        <v>1000</v>
      </c>
      <c r="N566" s="177" t="s">
        <v>1097</v>
      </c>
      <c r="O566" s="130" t="s">
        <v>1098</v>
      </c>
    </row>
    <row r="567" spans="3:15">
      <c r="C567" s="189"/>
      <c r="D567" s="189"/>
      <c r="E567" s="189"/>
      <c r="H567" s="175" t="s">
        <v>1386</v>
      </c>
      <c r="I567" s="167" t="s">
        <v>1441</v>
      </c>
      <c r="J567" s="130" t="s">
        <v>1442</v>
      </c>
      <c r="L567" s="130" t="s">
        <v>1443</v>
      </c>
      <c r="M567" s="130" t="s">
        <v>1000</v>
      </c>
      <c r="N567" s="177" t="s">
        <v>1100</v>
      </c>
      <c r="O567" s="130" t="s">
        <v>1101</v>
      </c>
    </row>
    <row r="568" spans="3:15">
      <c r="C568" s="189"/>
      <c r="D568" s="189"/>
      <c r="E568" s="189"/>
      <c r="H568" s="175" t="s">
        <v>1386</v>
      </c>
      <c r="I568" s="167" t="s">
        <v>1444</v>
      </c>
      <c r="J568" s="130" t="s">
        <v>1445</v>
      </c>
      <c r="L568" s="130" t="s">
        <v>1446</v>
      </c>
      <c r="M568" s="130" t="s">
        <v>1000</v>
      </c>
      <c r="N568" s="177" t="s">
        <v>1103</v>
      </c>
      <c r="O568" s="130" t="s">
        <v>1104</v>
      </c>
    </row>
    <row r="569" spans="3:15">
      <c r="C569" s="189"/>
      <c r="D569" s="189"/>
      <c r="E569" s="189"/>
      <c r="H569" s="175" t="s">
        <v>1386</v>
      </c>
      <c r="I569" s="167" t="s">
        <v>1447</v>
      </c>
      <c r="J569" s="130" t="s">
        <v>1448</v>
      </c>
      <c r="L569" s="130" t="s">
        <v>1449</v>
      </c>
      <c r="M569" s="130"/>
      <c r="N569" s="177"/>
      <c r="O569" s="130" t="s">
        <v>1104</v>
      </c>
    </row>
    <row r="570" spans="3:15">
      <c r="C570" s="189"/>
      <c r="D570" s="189"/>
      <c r="E570" s="189"/>
      <c r="H570" s="175" t="s">
        <v>1386</v>
      </c>
      <c r="I570" s="167" t="s">
        <v>1450</v>
      </c>
      <c r="J570" s="130" t="s">
        <v>1451</v>
      </c>
      <c r="L570" s="130" t="s">
        <v>1452</v>
      </c>
      <c r="M570" s="130" t="s">
        <v>1000</v>
      </c>
      <c r="N570" s="177" t="s">
        <v>1106</v>
      </c>
      <c r="O570" s="130" t="s">
        <v>1107</v>
      </c>
    </row>
    <row r="571" spans="3:15">
      <c r="C571" s="189"/>
      <c r="D571" s="189"/>
      <c r="E571" s="189"/>
      <c r="H571" s="175" t="s">
        <v>1386</v>
      </c>
      <c r="I571" s="167" t="s">
        <v>1453</v>
      </c>
      <c r="J571" s="130" t="s">
        <v>1454</v>
      </c>
      <c r="L571" s="130" t="s">
        <v>1455</v>
      </c>
      <c r="M571" s="130" t="s">
        <v>1000</v>
      </c>
      <c r="N571" s="177" t="s">
        <v>1109</v>
      </c>
      <c r="O571" s="130" t="s">
        <v>1110</v>
      </c>
    </row>
    <row r="572" spans="3:15">
      <c r="C572" s="189"/>
      <c r="D572" s="189"/>
      <c r="E572" s="189"/>
      <c r="H572" s="175" t="s">
        <v>1386</v>
      </c>
      <c r="I572" s="167" t="s">
        <v>1456</v>
      </c>
      <c r="J572" s="130" t="s">
        <v>1457</v>
      </c>
      <c r="L572" s="130" t="s">
        <v>1458</v>
      </c>
      <c r="M572" s="130" t="s">
        <v>1000</v>
      </c>
      <c r="N572" s="177" t="s">
        <v>1112</v>
      </c>
      <c r="O572" s="130" t="s">
        <v>1113</v>
      </c>
    </row>
    <row r="573" spans="3:15">
      <c r="C573" s="189"/>
      <c r="D573" s="189"/>
      <c r="E573" s="189"/>
      <c r="H573" s="175" t="s">
        <v>1386</v>
      </c>
      <c r="I573" s="167" t="s">
        <v>1459</v>
      </c>
      <c r="J573" s="130" t="s">
        <v>1460</v>
      </c>
      <c r="L573" s="130" t="s">
        <v>1461</v>
      </c>
      <c r="M573" s="130" t="s">
        <v>1000</v>
      </c>
      <c r="N573" s="177" t="s">
        <v>1115</v>
      </c>
      <c r="O573" s="130" t="s">
        <v>1116</v>
      </c>
    </row>
    <row r="574" spans="3:15">
      <c r="C574" s="189"/>
      <c r="D574" s="189"/>
      <c r="E574" s="189"/>
      <c r="H574" s="175" t="s">
        <v>1386</v>
      </c>
      <c r="I574" s="167" t="s">
        <v>1462</v>
      </c>
      <c r="J574" s="130" t="s">
        <v>1463</v>
      </c>
      <c r="L574" s="130" t="s">
        <v>1464</v>
      </c>
      <c r="M574" s="130" t="s">
        <v>1000</v>
      </c>
      <c r="N574" s="177" t="s">
        <v>1118</v>
      </c>
      <c r="O574" s="130" t="s">
        <v>1119</v>
      </c>
    </row>
    <row r="575" spans="3:15">
      <c r="C575" s="189"/>
      <c r="D575" s="189"/>
      <c r="E575" s="189"/>
      <c r="H575" s="175" t="s">
        <v>1386</v>
      </c>
      <c r="I575" s="167" t="s">
        <v>1465</v>
      </c>
      <c r="J575" s="130" t="s">
        <v>1466</v>
      </c>
      <c r="L575" s="130" t="s">
        <v>1467</v>
      </c>
      <c r="M575" s="130" t="s">
        <v>1000</v>
      </c>
      <c r="N575" s="177" t="s">
        <v>1121</v>
      </c>
      <c r="O575" s="130" t="s">
        <v>1122</v>
      </c>
    </row>
    <row r="576" spans="3:15">
      <c r="C576" s="189"/>
      <c r="D576" s="189"/>
      <c r="E576" s="189"/>
      <c r="H576" s="175" t="s">
        <v>1386</v>
      </c>
      <c r="I576" s="167" t="s">
        <v>1468</v>
      </c>
      <c r="J576" s="130" t="s">
        <v>1469</v>
      </c>
      <c r="L576" s="130" t="s">
        <v>1470</v>
      </c>
      <c r="M576" s="130" t="s">
        <v>1000</v>
      </c>
      <c r="N576" s="177" t="s">
        <v>1124</v>
      </c>
      <c r="O576" s="130" t="s">
        <v>1125</v>
      </c>
    </row>
    <row r="577" spans="3:15">
      <c r="C577" s="189"/>
      <c r="D577" s="189"/>
      <c r="E577" s="189"/>
      <c r="H577" s="175" t="s">
        <v>1386</v>
      </c>
      <c r="I577" s="167" t="s">
        <v>1471</v>
      </c>
      <c r="J577" s="130" t="s">
        <v>1472</v>
      </c>
      <c r="L577" s="130" t="s">
        <v>1473</v>
      </c>
      <c r="M577" s="130" t="s">
        <v>1000</v>
      </c>
      <c r="N577" s="177" t="s">
        <v>1127</v>
      </c>
      <c r="O577" s="130" t="s">
        <v>1128</v>
      </c>
    </row>
    <row r="578" spans="3:15">
      <c r="C578" s="189"/>
      <c r="D578" s="189"/>
      <c r="E578" s="189"/>
      <c r="H578" s="175" t="s">
        <v>1386</v>
      </c>
      <c r="I578" s="167" t="s">
        <v>1474</v>
      </c>
      <c r="J578" s="130" t="s">
        <v>1475</v>
      </c>
      <c r="L578" s="130" t="s">
        <v>1476</v>
      </c>
      <c r="M578" s="130" t="s">
        <v>1000</v>
      </c>
      <c r="N578" s="177" t="s">
        <v>751</v>
      </c>
      <c r="O578" s="130" t="s">
        <v>1130</v>
      </c>
    </row>
    <row r="579" spans="3:15">
      <c r="C579" s="189"/>
      <c r="D579" s="189"/>
      <c r="E579" s="189"/>
      <c r="H579" s="175" t="s">
        <v>1386</v>
      </c>
      <c r="I579" s="167" t="s">
        <v>1477</v>
      </c>
      <c r="J579" s="130" t="s">
        <v>1478</v>
      </c>
      <c r="L579" s="130" t="s">
        <v>1479</v>
      </c>
      <c r="M579" s="130" t="s">
        <v>1000</v>
      </c>
      <c r="N579" s="177" t="s">
        <v>1132</v>
      </c>
      <c r="O579" s="130" t="s">
        <v>1133</v>
      </c>
    </row>
    <row r="580" spans="3:15">
      <c r="C580" s="189"/>
      <c r="D580" s="189"/>
      <c r="E580" s="189"/>
      <c r="H580" s="175" t="s">
        <v>1386</v>
      </c>
      <c r="I580" s="167" t="s">
        <v>1480</v>
      </c>
      <c r="J580" s="130" t="s">
        <v>1481</v>
      </c>
      <c r="L580" s="130" t="s">
        <v>1482</v>
      </c>
      <c r="M580" s="130" t="s">
        <v>1000</v>
      </c>
      <c r="N580" s="177" t="s">
        <v>1135</v>
      </c>
      <c r="O580" s="130" t="s">
        <v>1136</v>
      </c>
    </row>
    <row r="581" spans="3:15">
      <c r="C581" s="189"/>
      <c r="D581" s="189"/>
      <c r="E581" s="189"/>
      <c r="H581" s="175" t="s">
        <v>1386</v>
      </c>
      <c r="I581" s="167" t="s">
        <v>1483</v>
      </c>
      <c r="J581" s="130" t="s">
        <v>1484</v>
      </c>
      <c r="L581" s="130" t="s">
        <v>1485</v>
      </c>
      <c r="M581" s="130" t="s">
        <v>1000</v>
      </c>
      <c r="N581" s="177" t="s">
        <v>1138</v>
      </c>
      <c r="O581" s="130" t="s">
        <v>1139</v>
      </c>
    </row>
    <row r="582" spans="3:15">
      <c r="C582" s="189"/>
      <c r="D582" s="189"/>
      <c r="E582" s="189"/>
      <c r="H582" s="175" t="s">
        <v>1386</v>
      </c>
      <c r="I582" s="167" t="s">
        <v>1486</v>
      </c>
      <c r="J582" s="130" t="s">
        <v>1487</v>
      </c>
      <c r="L582" s="130" t="s">
        <v>1488</v>
      </c>
      <c r="M582" s="130" t="s">
        <v>1000</v>
      </c>
      <c r="N582" s="177" t="s">
        <v>1141</v>
      </c>
      <c r="O582" s="130" t="s">
        <v>1142</v>
      </c>
    </row>
    <row r="583" spans="3:15">
      <c r="C583" s="189"/>
      <c r="D583" s="189"/>
      <c r="E583" s="189"/>
      <c r="H583" s="175" t="s">
        <v>1386</v>
      </c>
      <c r="I583" s="167" t="s">
        <v>1489</v>
      </c>
      <c r="J583" s="130" t="s">
        <v>1490</v>
      </c>
      <c r="L583" s="130" t="s">
        <v>1491</v>
      </c>
      <c r="M583" s="130" t="s">
        <v>1000</v>
      </c>
      <c r="N583" s="177" t="s">
        <v>1144</v>
      </c>
      <c r="O583" s="130" t="s">
        <v>1145</v>
      </c>
    </row>
    <row r="584" spans="3:15">
      <c r="C584" s="189"/>
      <c r="D584" s="189"/>
      <c r="E584" s="189"/>
      <c r="H584" s="175" t="s">
        <v>1386</v>
      </c>
      <c r="I584" s="167" t="s">
        <v>1492</v>
      </c>
      <c r="J584" s="130" t="s">
        <v>1493</v>
      </c>
      <c r="L584" s="130" t="s">
        <v>1494</v>
      </c>
      <c r="M584" s="130" t="s">
        <v>1000</v>
      </c>
      <c r="N584" s="177" t="s">
        <v>1147</v>
      </c>
      <c r="O584" s="130" t="s">
        <v>1148</v>
      </c>
    </row>
    <row r="585" spans="3:15">
      <c r="C585" s="189"/>
      <c r="D585" s="189"/>
      <c r="E585" s="189"/>
      <c r="H585" s="175" t="s">
        <v>1386</v>
      </c>
      <c r="I585" s="167" t="s">
        <v>1495</v>
      </c>
      <c r="J585" s="130" t="s">
        <v>1496</v>
      </c>
      <c r="L585" s="130" t="s">
        <v>1497</v>
      </c>
      <c r="M585" s="130" t="s">
        <v>1000</v>
      </c>
      <c r="N585" s="177" t="s">
        <v>1150</v>
      </c>
      <c r="O585" s="130" t="s">
        <v>1151</v>
      </c>
    </row>
    <row r="586" spans="3:15">
      <c r="C586" s="189"/>
      <c r="D586" s="189"/>
      <c r="E586" s="189"/>
      <c r="H586" s="175" t="s">
        <v>1386</v>
      </c>
      <c r="I586" s="167" t="s">
        <v>1498</v>
      </c>
      <c r="J586" s="130" t="s">
        <v>1499</v>
      </c>
      <c r="L586" s="130" t="s">
        <v>1500</v>
      </c>
      <c r="M586" s="130" t="s">
        <v>1000</v>
      </c>
      <c r="N586" s="177" t="s">
        <v>1153</v>
      </c>
      <c r="O586" s="130" t="s">
        <v>1154</v>
      </c>
    </row>
    <row r="587" spans="3:15">
      <c r="C587" s="189"/>
      <c r="D587" s="189"/>
      <c r="E587" s="189"/>
      <c r="H587" s="175" t="s">
        <v>1386</v>
      </c>
      <c r="I587" s="167" t="s">
        <v>1501</v>
      </c>
      <c r="J587" s="130" t="s">
        <v>1502</v>
      </c>
      <c r="L587" s="130" t="s">
        <v>1503</v>
      </c>
      <c r="M587" s="130" t="s">
        <v>1000</v>
      </c>
      <c r="N587" s="177" t="s">
        <v>1156</v>
      </c>
      <c r="O587" s="130" t="s">
        <v>1157</v>
      </c>
    </row>
    <row r="588" spans="3:15">
      <c r="C588" s="189"/>
      <c r="D588" s="189"/>
      <c r="E588" s="189"/>
      <c r="H588" s="175" t="s">
        <v>1386</v>
      </c>
      <c r="I588" s="167" t="s">
        <v>1504</v>
      </c>
      <c r="J588" s="130" t="s">
        <v>1505</v>
      </c>
      <c r="L588" s="130" t="s">
        <v>1506</v>
      </c>
      <c r="M588" s="130" t="s">
        <v>1000</v>
      </c>
      <c r="N588" s="177" t="s">
        <v>1159</v>
      </c>
      <c r="O588" s="130" t="s">
        <v>1160</v>
      </c>
    </row>
    <row r="589" spans="3:15">
      <c r="C589" s="189"/>
      <c r="D589" s="189"/>
      <c r="E589" s="189"/>
      <c r="H589" s="175" t="s">
        <v>1386</v>
      </c>
      <c r="I589" s="167" t="s">
        <v>1507</v>
      </c>
      <c r="J589" s="130" t="s">
        <v>1508</v>
      </c>
      <c r="L589" s="130" t="s">
        <v>1509</v>
      </c>
      <c r="M589" s="130" t="s">
        <v>1000</v>
      </c>
      <c r="N589" s="177" t="s">
        <v>1162</v>
      </c>
      <c r="O589" s="130" t="s">
        <v>1163</v>
      </c>
    </row>
    <row r="590" spans="3:15">
      <c r="C590" s="189"/>
      <c r="D590" s="189"/>
      <c r="E590" s="189"/>
      <c r="H590" s="175" t="s">
        <v>1386</v>
      </c>
      <c r="I590" s="167" t="s">
        <v>1510</v>
      </c>
      <c r="J590" s="130" t="s">
        <v>1511</v>
      </c>
      <c r="L590" s="130" t="s">
        <v>1512</v>
      </c>
      <c r="M590" s="130" t="s">
        <v>1000</v>
      </c>
      <c r="N590" s="177" t="s">
        <v>1165</v>
      </c>
      <c r="O590" s="130" t="s">
        <v>1166</v>
      </c>
    </row>
    <row r="591" spans="3:15">
      <c r="C591" s="189"/>
      <c r="D591" s="189"/>
      <c r="E591" s="189"/>
      <c r="H591" s="175" t="s">
        <v>1386</v>
      </c>
      <c r="I591" s="167" t="s">
        <v>1513</v>
      </c>
      <c r="J591" s="130" t="s">
        <v>1514</v>
      </c>
      <c r="L591" s="130" t="s">
        <v>1515</v>
      </c>
      <c r="M591" s="130" t="s">
        <v>1000</v>
      </c>
      <c r="N591" s="177" t="s">
        <v>1168</v>
      </c>
      <c r="O591" s="130" t="s">
        <v>1169</v>
      </c>
    </row>
    <row r="592" spans="3:15">
      <c r="C592" s="189"/>
      <c r="D592" s="189"/>
      <c r="E592" s="189"/>
      <c r="H592" s="175" t="s">
        <v>1386</v>
      </c>
      <c r="I592" s="167" t="s">
        <v>1516</v>
      </c>
      <c r="J592" s="130" t="s">
        <v>1517</v>
      </c>
      <c r="L592" s="130" t="s">
        <v>1518</v>
      </c>
      <c r="M592" s="130" t="s">
        <v>1000</v>
      </c>
      <c r="N592" s="177" t="s">
        <v>568</v>
      </c>
      <c r="O592" s="130" t="s">
        <v>1171</v>
      </c>
    </row>
    <row r="593" spans="3:15">
      <c r="C593" s="189"/>
      <c r="D593" s="189"/>
      <c r="E593" s="189"/>
      <c r="H593" s="175" t="s">
        <v>1386</v>
      </c>
      <c r="I593" s="167" t="s">
        <v>1519</v>
      </c>
      <c r="J593" s="130" t="s">
        <v>1520</v>
      </c>
      <c r="L593" s="130" t="s">
        <v>1521</v>
      </c>
      <c r="M593" s="130" t="s">
        <v>1000</v>
      </c>
      <c r="N593" s="177" t="s">
        <v>1173</v>
      </c>
      <c r="O593" s="130" t="s">
        <v>1174</v>
      </c>
    </row>
    <row r="594" spans="3:15">
      <c r="C594" s="189"/>
      <c r="D594" s="189"/>
      <c r="E594" s="189"/>
      <c r="H594" s="175" t="s">
        <v>1386</v>
      </c>
      <c r="I594" s="167" t="s">
        <v>1522</v>
      </c>
      <c r="J594" s="130" t="s">
        <v>1523</v>
      </c>
      <c r="L594" s="130" t="s">
        <v>1524</v>
      </c>
      <c r="M594" s="130" t="s">
        <v>1000</v>
      </c>
      <c r="N594" s="177" t="s">
        <v>1176</v>
      </c>
      <c r="O594" s="130" t="s">
        <v>1177</v>
      </c>
    </row>
    <row r="595" spans="3:15">
      <c r="C595" s="189"/>
      <c r="D595" s="189"/>
      <c r="E595" s="189"/>
      <c r="H595" s="175" t="s">
        <v>1386</v>
      </c>
      <c r="I595" s="167" t="s">
        <v>1525</v>
      </c>
      <c r="J595" s="130" t="s">
        <v>1526</v>
      </c>
      <c r="L595" s="130" t="s">
        <v>1527</v>
      </c>
      <c r="M595" s="130" t="s">
        <v>1000</v>
      </c>
      <c r="N595" s="177" t="s">
        <v>1179</v>
      </c>
      <c r="O595" s="130" t="s">
        <v>1180</v>
      </c>
    </row>
    <row r="596" spans="3:15">
      <c r="C596" s="189"/>
      <c r="D596" s="189"/>
      <c r="E596" s="189"/>
      <c r="H596" s="175" t="s">
        <v>1386</v>
      </c>
      <c r="I596" s="167" t="s">
        <v>1528</v>
      </c>
      <c r="J596" s="130" t="s">
        <v>1529</v>
      </c>
      <c r="L596" s="130" t="s">
        <v>1530</v>
      </c>
      <c r="M596" s="130" t="s">
        <v>1000</v>
      </c>
      <c r="N596" s="177" t="s">
        <v>1182</v>
      </c>
      <c r="O596" s="130" t="s">
        <v>1183</v>
      </c>
    </row>
    <row r="597" spans="3:15">
      <c r="C597" s="189"/>
      <c r="D597" s="189"/>
      <c r="E597" s="189"/>
      <c r="H597" s="175" t="s">
        <v>1386</v>
      </c>
      <c r="I597" s="167" t="s">
        <v>1531</v>
      </c>
      <c r="J597" s="130" t="s">
        <v>1532</v>
      </c>
      <c r="L597" s="130" t="s">
        <v>1533</v>
      </c>
      <c r="M597" s="130"/>
      <c r="N597" s="177"/>
      <c r="O597" s="130" t="s">
        <v>1183</v>
      </c>
    </row>
    <row r="598" spans="3:15">
      <c r="C598" s="189"/>
      <c r="D598" s="189"/>
      <c r="E598" s="189"/>
      <c r="H598" s="175" t="s">
        <v>1386</v>
      </c>
      <c r="I598" s="167" t="s">
        <v>1534</v>
      </c>
      <c r="J598" s="130" t="s">
        <v>1535</v>
      </c>
      <c r="L598" s="130" t="s">
        <v>1536</v>
      </c>
      <c r="M598" s="130" t="s">
        <v>1000</v>
      </c>
      <c r="N598" s="177" t="s">
        <v>1185</v>
      </c>
      <c r="O598" s="130" t="s">
        <v>1186</v>
      </c>
    </row>
    <row r="599" spans="3:15">
      <c r="C599" s="189"/>
      <c r="D599" s="189"/>
      <c r="E599" s="189"/>
      <c r="H599" s="175" t="s">
        <v>1386</v>
      </c>
      <c r="I599" s="167" t="s">
        <v>1537</v>
      </c>
      <c r="J599" s="130" t="s">
        <v>1538</v>
      </c>
      <c r="L599" s="130" t="s">
        <v>1539</v>
      </c>
      <c r="M599" s="130" t="s">
        <v>1000</v>
      </c>
      <c r="N599" s="177" t="s">
        <v>1188</v>
      </c>
      <c r="O599" s="130" t="s">
        <v>1189</v>
      </c>
    </row>
    <row r="600" spans="3:15">
      <c r="C600" s="189"/>
      <c r="D600" s="189"/>
      <c r="E600" s="189"/>
      <c r="H600" s="175" t="s">
        <v>1386</v>
      </c>
      <c r="I600" s="167" t="s">
        <v>1540</v>
      </c>
      <c r="J600" s="130" t="s">
        <v>1541</v>
      </c>
      <c r="L600" s="130" t="s">
        <v>1542</v>
      </c>
      <c r="M600" s="130" t="s">
        <v>1000</v>
      </c>
      <c r="N600" s="177" t="s">
        <v>1191</v>
      </c>
      <c r="O600" s="130" t="s">
        <v>1192</v>
      </c>
    </row>
    <row r="601" spans="3:15">
      <c r="C601" s="189"/>
      <c r="D601" s="189"/>
      <c r="E601" s="189"/>
      <c r="H601" s="175" t="s">
        <v>1386</v>
      </c>
      <c r="I601" s="167" t="s">
        <v>1543</v>
      </c>
      <c r="J601" s="130" t="s">
        <v>1544</v>
      </c>
      <c r="L601" s="130" t="s">
        <v>1545</v>
      </c>
      <c r="M601" s="130" t="s">
        <v>1000</v>
      </c>
      <c r="N601" s="177" t="s">
        <v>1194</v>
      </c>
      <c r="O601" s="130" t="s">
        <v>1195</v>
      </c>
    </row>
    <row r="602" spans="3:15">
      <c r="C602" s="189"/>
      <c r="D602" s="189"/>
      <c r="E602" s="189"/>
      <c r="H602" s="175" t="s">
        <v>1386</v>
      </c>
      <c r="I602" s="167" t="s">
        <v>1546</v>
      </c>
      <c r="J602" s="130" t="s">
        <v>1547</v>
      </c>
      <c r="L602" s="130" t="s">
        <v>1548</v>
      </c>
      <c r="M602" s="130" t="s">
        <v>1000</v>
      </c>
      <c r="N602" s="177" t="s">
        <v>1197</v>
      </c>
      <c r="O602" s="130" t="s">
        <v>1198</v>
      </c>
    </row>
    <row r="603" spans="3:15">
      <c r="C603" s="189"/>
      <c r="D603" s="189"/>
      <c r="E603" s="189"/>
      <c r="H603" s="175" t="s">
        <v>1386</v>
      </c>
      <c r="I603" s="167" t="s">
        <v>1549</v>
      </c>
      <c r="J603" s="130" t="s">
        <v>1550</v>
      </c>
      <c r="L603" s="130" t="s">
        <v>1551</v>
      </c>
      <c r="M603" s="130" t="s">
        <v>1000</v>
      </c>
      <c r="N603" s="177" t="s">
        <v>1200</v>
      </c>
      <c r="O603" s="130" t="s">
        <v>1201</v>
      </c>
    </row>
    <row r="604" spans="3:15">
      <c r="C604" s="189"/>
      <c r="D604" s="189"/>
      <c r="E604" s="189"/>
      <c r="H604" s="175" t="s">
        <v>1386</v>
      </c>
      <c r="I604" s="167" t="s">
        <v>1552</v>
      </c>
      <c r="J604" s="130" t="s">
        <v>1553</v>
      </c>
      <c r="L604" s="130" t="s">
        <v>1554</v>
      </c>
      <c r="M604" s="130" t="s">
        <v>1205</v>
      </c>
      <c r="N604" s="177" t="s">
        <v>1206</v>
      </c>
      <c r="O604" s="130" t="s">
        <v>1207</v>
      </c>
    </row>
    <row r="605" spans="3:15">
      <c r="C605" s="189"/>
      <c r="D605" s="189"/>
      <c r="E605" s="189"/>
      <c r="H605" s="175" t="s">
        <v>1386</v>
      </c>
      <c r="I605" s="167" t="s">
        <v>1555</v>
      </c>
      <c r="J605" s="130" t="s">
        <v>1556</v>
      </c>
      <c r="L605" s="130" t="s">
        <v>1557</v>
      </c>
      <c r="M605" s="130" t="s">
        <v>1205</v>
      </c>
      <c r="N605" s="177" t="s">
        <v>1209</v>
      </c>
      <c r="O605" s="130" t="s">
        <v>1210</v>
      </c>
    </row>
    <row r="606" spans="3:15">
      <c r="C606" s="189"/>
      <c r="D606" s="189"/>
      <c r="E606" s="189"/>
      <c r="H606" s="175" t="s">
        <v>1386</v>
      </c>
      <c r="I606" s="167" t="s">
        <v>1558</v>
      </c>
      <c r="J606" s="130" t="s">
        <v>1559</v>
      </c>
      <c r="L606" s="130" t="s">
        <v>1560</v>
      </c>
      <c r="M606" s="130" t="s">
        <v>1205</v>
      </c>
      <c r="N606" s="177" t="s">
        <v>1212</v>
      </c>
      <c r="O606" s="130" t="s">
        <v>1213</v>
      </c>
    </row>
    <row r="607" spans="3:15">
      <c r="C607" s="189"/>
      <c r="D607" s="189"/>
      <c r="E607" s="189"/>
      <c r="H607" s="175" t="s">
        <v>1386</v>
      </c>
      <c r="I607" s="167" t="s">
        <v>1561</v>
      </c>
      <c r="J607" s="130" t="s">
        <v>1562</v>
      </c>
      <c r="L607" s="130" t="s">
        <v>1563</v>
      </c>
      <c r="M607" s="130" t="s">
        <v>1205</v>
      </c>
      <c r="N607" s="177" t="s">
        <v>1215</v>
      </c>
      <c r="O607" s="130" t="s">
        <v>1216</v>
      </c>
    </row>
    <row r="608" spans="3:15">
      <c r="C608" s="189"/>
      <c r="D608" s="189"/>
      <c r="E608" s="189"/>
      <c r="H608" s="175" t="s">
        <v>1386</v>
      </c>
      <c r="I608" s="167" t="s">
        <v>1564</v>
      </c>
      <c r="J608" s="130" t="s">
        <v>1565</v>
      </c>
      <c r="L608" s="130" t="s">
        <v>1566</v>
      </c>
      <c r="M608" s="130" t="s">
        <v>1205</v>
      </c>
      <c r="N608" s="177" t="s">
        <v>1218</v>
      </c>
      <c r="O608" s="130" t="s">
        <v>1219</v>
      </c>
    </row>
    <row r="609" spans="3:15">
      <c r="C609" s="189"/>
      <c r="D609" s="189"/>
      <c r="E609" s="189"/>
      <c r="H609" s="175" t="s">
        <v>1386</v>
      </c>
      <c r="I609" s="167" t="s">
        <v>1567</v>
      </c>
      <c r="J609" s="130" t="s">
        <v>1568</v>
      </c>
      <c r="L609" s="130" t="s">
        <v>1569</v>
      </c>
      <c r="M609" s="130" t="s">
        <v>1205</v>
      </c>
      <c r="N609" s="177" t="s">
        <v>1221</v>
      </c>
      <c r="O609" s="130" t="s">
        <v>1222</v>
      </c>
    </row>
    <row r="610" spans="3:15">
      <c r="C610" s="189"/>
      <c r="D610" s="189"/>
      <c r="E610" s="189"/>
      <c r="H610" s="175" t="s">
        <v>1386</v>
      </c>
      <c r="I610" s="167" t="s">
        <v>1570</v>
      </c>
      <c r="J610" s="130" t="s">
        <v>1571</v>
      </c>
      <c r="L610" s="130" t="s">
        <v>1572</v>
      </c>
      <c r="M610" s="130" t="s">
        <v>1205</v>
      </c>
      <c r="N610" s="177" t="s">
        <v>1224</v>
      </c>
      <c r="O610" s="130" t="s">
        <v>1225</v>
      </c>
    </row>
    <row r="611" spans="3:15">
      <c r="C611" s="189"/>
      <c r="D611" s="189"/>
      <c r="E611" s="189"/>
      <c r="H611" s="175" t="s">
        <v>1386</v>
      </c>
      <c r="I611" s="167" t="s">
        <v>1573</v>
      </c>
      <c r="J611" s="130" t="s">
        <v>1574</v>
      </c>
      <c r="L611" s="130" t="s">
        <v>1575</v>
      </c>
      <c r="M611" s="130" t="s">
        <v>1205</v>
      </c>
      <c r="N611" s="177" t="s">
        <v>1227</v>
      </c>
      <c r="O611" s="130" t="s">
        <v>1228</v>
      </c>
    </row>
    <row r="612" spans="3:15">
      <c r="C612" s="189"/>
      <c r="D612" s="189"/>
      <c r="E612" s="189"/>
      <c r="H612" s="175" t="s">
        <v>1386</v>
      </c>
      <c r="I612" s="167" t="s">
        <v>1576</v>
      </c>
      <c r="J612" s="130" t="s">
        <v>1577</v>
      </c>
      <c r="L612" s="130" t="s">
        <v>1578</v>
      </c>
      <c r="M612" s="130" t="s">
        <v>1205</v>
      </c>
      <c r="N612" s="177" t="s">
        <v>1230</v>
      </c>
      <c r="O612" s="130" t="s">
        <v>1231</v>
      </c>
    </row>
    <row r="613" spans="3:15">
      <c r="C613" s="189"/>
      <c r="D613" s="189"/>
      <c r="E613" s="189"/>
      <c r="H613" s="175" t="s">
        <v>1386</v>
      </c>
      <c r="I613" s="167" t="s">
        <v>1579</v>
      </c>
      <c r="J613" s="130" t="s">
        <v>1580</v>
      </c>
      <c r="L613" s="130" t="s">
        <v>1581</v>
      </c>
      <c r="M613" s="130" t="s">
        <v>1205</v>
      </c>
      <c r="N613" s="177" t="s">
        <v>1233</v>
      </c>
      <c r="O613" s="130" t="s">
        <v>1234</v>
      </c>
    </row>
    <row r="614" spans="3:15">
      <c r="C614" s="189"/>
      <c r="D614" s="189"/>
      <c r="E614" s="189"/>
      <c r="H614" s="175" t="s">
        <v>1386</v>
      </c>
      <c r="I614" s="167" t="s">
        <v>1582</v>
      </c>
      <c r="J614" s="130" t="s">
        <v>1583</v>
      </c>
      <c r="L614" s="130" t="s">
        <v>1584</v>
      </c>
      <c r="M614" s="130" t="s">
        <v>1205</v>
      </c>
      <c r="N614" s="177" t="s">
        <v>1236</v>
      </c>
      <c r="O614" s="130" t="s">
        <v>1237</v>
      </c>
    </row>
    <row r="615" spans="3:15">
      <c r="C615" s="189"/>
      <c r="D615" s="189"/>
      <c r="E615" s="189"/>
      <c r="H615" s="185"/>
      <c r="I615" s="181" t="s">
        <v>1585</v>
      </c>
      <c r="J615" s="186"/>
      <c r="L615" s="130" t="s">
        <v>1586</v>
      </c>
      <c r="M615" s="130" t="s">
        <v>1205</v>
      </c>
      <c r="N615" s="177" t="s">
        <v>1239</v>
      </c>
      <c r="O615" s="130" t="s">
        <v>1240</v>
      </c>
    </row>
    <row r="616" spans="3:15">
      <c r="C616" s="189"/>
      <c r="D616" s="189"/>
      <c r="E616" s="189"/>
      <c r="H616" s="175" t="s">
        <v>1587</v>
      </c>
      <c r="I616" s="167" t="s">
        <v>1588</v>
      </c>
      <c r="J616" s="130" t="s">
        <v>1589</v>
      </c>
      <c r="L616" s="130" t="s">
        <v>1590</v>
      </c>
      <c r="M616" s="130" t="s">
        <v>1205</v>
      </c>
      <c r="N616" s="177" t="s">
        <v>1242</v>
      </c>
      <c r="O616" s="130" t="s">
        <v>1243</v>
      </c>
    </row>
    <row r="617" spans="3:15">
      <c r="C617" s="189"/>
      <c r="D617" s="189"/>
      <c r="E617" s="189"/>
      <c r="H617" s="175" t="s">
        <v>1587</v>
      </c>
      <c r="I617" s="167" t="s">
        <v>1591</v>
      </c>
      <c r="J617" s="130" t="s">
        <v>1592</v>
      </c>
      <c r="L617" s="130" t="s">
        <v>1593</v>
      </c>
      <c r="M617" s="130" t="s">
        <v>1205</v>
      </c>
      <c r="N617" s="177" t="s">
        <v>1245</v>
      </c>
      <c r="O617" s="130" t="s">
        <v>1246</v>
      </c>
    </row>
    <row r="618" spans="3:15">
      <c r="C618" s="189"/>
      <c r="D618" s="189"/>
      <c r="E618" s="189"/>
      <c r="H618" s="175" t="s">
        <v>1587</v>
      </c>
      <c r="I618" s="167" t="s">
        <v>1594</v>
      </c>
      <c r="J618" s="130" t="s">
        <v>1595</v>
      </c>
      <c r="L618" s="130" t="s">
        <v>1596</v>
      </c>
      <c r="M618" s="130" t="s">
        <v>1205</v>
      </c>
      <c r="N618" s="177" t="s">
        <v>1248</v>
      </c>
      <c r="O618" s="130" t="s">
        <v>1249</v>
      </c>
    </row>
    <row r="619" spans="3:15">
      <c r="C619" s="189"/>
      <c r="D619" s="189"/>
      <c r="E619" s="189"/>
      <c r="H619" s="175" t="s">
        <v>1587</v>
      </c>
      <c r="I619" s="167" t="s">
        <v>1597</v>
      </c>
      <c r="J619" s="130" t="s">
        <v>1598</v>
      </c>
      <c r="L619" s="130" t="s">
        <v>1599</v>
      </c>
      <c r="M619" s="130" t="s">
        <v>1205</v>
      </c>
      <c r="N619" s="177" t="s">
        <v>1251</v>
      </c>
      <c r="O619" s="130" t="s">
        <v>1252</v>
      </c>
    </row>
    <row r="620" spans="3:15">
      <c r="C620" s="189"/>
      <c r="D620" s="189"/>
      <c r="E620" s="189"/>
      <c r="H620" s="175" t="s">
        <v>1587</v>
      </c>
      <c r="I620" s="167" t="s">
        <v>1600</v>
      </c>
      <c r="J620" s="130" t="s">
        <v>1601</v>
      </c>
      <c r="L620" s="130" t="s">
        <v>1602</v>
      </c>
      <c r="M620" s="130" t="s">
        <v>1205</v>
      </c>
      <c r="N620" s="177" t="s">
        <v>1254</v>
      </c>
      <c r="O620" s="130" t="s">
        <v>1255</v>
      </c>
    </row>
    <row r="621" spans="3:15">
      <c r="C621" s="189"/>
      <c r="D621" s="189"/>
      <c r="E621" s="189"/>
      <c r="H621" s="175" t="s">
        <v>1587</v>
      </c>
      <c r="I621" s="167" t="s">
        <v>1603</v>
      </c>
      <c r="J621" s="130" t="s">
        <v>1604</v>
      </c>
      <c r="L621" s="130" t="s">
        <v>1605</v>
      </c>
      <c r="M621" s="130" t="s">
        <v>1205</v>
      </c>
      <c r="N621" s="177" t="s">
        <v>1257</v>
      </c>
      <c r="O621" s="130" t="s">
        <v>1258</v>
      </c>
    </row>
    <row r="622" spans="3:15">
      <c r="C622" s="189"/>
      <c r="D622" s="189"/>
      <c r="E622" s="189"/>
      <c r="H622" s="175" t="s">
        <v>1587</v>
      </c>
      <c r="I622" s="167" t="s">
        <v>1606</v>
      </c>
      <c r="J622" s="130" t="s">
        <v>1607</v>
      </c>
      <c r="L622" s="130" t="s">
        <v>1608</v>
      </c>
      <c r="M622" s="130" t="s">
        <v>1205</v>
      </c>
      <c r="N622" s="177" t="s">
        <v>1260</v>
      </c>
      <c r="O622" s="130" t="s">
        <v>1261</v>
      </c>
    </row>
    <row r="623" spans="3:15">
      <c r="C623" s="189"/>
      <c r="D623" s="189"/>
      <c r="E623" s="189"/>
      <c r="H623" s="175" t="s">
        <v>1587</v>
      </c>
      <c r="I623" s="167" t="s">
        <v>1609</v>
      </c>
      <c r="J623" s="130" t="s">
        <v>1610</v>
      </c>
      <c r="L623" s="130" t="s">
        <v>1611</v>
      </c>
      <c r="M623" s="130" t="s">
        <v>1205</v>
      </c>
      <c r="N623" s="177" t="s">
        <v>1263</v>
      </c>
      <c r="O623" s="130" t="s">
        <v>1264</v>
      </c>
    </row>
    <row r="624" spans="3:15">
      <c r="C624" s="189"/>
      <c r="D624" s="189"/>
      <c r="E624" s="189"/>
      <c r="H624" s="175" t="s">
        <v>1587</v>
      </c>
      <c r="I624" s="167" t="s">
        <v>1612</v>
      </c>
      <c r="J624" s="130" t="s">
        <v>1613</v>
      </c>
      <c r="L624" s="130" t="s">
        <v>1614</v>
      </c>
      <c r="M624" s="130" t="s">
        <v>1205</v>
      </c>
      <c r="N624" s="177" t="s">
        <v>959</v>
      </c>
      <c r="O624" s="130" t="s">
        <v>1266</v>
      </c>
    </row>
    <row r="625" spans="3:15">
      <c r="C625" s="189"/>
      <c r="D625" s="189"/>
      <c r="E625" s="189"/>
      <c r="H625" s="175" t="s">
        <v>1587</v>
      </c>
      <c r="I625" s="167" t="s">
        <v>1615</v>
      </c>
      <c r="J625" s="130" t="s">
        <v>1616</v>
      </c>
      <c r="L625" s="130" t="s">
        <v>1617</v>
      </c>
      <c r="M625" s="130" t="s">
        <v>1205</v>
      </c>
      <c r="N625" s="177" t="s">
        <v>1268</v>
      </c>
      <c r="O625" s="130" t="s">
        <v>1269</v>
      </c>
    </row>
    <row r="626" spans="3:15">
      <c r="C626" s="189"/>
      <c r="D626" s="189"/>
      <c r="E626" s="189"/>
      <c r="H626" s="175" t="s">
        <v>1587</v>
      </c>
      <c r="I626" s="167" t="s">
        <v>3756</v>
      </c>
      <c r="J626" s="130" t="s">
        <v>1618</v>
      </c>
      <c r="L626" s="130" t="s">
        <v>1619</v>
      </c>
      <c r="M626" s="130" t="s">
        <v>1205</v>
      </c>
      <c r="N626" s="177" t="s">
        <v>1271</v>
      </c>
      <c r="O626" s="130" t="s">
        <v>1272</v>
      </c>
    </row>
    <row r="627" spans="3:15">
      <c r="C627" s="189"/>
      <c r="D627" s="189"/>
      <c r="E627" s="189"/>
      <c r="H627" s="175" t="s">
        <v>1587</v>
      </c>
      <c r="I627" s="167" t="s">
        <v>1620</v>
      </c>
      <c r="J627" s="130" t="s">
        <v>1621</v>
      </c>
      <c r="L627" s="130" t="s">
        <v>1622</v>
      </c>
      <c r="M627" s="130" t="s">
        <v>1205</v>
      </c>
      <c r="N627" s="177" t="s">
        <v>1274</v>
      </c>
      <c r="O627" s="130" t="s">
        <v>1275</v>
      </c>
    </row>
    <row r="628" spans="3:15">
      <c r="C628" s="189"/>
      <c r="D628" s="189"/>
      <c r="E628" s="189"/>
      <c r="H628" s="175" t="s">
        <v>1587</v>
      </c>
      <c r="I628" s="167" t="s">
        <v>1623</v>
      </c>
      <c r="J628" s="130" t="s">
        <v>1624</v>
      </c>
      <c r="L628" s="130" t="s">
        <v>1625</v>
      </c>
      <c r="M628" s="130" t="s">
        <v>1205</v>
      </c>
      <c r="N628" s="177" t="s">
        <v>1277</v>
      </c>
      <c r="O628" s="130" t="s">
        <v>1278</v>
      </c>
    </row>
    <row r="629" spans="3:15">
      <c r="C629" s="189"/>
      <c r="D629" s="189"/>
      <c r="E629" s="189"/>
      <c r="H629" s="175" t="s">
        <v>1587</v>
      </c>
      <c r="I629" s="167" t="s">
        <v>1626</v>
      </c>
      <c r="J629" s="130" t="s">
        <v>1627</v>
      </c>
      <c r="L629" s="130" t="s">
        <v>1628</v>
      </c>
      <c r="M629" s="130" t="s">
        <v>1205</v>
      </c>
      <c r="N629" s="177" t="s">
        <v>1280</v>
      </c>
      <c r="O629" s="130" t="s">
        <v>1281</v>
      </c>
    </row>
    <row r="630" spans="3:15">
      <c r="C630" s="189"/>
      <c r="D630" s="189"/>
      <c r="E630" s="189"/>
      <c r="H630" s="175" t="s">
        <v>1587</v>
      </c>
      <c r="I630" s="167" t="s">
        <v>1629</v>
      </c>
      <c r="J630" s="130" t="s">
        <v>1630</v>
      </c>
      <c r="L630" s="130" t="s">
        <v>1631</v>
      </c>
      <c r="M630" s="130" t="s">
        <v>1205</v>
      </c>
      <c r="N630" s="177" t="s">
        <v>1283</v>
      </c>
      <c r="O630" s="130" t="s">
        <v>1284</v>
      </c>
    </row>
    <row r="631" spans="3:15">
      <c r="C631" s="189"/>
      <c r="D631" s="189"/>
      <c r="E631" s="189"/>
      <c r="H631" s="175" t="s">
        <v>1587</v>
      </c>
      <c r="I631" s="167" t="s">
        <v>3645</v>
      </c>
      <c r="J631" s="130" t="s">
        <v>1632</v>
      </c>
      <c r="L631" s="130" t="s">
        <v>1633</v>
      </c>
      <c r="M631" s="130" t="s">
        <v>1205</v>
      </c>
      <c r="N631" s="177" t="s">
        <v>1286</v>
      </c>
      <c r="O631" s="130" t="s">
        <v>1287</v>
      </c>
    </row>
    <row r="632" spans="3:15">
      <c r="C632" s="189"/>
      <c r="D632" s="189"/>
      <c r="E632" s="189"/>
      <c r="H632" s="175" t="s">
        <v>1587</v>
      </c>
      <c r="I632" s="167" t="s">
        <v>1634</v>
      </c>
      <c r="J632" s="130" t="s">
        <v>1635</v>
      </c>
      <c r="L632" s="130" t="s">
        <v>1636</v>
      </c>
      <c r="M632" s="130" t="s">
        <v>1205</v>
      </c>
      <c r="N632" s="177" t="s">
        <v>1289</v>
      </c>
      <c r="O632" s="130" t="s">
        <v>1290</v>
      </c>
    </row>
    <row r="633" spans="3:15">
      <c r="C633" s="189"/>
      <c r="D633" s="189"/>
      <c r="E633" s="189"/>
      <c r="H633" s="175" t="s">
        <v>1587</v>
      </c>
      <c r="I633" s="167" t="s">
        <v>1637</v>
      </c>
      <c r="J633" s="130" t="s">
        <v>1638</v>
      </c>
      <c r="L633" s="130" t="s">
        <v>1639</v>
      </c>
      <c r="M633" s="130" t="s">
        <v>1205</v>
      </c>
      <c r="N633" s="177" t="s">
        <v>1292</v>
      </c>
      <c r="O633" s="130" t="s">
        <v>1293</v>
      </c>
    </row>
    <row r="634" spans="3:15">
      <c r="C634" s="189"/>
      <c r="D634" s="189"/>
      <c r="E634" s="189"/>
      <c r="H634" s="175" t="s">
        <v>1587</v>
      </c>
      <c r="I634" s="167" t="s">
        <v>1094</v>
      </c>
      <c r="J634" s="130" t="s">
        <v>1640</v>
      </c>
      <c r="L634" s="130" t="s">
        <v>1641</v>
      </c>
      <c r="M634" s="130" t="s">
        <v>1205</v>
      </c>
      <c r="N634" s="177" t="s">
        <v>1295</v>
      </c>
      <c r="O634" s="130" t="s">
        <v>1296</v>
      </c>
    </row>
    <row r="635" spans="3:15">
      <c r="C635" s="189"/>
      <c r="D635" s="189"/>
      <c r="E635" s="189"/>
      <c r="H635" s="175" t="s">
        <v>1587</v>
      </c>
      <c r="I635" s="167" t="s">
        <v>1642</v>
      </c>
      <c r="J635" s="130" t="s">
        <v>1643</v>
      </c>
      <c r="L635" s="130" t="s">
        <v>1644</v>
      </c>
      <c r="M635" s="130" t="s">
        <v>1205</v>
      </c>
      <c r="N635" s="177" t="s">
        <v>1298</v>
      </c>
      <c r="O635" s="130" t="s">
        <v>1299</v>
      </c>
    </row>
    <row r="636" spans="3:15">
      <c r="C636" s="189"/>
      <c r="D636" s="189"/>
      <c r="E636" s="189"/>
      <c r="H636" s="175" t="s">
        <v>1587</v>
      </c>
      <c r="I636" s="167" t="s">
        <v>1645</v>
      </c>
      <c r="J636" s="130" t="s">
        <v>1646</v>
      </c>
      <c r="L636" s="130" t="s">
        <v>1647</v>
      </c>
      <c r="M636" s="130" t="s">
        <v>1205</v>
      </c>
      <c r="N636" s="177" t="s">
        <v>1301</v>
      </c>
      <c r="O636" s="130" t="s">
        <v>1302</v>
      </c>
    </row>
    <row r="637" spans="3:15">
      <c r="C637" s="189"/>
      <c r="D637" s="189"/>
      <c r="E637" s="189"/>
      <c r="H637" s="175" t="s">
        <v>1587</v>
      </c>
      <c r="I637" s="167" t="s">
        <v>1507</v>
      </c>
      <c r="J637" s="130" t="s">
        <v>1648</v>
      </c>
      <c r="L637" s="130" t="s">
        <v>1649</v>
      </c>
      <c r="M637" s="130" t="s">
        <v>1205</v>
      </c>
      <c r="N637" s="177" t="s">
        <v>1304</v>
      </c>
      <c r="O637" s="130" t="s">
        <v>1305</v>
      </c>
    </row>
    <row r="638" spans="3:15">
      <c r="C638" s="189"/>
      <c r="D638" s="189"/>
      <c r="E638" s="189"/>
      <c r="H638" s="175" t="s">
        <v>1587</v>
      </c>
      <c r="I638" s="167" t="s">
        <v>1650</v>
      </c>
      <c r="J638" s="130" t="s">
        <v>1651</v>
      </c>
      <c r="L638" s="130" t="s">
        <v>1652</v>
      </c>
      <c r="M638" s="130" t="s">
        <v>1205</v>
      </c>
      <c r="N638" s="177" t="s">
        <v>1307</v>
      </c>
      <c r="O638" s="130" t="s">
        <v>1308</v>
      </c>
    </row>
    <row r="639" spans="3:15">
      <c r="C639" s="189"/>
      <c r="D639" s="189"/>
      <c r="E639" s="189"/>
      <c r="H639" s="175" t="s">
        <v>1587</v>
      </c>
      <c r="I639" s="167" t="s">
        <v>1653</v>
      </c>
      <c r="J639" s="130" t="s">
        <v>1654</v>
      </c>
      <c r="L639" s="130" t="s">
        <v>1655</v>
      </c>
      <c r="M639" s="130" t="s">
        <v>1205</v>
      </c>
      <c r="N639" s="177" t="s">
        <v>1310</v>
      </c>
      <c r="O639" s="130" t="s">
        <v>1311</v>
      </c>
    </row>
    <row r="640" spans="3:15">
      <c r="C640" s="189"/>
      <c r="D640" s="189"/>
      <c r="E640" s="189"/>
      <c r="H640" s="175" t="s">
        <v>1587</v>
      </c>
      <c r="I640" s="167" t="s">
        <v>1656</v>
      </c>
      <c r="J640" s="130" t="s">
        <v>1657</v>
      </c>
      <c r="L640" s="130" t="s">
        <v>1658</v>
      </c>
      <c r="M640" s="130" t="s">
        <v>1205</v>
      </c>
      <c r="N640" s="177" t="s">
        <v>1313</v>
      </c>
      <c r="O640" s="130" t="s">
        <v>1314</v>
      </c>
    </row>
    <row r="641" spans="3:15">
      <c r="C641" s="189"/>
      <c r="D641" s="189"/>
      <c r="E641" s="189"/>
      <c r="H641" s="175" t="s">
        <v>1587</v>
      </c>
      <c r="I641" s="167" t="s">
        <v>1659</v>
      </c>
      <c r="J641" s="130" t="s">
        <v>1660</v>
      </c>
      <c r="L641" s="130" t="s">
        <v>1661</v>
      </c>
      <c r="M641" s="130" t="s">
        <v>1205</v>
      </c>
      <c r="N641" s="177" t="s">
        <v>1316</v>
      </c>
      <c r="O641" s="130" t="s">
        <v>1317</v>
      </c>
    </row>
    <row r="642" spans="3:15">
      <c r="C642" s="189"/>
      <c r="D642" s="189"/>
      <c r="E642" s="189"/>
      <c r="H642" s="175" t="s">
        <v>1587</v>
      </c>
      <c r="I642" s="167" t="s">
        <v>1662</v>
      </c>
      <c r="J642" s="130" t="s">
        <v>1663</v>
      </c>
      <c r="L642" s="130" t="s">
        <v>1664</v>
      </c>
      <c r="M642" s="130" t="s">
        <v>1205</v>
      </c>
      <c r="N642" s="177" t="s">
        <v>1103</v>
      </c>
      <c r="O642" s="130" t="s">
        <v>1319</v>
      </c>
    </row>
    <row r="643" spans="3:15">
      <c r="C643" s="189"/>
      <c r="D643" s="189"/>
      <c r="E643" s="189"/>
      <c r="H643" s="175" t="s">
        <v>1587</v>
      </c>
      <c r="I643" s="167" t="s">
        <v>1665</v>
      </c>
      <c r="J643" s="130" t="s">
        <v>1666</v>
      </c>
      <c r="L643" s="130" t="s">
        <v>1667</v>
      </c>
      <c r="M643" s="130" t="s">
        <v>1205</v>
      </c>
      <c r="N643" s="177" t="s">
        <v>1321</v>
      </c>
      <c r="O643" s="130" t="s">
        <v>1322</v>
      </c>
    </row>
    <row r="644" spans="3:15">
      <c r="C644" s="189"/>
      <c r="D644" s="189"/>
      <c r="E644" s="189"/>
      <c r="H644" s="175" t="s">
        <v>1587</v>
      </c>
      <c r="I644" s="167" t="s">
        <v>1668</v>
      </c>
      <c r="J644" s="130" t="s">
        <v>1669</v>
      </c>
      <c r="L644" s="130" t="s">
        <v>1670</v>
      </c>
      <c r="M644" s="130" t="s">
        <v>1205</v>
      </c>
      <c r="N644" s="177" t="s">
        <v>1324</v>
      </c>
      <c r="O644" s="130" t="s">
        <v>1325</v>
      </c>
    </row>
    <row r="645" spans="3:15">
      <c r="C645" s="189"/>
      <c r="D645" s="189"/>
      <c r="E645" s="189"/>
      <c r="H645" s="175" t="s">
        <v>1587</v>
      </c>
      <c r="I645" s="167" t="s">
        <v>1671</v>
      </c>
      <c r="J645" s="130" t="s">
        <v>1672</v>
      </c>
      <c r="L645" s="130" t="s">
        <v>1673</v>
      </c>
      <c r="M645" s="130" t="s">
        <v>1205</v>
      </c>
      <c r="N645" s="177" t="s">
        <v>1327</v>
      </c>
      <c r="O645" s="130" t="s">
        <v>1328</v>
      </c>
    </row>
    <row r="646" spans="3:15">
      <c r="C646" s="189"/>
      <c r="D646" s="189"/>
      <c r="E646" s="189"/>
      <c r="H646" s="175" t="s">
        <v>1587</v>
      </c>
      <c r="I646" s="167" t="s">
        <v>1674</v>
      </c>
      <c r="J646" s="130" t="s">
        <v>1675</v>
      </c>
      <c r="L646" s="130" t="s">
        <v>1676</v>
      </c>
      <c r="M646" s="130" t="s">
        <v>1205</v>
      </c>
      <c r="N646" s="177" t="s">
        <v>1330</v>
      </c>
      <c r="O646" s="130" t="s">
        <v>1331</v>
      </c>
    </row>
    <row r="647" spans="3:15">
      <c r="C647" s="189"/>
      <c r="D647" s="189"/>
      <c r="E647" s="189"/>
      <c r="H647" s="175" t="s">
        <v>1587</v>
      </c>
      <c r="I647" s="167" t="s">
        <v>1677</v>
      </c>
      <c r="J647" s="130" t="s">
        <v>1678</v>
      </c>
      <c r="L647" s="130" t="s">
        <v>1679</v>
      </c>
      <c r="M647" s="130" t="s">
        <v>1205</v>
      </c>
      <c r="N647" s="177" t="s">
        <v>1333</v>
      </c>
      <c r="O647" s="130" t="s">
        <v>1334</v>
      </c>
    </row>
    <row r="648" spans="3:15">
      <c r="C648" s="189"/>
      <c r="D648" s="189"/>
      <c r="E648" s="189"/>
      <c r="H648" s="175" t="s">
        <v>1587</v>
      </c>
      <c r="I648" s="167" t="s">
        <v>1680</v>
      </c>
      <c r="J648" s="130" t="s">
        <v>1681</v>
      </c>
      <c r="L648" s="130" t="s">
        <v>1682</v>
      </c>
      <c r="M648" s="130" t="s">
        <v>1205</v>
      </c>
      <c r="N648" s="177" t="s">
        <v>1336</v>
      </c>
      <c r="O648" s="130" t="s">
        <v>1337</v>
      </c>
    </row>
    <row r="649" spans="3:15">
      <c r="C649" s="189"/>
      <c r="D649" s="189"/>
      <c r="E649" s="189"/>
      <c r="H649" s="175" t="s">
        <v>1587</v>
      </c>
      <c r="I649" s="167" t="s">
        <v>1683</v>
      </c>
      <c r="J649" s="130" t="s">
        <v>1684</v>
      </c>
      <c r="L649" s="130" t="s">
        <v>1685</v>
      </c>
      <c r="M649" s="130" t="s">
        <v>1205</v>
      </c>
      <c r="N649" s="177" t="s">
        <v>1339</v>
      </c>
      <c r="O649" s="130" t="s">
        <v>1340</v>
      </c>
    </row>
    <row r="650" spans="3:15">
      <c r="C650" s="189"/>
      <c r="D650" s="189"/>
      <c r="E650" s="189"/>
      <c r="H650" s="175" t="s">
        <v>1587</v>
      </c>
      <c r="I650" s="167" t="s">
        <v>1686</v>
      </c>
      <c r="J650" s="130" t="s">
        <v>1687</v>
      </c>
      <c r="L650" s="130" t="s">
        <v>1688</v>
      </c>
      <c r="M650" s="130" t="s">
        <v>1205</v>
      </c>
      <c r="N650" s="177" t="s">
        <v>1342</v>
      </c>
      <c r="O650" s="130" t="s">
        <v>1343</v>
      </c>
    </row>
    <row r="651" spans="3:15">
      <c r="C651" s="189"/>
      <c r="D651" s="189"/>
      <c r="E651" s="189"/>
      <c r="H651" s="185"/>
      <c r="I651" s="181" t="s">
        <v>1689</v>
      </c>
      <c r="J651" s="186"/>
      <c r="L651" s="130" t="s">
        <v>1690</v>
      </c>
      <c r="M651" s="130" t="s">
        <v>1205</v>
      </c>
      <c r="N651" s="177" t="s">
        <v>1345</v>
      </c>
      <c r="O651" s="130" t="s">
        <v>1346</v>
      </c>
    </row>
    <row r="652" spans="3:15">
      <c r="C652" s="189"/>
      <c r="D652" s="189"/>
      <c r="E652" s="189"/>
      <c r="H652" s="130" t="s">
        <v>1691</v>
      </c>
      <c r="I652" s="177" t="s">
        <v>1692</v>
      </c>
      <c r="J652" s="130" t="s">
        <v>1693</v>
      </c>
      <c r="L652" s="130" t="s">
        <v>1694</v>
      </c>
      <c r="M652" s="130" t="s">
        <v>1205</v>
      </c>
      <c r="N652" s="177" t="s">
        <v>1348</v>
      </c>
      <c r="O652" s="130" t="s">
        <v>1349</v>
      </c>
    </row>
    <row r="653" spans="3:15">
      <c r="C653" s="189"/>
      <c r="D653" s="189"/>
      <c r="E653" s="189"/>
      <c r="H653" s="130" t="s">
        <v>1691</v>
      </c>
      <c r="I653" s="177" t="s">
        <v>1695</v>
      </c>
      <c r="J653" s="130" t="s">
        <v>1696</v>
      </c>
      <c r="L653" s="130" t="s">
        <v>1697</v>
      </c>
      <c r="M653" s="130" t="s">
        <v>1205</v>
      </c>
      <c r="N653" s="177" t="s">
        <v>1351</v>
      </c>
      <c r="O653" s="130" t="s">
        <v>1352</v>
      </c>
    </row>
    <row r="654" spans="3:15">
      <c r="C654" s="189"/>
      <c r="D654" s="189"/>
      <c r="E654" s="189"/>
      <c r="H654" s="130" t="s">
        <v>1691</v>
      </c>
      <c r="I654" s="177" t="s">
        <v>1698</v>
      </c>
      <c r="J654" s="130" t="s">
        <v>1699</v>
      </c>
      <c r="L654" s="130" t="s">
        <v>1700</v>
      </c>
      <c r="M654" s="130" t="s">
        <v>1205</v>
      </c>
      <c r="N654" s="177" t="s">
        <v>1354</v>
      </c>
      <c r="O654" s="130" t="s">
        <v>1355</v>
      </c>
    </row>
    <row r="655" spans="3:15">
      <c r="C655" s="189"/>
      <c r="D655" s="189"/>
      <c r="E655" s="189"/>
      <c r="H655" s="130" t="s">
        <v>1691</v>
      </c>
      <c r="I655" s="177" t="s">
        <v>1701</v>
      </c>
      <c r="J655" s="130" t="s">
        <v>1702</v>
      </c>
      <c r="L655" s="130" t="s">
        <v>1703</v>
      </c>
      <c r="M655" s="130" t="s">
        <v>1205</v>
      </c>
      <c r="N655" s="177" t="s">
        <v>1357</v>
      </c>
      <c r="O655" s="130" t="s">
        <v>1358</v>
      </c>
    </row>
    <row r="656" spans="3:15">
      <c r="C656" s="189"/>
      <c r="D656" s="189"/>
      <c r="E656" s="189"/>
      <c r="H656" s="130" t="s">
        <v>1691</v>
      </c>
      <c r="I656" s="177" t="s">
        <v>1704</v>
      </c>
      <c r="J656" s="130" t="s">
        <v>1705</v>
      </c>
      <c r="L656" s="130" t="s">
        <v>1706</v>
      </c>
      <c r="M656" s="130" t="s">
        <v>1205</v>
      </c>
      <c r="N656" s="177" t="s">
        <v>1360</v>
      </c>
      <c r="O656" s="130" t="s">
        <v>1361</v>
      </c>
    </row>
    <row r="657" spans="3:15">
      <c r="C657" s="189"/>
      <c r="D657" s="189"/>
      <c r="E657" s="189"/>
      <c r="H657" s="130" t="s">
        <v>1691</v>
      </c>
      <c r="I657" s="177" t="s">
        <v>1707</v>
      </c>
      <c r="J657" s="130" t="s">
        <v>1708</v>
      </c>
      <c r="L657" s="130" t="s">
        <v>1709</v>
      </c>
      <c r="M657" s="130" t="s">
        <v>1205</v>
      </c>
      <c r="N657" s="177" t="s">
        <v>1363</v>
      </c>
      <c r="O657" s="130" t="s">
        <v>1364</v>
      </c>
    </row>
    <row r="658" spans="3:15">
      <c r="C658" s="189"/>
      <c r="D658" s="189"/>
      <c r="E658" s="189"/>
      <c r="H658" s="130" t="s">
        <v>1691</v>
      </c>
      <c r="I658" s="177" t="s">
        <v>1710</v>
      </c>
      <c r="J658" s="130" t="s">
        <v>1711</v>
      </c>
      <c r="L658" s="130" t="s">
        <v>1712</v>
      </c>
      <c r="M658" s="130" t="s">
        <v>1205</v>
      </c>
      <c r="N658" s="177" t="s">
        <v>1366</v>
      </c>
      <c r="O658" s="130" t="s">
        <v>1367</v>
      </c>
    </row>
    <row r="659" spans="3:15">
      <c r="C659" s="189"/>
      <c r="D659" s="189"/>
      <c r="E659" s="189"/>
      <c r="H659" s="130" t="s">
        <v>1691</v>
      </c>
      <c r="I659" s="177" t="s">
        <v>1713</v>
      </c>
      <c r="J659" s="130" t="s">
        <v>1714</v>
      </c>
      <c r="L659" s="130" t="s">
        <v>1715</v>
      </c>
      <c r="M659" s="130" t="s">
        <v>1205</v>
      </c>
      <c r="N659" s="177" t="s">
        <v>1369</v>
      </c>
      <c r="O659" s="130" t="s">
        <v>1370</v>
      </c>
    </row>
    <row r="660" spans="3:15">
      <c r="C660" s="189"/>
      <c r="D660" s="189"/>
      <c r="E660" s="189"/>
      <c r="H660" s="130" t="s">
        <v>1691</v>
      </c>
      <c r="I660" s="177" t="s">
        <v>1716</v>
      </c>
      <c r="J660" s="130" t="s">
        <v>1717</v>
      </c>
      <c r="L660" s="130" t="s">
        <v>1718</v>
      </c>
      <c r="M660" s="130" t="s">
        <v>1205</v>
      </c>
      <c r="N660" s="177" t="s">
        <v>1372</v>
      </c>
      <c r="O660" s="130" t="s">
        <v>1373</v>
      </c>
    </row>
    <row r="661" spans="3:15">
      <c r="C661" s="189"/>
      <c r="D661" s="189"/>
      <c r="E661" s="189"/>
      <c r="H661" s="130" t="s">
        <v>1691</v>
      </c>
      <c r="I661" s="177" t="s">
        <v>1719</v>
      </c>
      <c r="J661" s="130" t="s">
        <v>1720</v>
      </c>
      <c r="L661" s="130" t="s">
        <v>1721</v>
      </c>
      <c r="M661" s="130" t="s">
        <v>1205</v>
      </c>
      <c r="N661" s="177" t="s">
        <v>1375</v>
      </c>
      <c r="O661" s="130" t="s">
        <v>1376</v>
      </c>
    </row>
    <row r="662" spans="3:15">
      <c r="C662" s="189"/>
      <c r="D662" s="189"/>
      <c r="E662" s="189"/>
      <c r="H662" s="130" t="s">
        <v>1691</v>
      </c>
      <c r="I662" s="177" t="s">
        <v>1722</v>
      </c>
      <c r="J662" s="130" t="s">
        <v>1723</v>
      </c>
      <c r="L662" s="130" t="s">
        <v>1724</v>
      </c>
      <c r="M662" s="130" t="s">
        <v>1205</v>
      </c>
      <c r="N662" s="177" t="s">
        <v>1378</v>
      </c>
      <c r="O662" s="130" t="s">
        <v>1379</v>
      </c>
    </row>
    <row r="663" spans="3:15">
      <c r="C663" s="189"/>
      <c r="D663" s="189"/>
      <c r="E663" s="189"/>
      <c r="H663" s="130" t="s">
        <v>1691</v>
      </c>
      <c r="I663" s="177" t="s">
        <v>1725</v>
      </c>
      <c r="J663" s="130" t="s">
        <v>1726</v>
      </c>
      <c r="L663" s="130" t="s">
        <v>1727</v>
      </c>
      <c r="M663" s="130" t="s">
        <v>1205</v>
      </c>
      <c r="N663" s="177" t="s">
        <v>1381</v>
      </c>
      <c r="O663" s="130" t="s">
        <v>1382</v>
      </c>
    </row>
    <row r="664" spans="3:15">
      <c r="C664" s="189"/>
      <c r="D664" s="189"/>
      <c r="E664" s="189"/>
      <c r="H664" s="130" t="s">
        <v>1691</v>
      </c>
      <c r="I664" s="177" t="s">
        <v>1728</v>
      </c>
      <c r="J664" s="130" t="s">
        <v>1729</v>
      </c>
      <c r="L664" s="130" t="s">
        <v>1730</v>
      </c>
      <c r="M664" s="130" t="s">
        <v>1386</v>
      </c>
      <c r="N664" s="177" t="s">
        <v>1387</v>
      </c>
      <c r="O664" s="130" t="s">
        <v>1388</v>
      </c>
    </row>
    <row r="665" spans="3:15">
      <c r="C665" s="189"/>
      <c r="D665" s="189"/>
      <c r="E665" s="189"/>
      <c r="H665" s="130" t="s">
        <v>1691</v>
      </c>
      <c r="I665" s="177" t="s">
        <v>1731</v>
      </c>
      <c r="J665" s="130" t="s">
        <v>1732</v>
      </c>
      <c r="L665" s="130" t="s">
        <v>1733</v>
      </c>
      <c r="M665" s="130" t="s">
        <v>1386</v>
      </c>
      <c r="N665" s="177" t="s">
        <v>1390</v>
      </c>
      <c r="O665" s="130" t="s">
        <v>1391</v>
      </c>
    </row>
    <row r="666" spans="3:15">
      <c r="C666" s="189"/>
      <c r="D666" s="189"/>
      <c r="E666" s="189"/>
      <c r="H666" s="130" t="s">
        <v>1691</v>
      </c>
      <c r="I666" s="177" t="s">
        <v>1734</v>
      </c>
      <c r="J666" s="130" t="s">
        <v>1735</v>
      </c>
      <c r="L666" s="130" t="s">
        <v>1736</v>
      </c>
      <c r="M666" s="130" t="s">
        <v>1386</v>
      </c>
      <c r="N666" s="177" t="s">
        <v>1393</v>
      </c>
      <c r="O666" s="130" t="s">
        <v>1394</v>
      </c>
    </row>
    <row r="667" spans="3:15">
      <c r="C667" s="189"/>
      <c r="D667" s="189"/>
      <c r="E667" s="189"/>
      <c r="H667" s="130" t="s">
        <v>1691</v>
      </c>
      <c r="I667" s="177" t="s">
        <v>3645</v>
      </c>
      <c r="J667" s="130" t="s">
        <v>1737</v>
      </c>
      <c r="L667" s="130" t="s">
        <v>1738</v>
      </c>
      <c r="M667" s="130" t="s">
        <v>1386</v>
      </c>
      <c r="N667" s="177" t="s">
        <v>1396</v>
      </c>
      <c r="O667" s="130" t="s">
        <v>1397</v>
      </c>
    </row>
    <row r="668" spans="3:15">
      <c r="C668" s="189"/>
      <c r="D668" s="189"/>
      <c r="E668" s="189"/>
      <c r="H668" s="130" t="s">
        <v>1691</v>
      </c>
      <c r="I668" s="177" t="s">
        <v>1739</v>
      </c>
      <c r="J668" s="130" t="s">
        <v>1740</v>
      </c>
      <c r="L668" s="130" t="s">
        <v>1741</v>
      </c>
      <c r="M668" s="130" t="s">
        <v>1386</v>
      </c>
      <c r="N668" s="177" t="s">
        <v>1399</v>
      </c>
      <c r="O668" s="130" t="s">
        <v>1400</v>
      </c>
    </row>
    <row r="669" spans="3:15">
      <c r="C669" s="189"/>
      <c r="D669" s="189"/>
      <c r="E669" s="189"/>
      <c r="H669" s="130" t="s">
        <v>1691</v>
      </c>
      <c r="I669" s="177" t="s">
        <v>109</v>
      </c>
      <c r="J669" s="130" t="s">
        <v>1742</v>
      </c>
      <c r="L669" s="130" t="s">
        <v>1743</v>
      </c>
      <c r="M669" s="130" t="s">
        <v>1386</v>
      </c>
      <c r="N669" s="177" t="s">
        <v>1402</v>
      </c>
      <c r="O669" s="130" t="s">
        <v>1403</v>
      </c>
    </row>
    <row r="670" spans="3:15">
      <c r="C670" s="189"/>
      <c r="D670" s="189"/>
      <c r="E670" s="189"/>
      <c r="H670" s="130" t="s">
        <v>1691</v>
      </c>
      <c r="I670" s="177" t="s">
        <v>1744</v>
      </c>
      <c r="J670" s="130" t="s">
        <v>1745</v>
      </c>
      <c r="L670" s="130" t="s">
        <v>1746</v>
      </c>
      <c r="M670" s="130" t="s">
        <v>1386</v>
      </c>
      <c r="N670" s="177" t="s">
        <v>1405</v>
      </c>
      <c r="O670" s="130" t="s">
        <v>1406</v>
      </c>
    </row>
    <row r="671" spans="3:15">
      <c r="C671" s="189"/>
      <c r="D671" s="189"/>
      <c r="E671" s="189"/>
      <c r="H671" s="130" t="s">
        <v>1691</v>
      </c>
      <c r="I671" s="177" t="s">
        <v>1747</v>
      </c>
      <c r="J671" s="130" t="s">
        <v>1748</v>
      </c>
      <c r="L671" s="130" t="s">
        <v>1749</v>
      </c>
      <c r="M671" s="130" t="s">
        <v>1386</v>
      </c>
      <c r="N671" s="177" t="s">
        <v>1408</v>
      </c>
      <c r="O671" s="130" t="s">
        <v>1409</v>
      </c>
    </row>
    <row r="672" spans="3:15">
      <c r="C672" s="189"/>
      <c r="D672" s="189"/>
      <c r="E672" s="189"/>
      <c r="H672" s="130" t="s">
        <v>1691</v>
      </c>
      <c r="I672" s="177" t="s">
        <v>1750</v>
      </c>
      <c r="J672" s="130" t="s">
        <v>1751</v>
      </c>
      <c r="L672" s="130" t="s">
        <v>1752</v>
      </c>
      <c r="M672" s="130" t="s">
        <v>1386</v>
      </c>
      <c r="N672" s="177" t="s">
        <v>1411</v>
      </c>
      <c r="O672" s="130" t="s">
        <v>1412</v>
      </c>
    </row>
    <row r="673" spans="3:15">
      <c r="C673" s="189"/>
      <c r="D673" s="189"/>
      <c r="E673" s="189"/>
      <c r="H673" s="130" t="s">
        <v>1691</v>
      </c>
      <c r="I673" s="177" t="s">
        <v>1753</v>
      </c>
      <c r="J673" s="130" t="s">
        <v>1754</v>
      </c>
      <c r="L673" s="130" t="s">
        <v>1755</v>
      </c>
      <c r="M673" s="130" t="s">
        <v>1386</v>
      </c>
      <c r="N673" s="177" t="s">
        <v>1414</v>
      </c>
      <c r="O673" s="130" t="s">
        <v>1415</v>
      </c>
    </row>
    <row r="674" spans="3:15">
      <c r="C674" s="189"/>
      <c r="D674" s="189"/>
      <c r="E674" s="189"/>
      <c r="H674" s="130" t="s">
        <v>1691</v>
      </c>
      <c r="I674" s="177" t="s">
        <v>1756</v>
      </c>
      <c r="J674" s="130" t="s">
        <v>1757</v>
      </c>
      <c r="L674" s="130" t="s">
        <v>1758</v>
      </c>
      <c r="M674" s="130" t="s">
        <v>1386</v>
      </c>
      <c r="N674" s="177" t="s">
        <v>1417</v>
      </c>
      <c r="O674" s="130" t="s">
        <v>1418</v>
      </c>
    </row>
    <row r="675" spans="3:15">
      <c r="C675" s="189"/>
      <c r="D675" s="189"/>
      <c r="E675" s="189"/>
      <c r="H675" s="130" t="s">
        <v>1691</v>
      </c>
      <c r="I675" s="177" t="s">
        <v>1759</v>
      </c>
      <c r="J675" s="130" t="s">
        <v>1760</v>
      </c>
      <c r="L675" s="130" t="s">
        <v>1761</v>
      </c>
      <c r="M675" s="130" t="s">
        <v>1386</v>
      </c>
      <c r="N675" s="177" t="s">
        <v>1420</v>
      </c>
      <c r="O675" s="130" t="s">
        <v>1421</v>
      </c>
    </row>
    <row r="676" spans="3:15">
      <c r="C676" s="189"/>
      <c r="D676" s="189"/>
      <c r="E676" s="189"/>
      <c r="H676" s="130" t="s">
        <v>1691</v>
      </c>
      <c r="I676" s="177" t="s">
        <v>1762</v>
      </c>
      <c r="J676" s="130" t="s">
        <v>1763</v>
      </c>
      <c r="L676" s="130" t="s">
        <v>1764</v>
      </c>
      <c r="M676" s="130" t="s">
        <v>1386</v>
      </c>
      <c r="N676" s="177" t="s">
        <v>1423</v>
      </c>
      <c r="O676" s="130" t="s">
        <v>1424</v>
      </c>
    </row>
    <row r="677" spans="3:15">
      <c r="C677" s="189"/>
      <c r="D677" s="189"/>
      <c r="E677" s="189"/>
      <c r="H677" s="130" t="s">
        <v>1691</v>
      </c>
      <c r="I677" s="177" t="s">
        <v>1765</v>
      </c>
      <c r="J677" s="130" t="s">
        <v>1766</v>
      </c>
      <c r="L677" s="130" t="s">
        <v>1767</v>
      </c>
      <c r="M677" s="130" t="s">
        <v>1386</v>
      </c>
      <c r="N677" s="177" t="s">
        <v>1426</v>
      </c>
      <c r="O677" s="130" t="s">
        <v>1427</v>
      </c>
    </row>
    <row r="678" spans="3:15">
      <c r="C678" s="189"/>
      <c r="D678" s="189"/>
      <c r="E678" s="189"/>
      <c r="H678" s="130" t="s">
        <v>1691</v>
      </c>
      <c r="I678" s="177" t="s">
        <v>1768</v>
      </c>
      <c r="J678" s="130" t="s">
        <v>1769</v>
      </c>
      <c r="L678" s="130" t="s">
        <v>1770</v>
      </c>
      <c r="M678" s="130" t="s">
        <v>1386</v>
      </c>
      <c r="N678" s="177" t="s">
        <v>1429</v>
      </c>
      <c r="O678" s="130" t="s">
        <v>1430</v>
      </c>
    </row>
    <row r="679" spans="3:15">
      <c r="C679" s="189"/>
      <c r="D679" s="189"/>
      <c r="E679" s="189"/>
      <c r="H679" s="130" t="s">
        <v>1691</v>
      </c>
      <c r="I679" s="177" t="s">
        <v>1771</v>
      </c>
      <c r="J679" s="130" t="s">
        <v>1772</v>
      </c>
      <c r="L679" s="130" t="s">
        <v>1773</v>
      </c>
      <c r="M679" s="130" t="s">
        <v>1386</v>
      </c>
      <c r="N679" s="177" t="s">
        <v>1432</v>
      </c>
      <c r="O679" s="130" t="s">
        <v>1433</v>
      </c>
    </row>
    <row r="680" spans="3:15">
      <c r="C680" s="189"/>
      <c r="D680" s="189"/>
      <c r="E680" s="189"/>
      <c r="H680" s="130" t="s">
        <v>1691</v>
      </c>
      <c r="I680" s="177" t="s">
        <v>1774</v>
      </c>
      <c r="J680" s="130" t="s">
        <v>1775</v>
      </c>
      <c r="L680" s="130" t="s">
        <v>1776</v>
      </c>
      <c r="M680" s="130" t="s">
        <v>1386</v>
      </c>
      <c r="N680" s="177" t="s">
        <v>1435</v>
      </c>
      <c r="O680" s="130" t="s">
        <v>1436</v>
      </c>
    </row>
    <row r="681" spans="3:15">
      <c r="C681" s="189"/>
      <c r="D681" s="189"/>
      <c r="E681" s="189"/>
      <c r="H681" s="130" t="s">
        <v>1691</v>
      </c>
      <c r="I681" s="177" t="s">
        <v>1777</v>
      </c>
      <c r="J681" s="130" t="s">
        <v>1778</v>
      </c>
      <c r="L681" s="130" t="s">
        <v>1779</v>
      </c>
      <c r="M681" s="130" t="s">
        <v>1386</v>
      </c>
      <c r="N681" s="177" t="s">
        <v>1438</v>
      </c>
      <c r="O681" s="130" t="s">
        <v>1439</v>
      </c>
    </row>
    <row r="682" spans="3:15">
      <c r="C682" s="189"/>
      <c r="D682" s="189"/>
      <c r="E682" s="189"/>
      <c r="H682" s="130" t="s">
        <v>1691</v>
      </c>
      <c r="I682" s="177" t="s">
        <v>751</v>
      </c>
      <c r="J682" s="130" t="s">
        <v>1780</v>
      </c>
      <c r="L682" s="130" t="s">
        <v>1781</v>
      </c>
      <c r="M682" s="130" t="s">
        <v>1386</v>
      </c>
      <c r="N682" s="177" t="s">
        <v>1441</v>
      </c>
      <c r="O682" s="130" t="s">
        <v>1442</v>
      </c>
    </row>
    <row r="683" spans="3:15">
      <c r="C683" s="189"/>
      <c r="D683" s="189"/>
      <c r="E683" s="189"/>
      <c r="H683" s="130" t="s">
        <v>1691</v>
      </c>
      <c r="I683" s="177" t="s">
        <v>1782</v>
      </c>
      <c r="J683" s="130" t="s">
        <v>1783</v>
      </c>
      <c r="L683" s="130" t="s">
        <v>1784</v>
      </c>
      <c r="M683" s="130" t="s">
        <v>1386</v>
      </c>
      <c r="N683" s="177" t="s">
        <v>1444</v>
      </c>
      <c r="O683" s="130" t="s">
        <v>1445</v>
      </c>
    </row>
    <row r="684" spans="3:15">
      <c r="C684" s="189"/>
      <c r="D684" s="189"/>
      <c r="E684" s="189"/>
      <c r="H684" s="130" t="s">
        <v>1691</v>
      </c>
      <c r="I684" s="177" t="s">
        <v>1785</v>
      </c>
      <c r="J684" s="130" t="s">
        <v>1786</v>
      </c>
      <c r="L684" s="130" t="s">
        <v>1787</v>
      </c>
      <c r="M684" s="130" t="s">
        <v>1386</v>
      </c>
      <c r="N684" s="177" t="s">
        <v>1447</v>
      </c>
      <c r="O684" s="130" t="s">
        <v>1448</v>
      </c>
    </row>
    <row r="685" spans="3:15">
      <c r="C685" s="189"/>
      <c r="D685" s="189"/>
      <c r="E685" s="189"/>
      <c r="H685" s="130" t="s">
        <v>1691</v>
      </c>
      <c r="I685" s="177" t="s">
        <v>1788</v>
      </c>
      <c r="J685" s="130" t="s">
        <v>1789</v>
      </c>
      <c r="L685" s="130" t="s">
        <v>1790</v>
      </c>
      <c r="M685" s="130" t="s">
        <v>1386</v>
      </c>
      <c r="N685" s="177" t="s">
        <v>1450</v>
      </c>
      <c r="O685" s="130" t="s">
        <v>1451</v>
      </c>
    </row>
    <row r="686" spans="3:15">
      <c r="C686" s="189"/>
      <c r="D686" s="189"/>
      <c r="E686" s="189"/>
      <c r="H686" s="130" t="s">
        <v>1691</v>
      </c>
      <c r="I686" s="177" t="s">
        <v>1791</v>
      </c>
      <c r="J686" s="130" t="s">
        <v>1792</v>
      </c>
      <c r="L686" s="130" t="s">
        <v>1793</v>
      </c>
      <c r="M686" s="130" t="s">
        <v>1386</v>
      </c>
      <c r="N686" s="177" t="s">
        <v>1453</v>
      </c>
      <c r="O686" s="130" t="s">
        <v>1454</v>
      </c>
    </row>
    <row r="687" spans="3:15">
      <c r="C687" s="189"/>
      <c r="D687" s="189"/>
      <c r="E687" s="189"/>
      <c r="H687" s="185"/>
      <c r="I687" s="181" t="s">
        <v>1794</v>
      </c>
      <c r="J687" s="186"/>
      <c r="L687" s="130" t="s">
        <v>1795</v>
      </c>
      <c r="M687" s="130" t="s">
        <v>1386</v>
      </c>
      <c r="N687" s="177" t="s">
        <v>1456</v>
      </c>
      <c r="O687" s="130" t="s">
        <v>1457</v>
      </c>
    </row>
    <row r="688" spans="3:15">
      <c r="C688" s="189"/>
      <c r="D688" s="189"/>
      <c r="E688" s="189"/>
      <c r="H688" s="175" t="s">
        <v>1796</v>
      </c>
      <c r="I688" s="167" t="s">
        <v>1797</v>
      </c>
      <c r="J688" s="130" t="s">
        <v>1798</v>
      </c>
      <c r="L688" s="130" t="s">
        <v>1799</v>
      </c>
      <c r="M688" s="130" t="s">
        <v>1386</v>
      </c>
      <c r="N688" s="177" t="s">
        <v>1459</v>
      </c>
      <c r="O688" s="130" t="s">
        <v>1460</v>
      </c>
    </row>
    <row r="689" spans="3:15">
      <c r="C689" s="189"/>
      <c r="D689" s="189"/>
      <c r="E689" s="189"/>
      <c r="H689" s="175" t="s">
        <v>1796</v>
      </c>
      <c r="I689" s="167" t="s">
        <v>1800</v>
      </c>
      <c r="J689" s="130" t="s">
        <v>1801</v>
      </c>
      <c r="L689" s="130" t="s">
        <v>1802</v>
      </c>
      <c r="M689" s="130" t="s">
        <v>1386</v>
      </c>
      <c r="N689" s="177" t="s">
        <v>1462</v>
      </c>
      <c r="O689" s="130" t="s">
        <v>1463</v>
      </c>
    </row>
    <row r="690" spans="3:15">
      <c r="C690" s="189"/>
      <c r="D690" s="189"/>
      <c r="E690" s="189"/>
      <c r="H690" s="175" t="s">
        <v>1796</v>
      </c>
      <c r="I690" s="167" t="s">
        <v>1803</v>
      </c>
      <c r="J690" s="130" t="s">
        <v>1804</v>
      </c>
      <c r="L690" s="130" t="s">
        <v>1805</v>
      </c>
      <c r="M690" s="130" t="s">
        <v>1386</v>
      </c>
      <c r="N690" s="177" t="s">
        <v>1465</v>
      </c>
      <c r="O690" s="130" t="s">
        <v>1466</v>
      </c>
    </row>
    <row r="691" spans="3:15">
      <c r="C691" s="189"/>
      <c r="D691" s="189"/>
      <c r="E691" s="189"/>
      <c r="H691" s="175" t="s">
        <v>1796</v>
      </c>
      <c r="I691" s="167" t="s">
        <v>1806</v>
      </c>
      <c r="J691" s="130" t="s">
        <v>1807</v>
      </c>
      <c r="L691" s="130" t="s">
        <v>1808</v>
      </c>
      <c r="M691" s="130" t="s">
        <v>1386</v>
      </c>
      <c r="N691" s="177" t="s">
        <v>1468</v>
      </c>
      <c r="O691" s="130" t="s">
        <v>1469</v>
      </c>
    </row>
    <row r="692" spans="3:15">
      <c r="C692" s="189"/>
      <c r="D692" s="189"/>
      <c r="E692" s="189"/>
      <c r="H692" s="175" t="s">
        <v>1796</v>
      </c>
      <c r="I692" s="167" t="s">
        <v>1809</v>
      </c>
      <c r="J692" s="130" t="s">
        <v>1810</v>
      </c>
      <c r="L692" s="130" t="s">
        <v>1811</v>
      </c>
      <c r="M692" s="130" t="s">
        <v>1386</v>
      </c>
      <c r="N692" s="177" t="s">
        <v>1471</v>
      </c>
      <c r="O692" s="130" t="s">
        <v>1472</v>
      </c>
    </row>
    <row r="693" spans="3:15">
      <c r="C693" s="189"/>
      <c r="D693" s="189"/>
      <c r="E693" s="189"/>
      <c r="H693" s="175" t="s">
        <v>1796</v>
      </c>
      <c r="I693" s="167" t="s">
        <v>1812</v>
      </c>
      <c r="J693" s="130" t="s">
        <v>1813</v>
      </c>
      <c r="L693" s="130" t="s">
        <v>1814</v>
      </c>
      <c r="M693" s="130" t="s">
        <v>1386</v>
      </c>
      <c r="N693" s="177" t="s">
        <v>1474</v>
      </c>
      <c r="O693" s="130" t="s">
        <v>1475</v>
      </c>
    </row>
    <row r="694" spans="3:15">
      <c r="C694" s="189"/>
      <c r="D694" s="189"/>
      <c r="E694" s="189"/>
      <c r="H694" s="175" t="s">
        <v>1796</v>
      </c>
      <c r="I694" s="167" t="s">
        <v>1815</v>
      </c>
      <c r="J694" s="130" t="s">
        <v>1816</v>
      </c>
      <c r="L694" s="130" t="s">
        <v>1817</v>
      </c>
      <c r="M694" s="130"/>
      <c r="N694" s="177"/>
      <c r="O694" s="130" t="s">
        <v>1475</v>
      </c>
    </row>
    <row r="695" spans="3:15">
      <c r="C695" s="189"/>
      <c r="D695" s="189"/>
      <c r="E695" s="189"/>
      <c r="H695" s="175" t="s">
        <v>1796</v>
      </c>
      <c r="I695" s="167" t="s">
        <v>1818</v>
      </c>
      <c r="J695" s="130" t="s">
        <v>1819</v>
      </c>
      <c r="L695" s="130" t="s">
        <v>1820</v>
      </c>
      <c r="M695" s="130" t="s">
        <v>1386</v>
      </c>
      <c r="N695" s="177" t="s">
        <v>1477</v>
      </c>
      <c r="O695" s="130" t="s">
        <v>1478</v>
      </c>
    </row>
    <row r="696" spans="3:15">
      <c r="C696" s="189"/>
      <c r="D696" s="189"/>
      <c r="E696" s="189"/>
      <c r="H696" s="175" t="s">
        <v>1796</v>
      </c>
      <c r="I696" s="167" t="s">
        <v>1821</v>
      </c>
      <c r="J696" s="130" t="s">
        <v>1822</v>
      </c>
      <c r="L696" s="130" t="s">
        <v>1823</v>
      </c>
      <c r="M696" s="130" t="s">
        <v>1386</v>
      </c>
      <c r="N696" s="177" t="s">
        <v>1480</v>
      </c>
      <c r="O696" s="130" t="s">
        <v>1481</v>
      </c>
    </row>
    <row r="697" spans="3:15">
      <c r="C697" s="189"/>
      <c r="D697" s="189"/>
      <c r="E697" s="189"/>
      <c r="H697" s="175" t="s">
        <v>1796</v>
      </c>
      <c r="I697" s="167" t="s">
        <v>1824</v>
      </c>
      <c r="J697" s="130" t="s">
        <v>1825</v>
      </c>
      <c r="L697" s="130" t="s">
        <v>1826</v>
      </c>
      <c r="M697" s="130" t="s">
        <v>1386</v>
      </c>
      <c r="N697" s="177" t="s">
        <v>1483</v>
      </c>
      <c r="O697" s="130" t="s">
        <v>1484</v>
      </c>
    </row>
    <row r="698" spans="3:15">
      <c r="C698" s="189"/>
      <c r="D698" s="189"/>
      <c r="E698" s="189"/>
      <c r="H698" s="175" t="s">
        <v>1796</v>
      </c>
      <c r="I698" s="167" t="s">
        <v>1827</v>
      </c>
      <c r="J698" s="130" t="s">
        <v>1828</v>
      </c>
      <c r="L698" s="130" t="s">
        <v>1829</v>
      </c>
      <c r="M698" s="130" t="s">
        <v>1386</v>
      </c>
      <c r="N698" s="177" t="s">
        <v>1486</v>
      </c>
      <c r="O698" s="130" t="s">
        <v>1487</v>
      </c>
    </row>
    <row r="699" spans="3:15">
      <c r="C699" s="189"/>
      <c r="D699" s="189"/>
      <c r="E699" s="189"/>
      <c r="H699" s="175" t="s">
        <v>1796</v>
      </c>
      <c r="I699" s="167" t="s">
        <v>1830</v>
      </c>
      <c r="J699" s="130" t="s">
        <v>1831</v>
      </c>
      <c r="L699" s="130" t="s">
        <v>1832</v>
      </c>
      <c r="M699" s="130"/>
      <c r="N699" s="177"/>
      <c r="O699" s="130" t="s">
        <v>1487</v>
      </c>
    </row>
    <row r="700" spans="3:15">
      <c r="C700" s="189"/>
      <c r="D700" s="189"/>
      <c r="E700" s="189"/>
      <c r="H700" s="175" t="s">
        <v>1796</v>
      </c>
      <c r="I700" s="167" t="s">
        <v>1833</v>
      </c>
      <c r="J700" s="130" t="s">
        <v>1834</v>
      </c>
      <c r="L700" s="130" t="s">
        <v>1835</v>
      </c>
      <c r="M700" s="130" t="s">
        <v>1386</v>
      </c>
      <c r="N700" s="177" t="s">
        <v>1489</v>
      </c>
      <c r="O700" s="130" t="s">
        <v>1490</v>
      </c>
    </row>
    <row r="701" spans="3:15">
      <c r="C701" s="189"/>
      <c r="D701" s="189"/>
      <c r="E701" s="189"/>
      <c r="H701" s="175" t="s">
        <v>1796</v>
      </c>
      <c r="I701" s="167" t="s">
        <v>1836</v>
      </c>
      <c r="J701" s="130" t="s">
        <v>1837</v>
      </c>
      <c r="L701" s="130" t="s">
        <v>1838</v>
      </c>
      <c r="M701" s="130" t="s">
        <v>1386</v>
      </c>
      <c r="N701" s="177" t="s">
        <v>1492</v>
      </c>
      <c r="O701" s="130" t="s">
        <v>1493</v>
      </c>
    </row>
    <row r="702" spans="3:15">
      <c r="C702" s="189"/>
      <c r="D702" s="189"/>
      <c r="E702" s="189"/>
      <c r="H702" s="175" t="s">
        <v>1796</v>
      </c>
      <c r="I702" s="167" t="s">
        <v>1839</v>
      </c>
      <c r="J702" s="130" t="s">
        <v>1840</v>
      </c>
      <c r="L702" s="130" t="s">
        <v>1841</v>
      </c>
      <c r="M702" s="130" t="s">
        <v>1386</v>
      </c>
      <c r="N702" s="177" t="s">
        <v>1495</v>
      </c>
      <c r="O702" s="130" t="s">
        <v>1496</v>
      </c>
    </row>
    <row r="703" spans="3:15">
      <c r="C703" s="189"/>
      <c r="D703" s="189"/>
      <c r="E703" s="189"/>
      <c r="H703" s="175" t="s">
        <v>1796</v>
      </c>
      <c r="I703" s="167" t="s">
        <v>1842</v>
      </c>
      <c r="J703" s="130" t="s">
        <v>1843</v>
      </c>
      <c r="L703" s="130" t="s">
        <v>1844</v>
      </c>
      <c r="M703" s="130"/>
      <c r="N703" s="177"/>
      <c r="O703" s="130" t="s">
        <v>1496</v>
      </c>
    </row>
    <row r="704" spans="3:15">
      <c r="C704" s="189"/>
      <c r="D704" s="189"/>
      <c r="E704" s="189"/>
      <c r="H704" s="175" t="s">
        <v>1796</v>
      </c>
      <c r="I704" s="167" t="s">
        <v>1845</v>
      </c>
      <c r="J704" s="130" t="s">
        <v>1846</v>
      </c>
      <c r="L704" s="130" t="s">
        <v>1847</v>
      </c>
      <c r="M704" s="130" t="s">
        <v>1386</v>
      </c>
      <c r="N704" s="177" t="s">
        <v>1498</v>
      </c>
      <c r="O704" s="130" t="s">
        <v>1499</v>
      </c>
    </row>
    <row r="705" spans="3:15">
      <c r="C705" s="189"/>
      <c r="D705" s="189"/>
      <c r="E705" s="189"/>
      <c r="H705" s="175" t="s">
        <v>1796</v>
      </c>
      <c r="I705" s="167" t="s">
        <v>1848</v>
      </c>
      <c r="J705" s="130" t="s">
        <v>1849</v>
      </c>
      <c r="L705" s="130" t="s">
        <v>1850</v>
      </c>
      <c r="M705" s="130" t="s">
        <v>1386</v>
      </c>
      <c r="N705" s="177" t="s">
        <v>1501</v>
      </c>
      <c r="O705" s="130" t="s">
        <v>1502</v>
      </c>
    </row>
    <row r="706" spans="3:15">
      <c r="C706" s="189"/>
      <c r="D706" s="189"/>
      <c r="E706" s="189"/>
      <c r="H706" s="175" t="s">
        <v>1796</v>
      </c>
      <c r="I706" s="167" t="s">
        <v>1851</v>
      </c>
      <c r="J706" s="130" t="s">
        <v>1852</v>
      </c>
      <c r="L706" s="130" t="s">
        <v>1853</v>
      </c>
      <c r="M706" s="130"/>
      <c r="N706" s="177"/>
      <c r="O706" s="130" t="s">
        <v>1502</v>
      </c>
    </row>
    <row r="707" spans="3:15">
      <c r="C707" s="189"/>
      <c r="D707" s="189"/>
      <c r="E707" s="189"/>
      <c r="H707" s="175" t="s">
        <v>1796</v>
      </c>
      <c r="I707" s="167" t="s">
        <v>1854</v>
      </c>
      <c r="J707" s="130" t="s">
        <v>1855</v>
      </c>
      <c r="L707" s="130" t="s">
        <v>1856</v>
      </c>
      <c r="M707" s="130"/>
      <c r="N707" s="177"/>
      <c r="O707" s="130" t="s">
        <v>1502</v>
      </c>
    </row>
    <row r="708" spans="3:15">
      <c r="C708" s="189"/>
      <c r="D708" s="189"/>
      <c r="E708" s="189"/>
      <c r="H708" s="175" t="s">
        <v>1796</v>
      </c>
      <c r="I708" s="167" t="s">
        <v>1857</v>
      </c>
      <c r="J708" s="130" t="s">
        <v>1858</v>
      </c>
      <c r="L708" s="130" t="s">
        <v>1859</v>
      </c>
      <c r="M708" s="130"/>
      <c r="N708" s="177"/>
      <c r="O708" s="130" t="s">
        <v>1502</v>
      </c>
    </row>
    <row r="709" spans="3:15" ht="25.5">
      <c r="C709" s="189"/>
      <c r="D709" s="189"/>
      <c r="E709" s="189"/>
      <c r="H709" s="175" t="s">
        <v>1796</v>
      </c>
      <c r="I709" s="167" t="s">
        <v>1860</v>
      </c>
      <c r="J709" s="130" t="s">
        <v>1861</v>
      </c>
      <c r="L709" s="130" t="s">
        <v>1862</v>
      </c>
      <c r="M709" s="130" t="s">
        <v>1386</v>
      </c>
      <c r="N709" s="177" t="s">
        <v>1504</v>
      </c>
      <c r="O709" s="130" t="s">
        <v>1505</v>
      </c>
    </row>
    <row r="710" spans="3:15">
      <c r="C710" s="189"/>
      <c r="D710" s="189"/>
      <c r="E710" s="189"/>
      <c r="H710" s="185"/>
      <c r="I710" s="181" t="s">
        <v>1863</v>
      </c>
      <c r="J710" s="186"/>
      <c r="L710" s="130" t="s">
        <v>1864</v>
      </c>
      <c r="M710" s="130" t="s">
        <v>1386</v>
      </c>
      <c r="N710" s="177" t="s">
        <v>1507</v>
      </c>
      <c r="O710" s="130" t="s">
        <v>1508</v>
      </c>
    </row>
    <row r="711" spans="3:15">
      <c r="C711" s="189"/>
      <c r="D711" s="189"/>
      <c r="E711" s="189"/>
      <c r="H711" s="175" t="s">
        <v>1865</v>
      </c>
      <c r="I711" s="167" t="s">
        <v>1866</v>
      </c>
      <c r="J711" s="130" t="s">
        <v>1867</v>
      </c>
      <c r="L711" s="130" t="s">
        <v>1868</v>
      </c>
      <c r="M711" s="130" t="s">
        <v>1386</v>
      </c>
      <c r="N711" s="177" t="s">
        <v>1510</v>
      </c>
      <c r="O711" s="130" t="s">
        <v>1511</v>
      </c>
    </row>
    <row r="712" spans="3:15">
      <c r="C712" s="189"/>
      <c r="D712" s="189"/>
      <c r="E712" s="189"/>
      <c r="H712" s="175" t="s">
        <v>1865</v>
      </c>
      <c r="I712" s="167" t="s">
        <v>1869</v>
      </c>
      <c r="J712" s="130" t="s">
        <v>1870</v>
      </c>
      <c r="L712" s="130" t="s">
        <v>1871</v>
      </c>
      <c r="M712" s="130" t="s">
        <v>1386</v>
      </c>
      <c r="N712" s="177" t="s">
        <v>1513</v>
      </c>
      <c r="O712" s="130" t="s">
        <v>1514</v>
      </c>
    </row>
    <row r="713" spans="3:15">
      <c r="C713" s="189"/>
      <c r="D713" s="189"/>
      <c r="E713" s="189"/>
      <c r="H713" s="175" t="s">
        <v>1865</v>
      </c>
      <c r="I713" s="167" t="s">
        <v>1872</v>
      </c>
      <c r="J713" s="130" t="s">
        <v>1873</v>
      </c>
      <c r="L713" s="130" t="s">
        <v>1874</v>
      </c>
      <c r="M713" s="130" t="s">
        <v>1386</v>
      </c>
      <c r="N713" s="177" t="s">
        <v>1516</v>
      </c>
      <c r="O713" s="130" t="s">
        <v>1517</v>
      </c>
    </row>
    <row r="714" spans="3:15">
      <c r="C714" s="189"/>
      <c r="D714" s="189"/>
      <c r="E714" s="189"/>
      <c r="H714" s="175" t="s">
        <v>1865</v>
      </c>
      <c r="I714" s="167" t="s">
        <v>238</v>
      </c>
      <c r="J714" s="130" t="s">
        <v>1875</v>
      </c>
      <c r="L714" s="130" t="s">
        <v>1876</v>
      </c>
      <c r="M714" s="130" t="s">
        <v>1386</v>
      </c>
      <c r="N714" s="177" t="s">
        <v>1519</v>
      </c>
      <c r="O714" s="130" t="s">
        <v>1520</v>
      </c>
    </row>
    <row r="715" spans="3:15">
      <c r="C715" s="189"/>
      <c r="D715" s="189"/>
      <c r="E715" s="189"/>
      <c r="H715" s="175" t="s">
        <v>1865</v>
      </c>
      <c r="I715" s="167" t="s">
        <v>1877</v>
      </c>
      <c r="J715" s="130" t="s">
        <v>1878</v>
      </c>
      <c r="L715" s="130" t="s">
        <v>1879</v>
      </c>
      <c r="M715" s="130" t="s">
        <v>1386</v>
      </c>
      <c r="N715" s="177" t="s">
        <v>1522</v>
      </c>
      <c r="O715" s="130" t="s">
        <v>1523</v>
      </c>
    </row>
    <row r="716" spans="3:15">
      <c r="C716" s="189"/>
      <c r="D716" s="189"/>
      <c r="E716" s="189"/>
      <c r="H716" s="175" t="s">
        <v>1865</v>
      </c>
      <c r="I716" s="167" t="s">
        <v>1880</v>
      </c>
      <c r="J716" s="130" t="s">
        <v>1881</v>
      </c>
      <c r="L716" s="130" t="s">
        <v>1882</v>
      </c>
      <c r="M716" s="130" t="s">
        <v>1386</v>
      </c>
      <c r="N716" s="177" t="s">
        <v>1525</v>
      </c>
      <c r="O716" s="130" t="s">
        <v>1526</v>
      </c>
    </row>
    <row r="717" spans="3:15">
      <c r="C717" s="189"/>
      <c r="D717" s="189"/>
      <c r="E717" s="189"/>
      <c r="H717" s="175" t="s">
        <v>1865</v>
      </c>
      <c r="I717" s="167" t="s">
        <v>1883</v>
      </c>
      <c r="J717" s="130" t="s">
        <v>1884</v>
      </c>
      <c r="L717" s="130" t="s">
        <v>1885</v>
      </c>
      <c r="M717" s="130" t="s">
        <v>1386</v>
      </c>
      <c r="N717" s="177" t="s">
        <v>1528</v>
      </c>
      <c r="O717" s="130" t="s">
        <v>1529</v>
      </c>
    </row>
    <row r="718" spans="3:15">
      <c r="C718" s="189"/>
      <c r="D718" s="189"/>
      <c r="E718" s="189"/>
      <c r="H718" s="175" t="s">
        <v>1865</v>
      </c>
      <c r="I718" s="167" t="s">
        <v>1886</v>
      </c>
      <c r="J718" s="130" t="s">
        <v>1887</v>
      </c>
      <c r="L718" s="130" t="s">
        <v>1888</v>
      </c>
      <c r="M718" s="130" t="s">
        <v>1386</v>
      </c>
      <c r="N718" s="177" t="s">
        <v>1531</v>
      </c>
      <c r="O718" s="130" t="s">
        <v>1532</v>
      </c>
    </row>
    <row r="719" spans="3:15">
      <c r="C719" s="189"/>
      <c r="D719" s="189"/>
      <c r="E719" s="189"/>
      <c r="H719" s="175" t="s">
        <v>1865</v>
      </c>
      <c r="I719" s="167" t="s">
        <v>1889</v>
      </c>
      <c r="J719" s="130" t="s">
        <v>1890</v>
      </c>
      <c r="L719" s="130" t="s">
        <v>1891</v>
      </c>
      <c r="M719" s="130" t="s">
        <v>1386</v>
      </c>
      <c r="N719" s="177" t="s">
        <v>1534</v>
      </c>
      <c r="O719" s="130" t="s">
        <v>1535</v>
      </c>
    </row>
    <row r="720" spans="3:15">
      <c r="C720" s="189"/>
      <c r="D720" s="189"/>
      <c r="E720" s="189"/>
      <c r="H720" s="175" t="s">
        <v>1865</v>
      </c>
      <c r="I720" s="167" t="s">
        <v>1892</v>
      </c>
      <c r="J720" s="130" t="s">
        <v>1893</v>
      </c>
      <c r="L720" s="130" t="s">
        <v>1894</v>
      </c>
      <c r="M720" s="130" t="s">
        <v>1386</v>
      </c>
      <c r="N720" s="177" t="s">
        <v>1537</v>
      </c>
      <c r="O720" s="130" t="s">
        <v>1538</v>
      </c>
    </row>
    <row r="721" spans="3:15">
      <c r="C721" s="189"/>
      <c r="D721" s="189"/>
      <c r="E721" s="189"/>
      <c r="H721" s="175" t="s">
        <v>1865</v>
      </c>
      <c r="I721" s="167" t="s">
        <v>1895</v>
      </c>
      <c r="J721" s="130" t="s">
        <v>1896</v>
      </c>
      <c r="L721" s="130" t="s">
        <v>1897</v>
      </c>
      <c r="M721" s="130" t="s">
        <v>1386</v>
      </c>
      <c r="N721" s="177" t="s">
        <v>1540</v>
      </c>
      <c r="O721" s="130" t="s">
        <v>1541</v>
      </c>
    </row>
    <row r="722" spans="3:15">
      <c r="C722" s="189"/>
      <c r="D722" s="189"/>
      <c r="E722" s="189"/>
      <c r="H722" s="175" t="s">
        <v>1865</v>
      </c>
      <c r="I722" s="167" t="s">
        <v>1094</v>
      </c>
      <c r="J722" s="130" t="s">
        <v>1898</v>
      </c>
      <c r="L722" s="130" t="s">
        <v>1899</v>
      </c>
      <c r="M722" s="130" t="s">
        <v>1386</v>
      </c>
      <c r="N722" s="177" t="s">
        <v>1543</v>
      </c>
      <c r="O722" s="130" t="s">
        <v>1544</v>
      </c>
    </row>
    <row r="723" spans="3:15">
      <c r="C723" s="189"/>
      <c r="D723" s="189"/>
      <c r="E723" s="189"/>
      <c r="H723" s="175" t="s">
        <v>1865</v>
      </c>
      <c r="I723" s="167" t="s">
        <v>1642</v>
      </c>
      <c r="J723" s="130" t="s">
        <v>1900</v>
      </c>
      <c r="L723" s="130" t="s">
        <v>1901</v>
      </c>
      <c r="M723" s="130" t="s">
        <v>1386</v>
      </c>
      <c r="N723" s="177" t="s">
        <v>1546</v>
      </c>
      <c r="O723" s="130" t="s">
        <v>1547</v>
      </c>
    </row>
    <row r="724" spans="3:15">
      <c r="C724" s="189"/>
      <c r="D724" s="189"/>
      <c r="E724" s="189"/>
      <c r="H724" s="175" t="s">
        <v>1865</v>
      </c>
      <c r="I724" s="167" t="s">
        <v>1902</v>
      </c>
      <c r="J724" s="130" t="s">
        <v>1903</v>
      </c>
      <c r="L724" s="130" t="s">
        <v>1904</v>
      </c>
      <c r="M724" s="130" t="s">
        <v>1386</v>
      </c>
      <c r="N724" s="177" t="s">
        <v>1549</v>
      </c>
      <c r="O724" s="130" t="s">
        <v>1550</v>
      </c>
    </row>
    <row r="725" spans="3:15">
      <c r="C725" s="189"/>
      <c r="D725" s="189"/>
      <c r="E725" s="189"/>
      <c r="H725" s="175" t="s">
        <v>1865</v>
      </c>
      <c r="I725" s="167" t="s">
        <v>1905</v>
      </c>
      <c r="J725" s="130" t="s">
        <v>1906</v>
      </c>
      <c r="L725" s="130" t="s">
        <v>1907</v>
      </c>
      <c r="M725" s="130" t="s">
        <v>1386</v>
      </c>
      <c r="N725" s="177" t="s">
        <v>1552</v>
      </c>
      <c r="O725" s="130" t="s">
        <v>1553</v>
      </c>
    </row>
    <row r="726" spans="3:15">
      <c r="C726" s="189"/>
      <c r="D726" s="189"/>
      <c r="E726" s="189"/>
      <c r="H726" s="175" t="s">
        <v>1865</v>
      </c>
      <c r="I726" s="167" t="s">
        <v>1908</v>
      </c>
      <c r="J726" s="130" t="s">
        <v>1909</v>
      </c>
      <c r="L726" s="130" t="s">
        <v>1910</v>
      </c>
      <c r="M726" s="130" t="s">
        <v>1386</v>
      </c>
      <c r="N726" s="177" t="s">
        <v>1555</v>
      </c>
      <c r="O726" s="130" t="s">
        <v>1556</v>
      </c>
    </row>
    <row r="727" spans="3:15">
      <c r="C727" s="189"/>
      <c r="D727" s="189"/>
      <c r="E727" s="189"/>
      <c r="H727" s="175" t="s">
        <v>1865</v>
      </c>
      <c r="I727" s="167" t="s">
        <v>1911</v>
      </c>
      <c r="J727" s="130" t="s">
        <v>1912</v>
      </c>
      <c r="L727" s="130" t="s">
        <v>1913</v>
      </c>
      <c r="M727" s="130" t="s">
        <v>1386</v>
      </c>
      <c r="N727" s="177" t="s">
        <v>1558</v>
      </c>
      <c r="O727" s="130" t="s">
        <v>1559</v>
      </c>
    </row>
    <row r="728" spans="3:15">
      <c r="C728" s="189"/>
      <c r="D728" s="189"/>
      <c r="E728" s="189"/>
      <c r="H728" s="175" t="s">
        <v>1865</v>
      </c>
      <c r="I728" s="167" t="s">
        <v>1914</v>
      </c>
      <c r="J728" s="130" t="s">
        <v>1915</v>
      </c>
      <c r="L728" s="130" t="s">
        <v>1916</v>
      </c>
      <c r="M728" s="130" t="s">
        <v>1386</v>
      </c>
      <c r="N728" s="177" t="s">
        <v>1561</v>
      </c>
      <c r="O728" s="130" t="s">
        <v>1562</v>
      </c>
    </row>
    <row r="729" spans="3:15">
      <c r="C729" s="189"/>
      <c r="D729" s="189"/>
      <c r="E729" s="189"/>
      <c r="H729" s="175" t="s">
        <v>1865</v>
      </c>
      <c r="I729" s="167" t="s">
        <v>1917</v>
      </c>
      <c r="J729" s="130" t="s">
        <v>1918</v>
      </c>
      <c r="L729" s="130" t="s">
        <v>1919</v>
      </c>
      <c r="M729" s="130" t="s">
        <v>1386</v>
      </c>
      <c r="N729" s="177" t="s">
        <v>1564</v>
      </c>
      <c r="O729" s="130" t="s">
        <v>1565</v>
      </c>
    </row>
    <row r="730" spans="3:15">
      <c r="C730" s="189"/>
      <c r="D730" s="189"/>
      <c r="E730" s="189"/>
      <c r="H730" s="175" t="s">
        <v>1865</v>
      </c>
      <c r="I730" s="167" t="s">
        <v>1920</v>
      </c>
      <c r="J730" s="130" t="s">
        <v>1921</v>
      </c>
      <c r="L730" s="130" t="s">
        <v>1922</v>
      </c>
      <c r="M730" s="130" t="s">
        <v>1386</v>
      </c>
      <c r="N730" s="177" t="s">
        <v>1567</v>
      </c>
      <c r="O730" s="130" t="s">
        <v>1568</v>
      </c>
    </row>
    <row r="731" spans="3:15">
      <c r="C731" s="189"/>
      <c r="D731" s="189"/>
      <c r="E731" s="189"/>
      <c r="H731" s="175" t="s">
        <v>1865</v>
      </c>
      <c r="I731" s="167" t="s">
        <v>1923</v>
      </c>
      <c r="J731" s="130" t="s">
        <v>1924</v>
      </c>
      <c r="L731" s="130" t="s">
        <v>1925</v>
      </c>
      <c r="M731" s="130" t="s">
        <v>1386</v>
      </c>
      <c r="N731" s="177" t="s">
        <v>1570</v>
      </c>
      <c r="O731" s="130" t="s">
        <v>1571</v>
      </c>
    </row>
    <row r="732" spans="3:15">
      <c r="C732" s="189"/>
      <c r="D732" s="189"/>
      <c r="E732" s="189"/>
      <c r="H732" s="175" t="s">
        <v>1865</v>
      </c>
      <c r="I732" s="167" t="s">
        <v>1926</v>
      </c>
      <c r="J732" s="130" t="s">
        <v>1927</v>
      </c>
      <c r="L732" s="130" t="s">
        <v>1928</v>
      </c>
      <c r="M732" s="130" t="s">
        <v>1386</v>
      </c>
      <c r="N732" s="177" t="s">
        <v>1573</v>
      </c>
      <c r="O732" s="130" t="s">
        <v>1574</v>
      </c>
    </row>
    <row r="733" spans="3:15">
      <c r="C733" s="189"/>
      <c r="D733" s="189"/>
      <c r="E733" s="189"/>
      <c r="H733" s="185"/>
      <c r="I733" s="181" t="s">
        <v>1929</v>
      </c>
      <c r="J733" s="186"/>
      <c r="L733" s="130" t="s">
        <v>1930</v>
      </c>
      <c r="M733" s="130" t="s">
        <v>1386</v>
      </c>
      <c r="N733" s="177" t="s">
        <v>1576</v>
      </c>
      <c r="O733" s="130" t="s">
        <v>1577</v>
      </c>
    </row>
    <row r="734" spans="3:15">
      <c r="C734" s="189"/>
      <c r="D734" s="189"/>
      <c r="E734" s="189"/>
      <c r="H734" s="175" t="s">
        <v>1931</v>
      </c>
      <c r="I734" s="167" t="s">
        <v>1932</v>
      </c>
      <c r="J734" s="130" t="s">
        <v>1933</v>
      </c>
      <c r="L734" s="130" t="s">
        <v>1934</v>
      </c>
      <c r="M734" s="130" t="s">
        <v>1386</v>
      </c>
      <c r="N734" s="177" t="s">
        <v>1579</v>
      </c>
      <c r="O734" s="130" t="s">
        <v>1580</v>
      </c>
    </row>
    <row r="735" spans="3:15">
      <c r="C735" s="189"/>
      <c r="D735" s="189"/>
      <c r="E735" s="189"/>
      <c r="H735" s="175" t="s">
        <v>1931</v>
      </c>
      <c r="I735" s="167" t="s">
        <v>1935</v>
      </c>
      <c r="J735" s="130" t="s">
        <v>1936</v>
      </c>
      <c r="L735" s="130" t="s">
        <v>1937</v>
      </c>
      <c r="M735" s="130" t="s">
        <v>1386</v>
      </c>
      <c r="N735" s="177" t="s">
        <v>1582</v>
      </c>
      <c r="O735" s="130" t="s">
        <v>1583</v>
      </c>
    </row>
    <row r="736" spans="3:15">
      <c r="C736" s="189"/>
      <c r="D736" s="189"/>
      <c r="E736" s="189"/>
      <c r="H736" s="175" t="s">
        <v>1931</v>
      </c>
      <c r="I736" s="167" t="s">
        <v>1938</v>
      </c>
      <c r="J736" s="130" t="s">
        <v>1939</v>
      </c>
      <c r="L736" s="130" t="s">
        <v>1940</v>
      </c>
      <c r="M736" s="130" t="s">
        <v>1587</v>
      </c>
      <c r="N736" s="177" t="s">
        <v>1588</v>
      </c>
      <c r="O736" s="130" t="s">
        <v>1589</v>
      </c>
    </row>
    <row r="737" spans="3:15">
      <c r="C737" s="189"/>
      <c r="D737" s="189"/>
      <c r="E737" s="189"/>
      <c r="H737" s="175" t="s">
        <v>1931</v>
      </c>
      <c r="I737" s="167" t="s">
        <v>1941</v>
      </c>
      <c r="J737" s="130" t="s">
        <v>1942</v>
      </c>
      <c r="L737" s="130" t="s">
        <v>1943</v>
      </c>
      <c r="M737" s="130" t="s">
        <v>1587</v>
      </c>
      <c r="N737" s="177" t="s">
        <v>1591</v>
      </c>
      <c r="O737" s="130" t="s">
        <v>1592</v>
      </c>
    </row>
    <row r="738" spans="3:15">
      <c r="C738" s="189"/>
      <c r="D738" s="189"/>
      <c r="E738" s="189"/>
      <c r="H738" s="175" t="s">
        <v>1931</v>
      </c>
      <c r="I738" s="167" t="s">
        <v>1944</v>
      </c>
      <c r="J738" s="130" t="s">
        <v>1945</v>
      </c>
      <c r="L738" s="130" t="s">
        <v>1946</v>
      </c>
      <c r="M738" s="130"/>
      <c r="N738" s="177"/>
      <c r="O738" s="130" t="s">
        <v>1592</v>
      </c>
    </row>
    <row r="739" spans="3:15">
      <c r="C739" s="189"/>
      <c r="D739" s="189"/>
      <c r="E739" s="189"/>
      <c r="H739" s="175" t="s">
        <v>1931</v>
      </c>
      <c r="I739" s="167" t="s">
        <v>1947</v>
      </c>
      <c r="J739" s="130" t="s">
        <v>1948</v>
      </c>
      <c r="L739" s="130" t="s">
        <v>1949</v>
      </c>
      <c r="M739" s="130" t="s">
        <v>1587</v>
      </c>
      <c r="N739" s="177" t="s">
        <v>1594</v>
      </c>
      <c r="O739" s="130" t="s">
        <v>1595</v>
      </c>
    </row>
    <row r="740" spans="3:15">
      <c r="C740" s="189"/>
      <c r="D740" s="189"/>
      <c r="E740" s="189"/>
      <c r="H740" s="175" t="s">
        <v>1931</v>
      </c>
      <c r="I740" s="167" t="s">
        <v>1950</v>
      </c>
      <c r="J740" s="130" t="s">
        <v>1951</v>
      </c>
      <c r="L740" s="130" t="s">
        <v>1952</v>
      </c>
      <c r="M740" s="130" t="s">
        <v>1587</v>
      </c>
      <c r="N740" s="177" t="s">
        <v>1597</v>
      </c>
      <c r="O740" s="130" t="s">
        <v>1598</v>
      </c>
    </row>
    <row r="741" spans="3:15">
      <c r="C741" s="189"/>
      <c r="D741" s="189"/>
      <c r="E741" s="189"/>
      <c r="H741" s="175" t="s">
        <v>1931</v>
      </c>
      <c r="I741" s="167" t="s">
        <v>1953</v>
      </c>
      <c r="J741" s="130" t="s">
        <v>1954</v>
      </c>
      <c r="L741" s="130" t="s">
        <v>1955</v>
      </c>
      <c r="M741" s="130" t="s">
        <v>1587</v>
      </c>
      <c r="N741" s="177" t="s">
        <v>1600</v>
      </c>
      <c r="O741" s="130" t="s">
        <v>1601</v>
      </c>
    </row>
    <row r="742" spans="3:15">
      <c r="C742" s="189"/>
      <c r="D742" s="189"/>
      <c r="E742" s="189"/>
      <c r="H742" s="175" t="s">
        <v>1931</v>
      </c>
      <c r="I742" s="167" t="s">
        <v>1956</v>
      </c>
      <c r="J742" s="130" t="s">
        <v>1957</v>
      </c>
      <c r="L742" s="130" t="s">
        <v>1958</v>
      </c>
      <c r="M742" s="130" t="s">
        <v>1587</v>
      </c>
      <c r="N742" s="177" t="s">
        <v>1603</v>
      </c>
      <c r="O742" s="130" t="s">
        <v>1604</v>
      </c>
    </row>
    <row r="743" spans="3:15">
      <c r="C743" s="189"/>
      <c r="D743" s="189"/>
      <c r="E743" s="189"/>
      <c r="H743" s="175" t="s">
        <v>1931</v>
      </c>
      <c r="I743" s="167" t="s">
        <v>1959</v>
      </c>
      <c r="J743" s="130" t="s">
        <v>1960</v>
      </c>
      <c r="L743" s="130" t="s">
        <v>1961</v>
      </c>
      <c r="M743" s="130" t="s">
        <v>1587</v>
      </c>
      <c r="N743" s="177" t="s">
        <v>1606</v>
      </c>
      <c r="O743" s="130" t="s">
        <v>1607</v>
      </c>
    </row>
    <row r="744" spans="3:15">
      <c r="C744" s="189"/>
      <c r="D744" s="189"/>
      <c r="E744" s="189"/>
      <c r="H744" s="175" t="s">
        <v>1931</v>
      </c>
      <c r="I744" s="167" t="s">
        <v>1962</v>
      </c>
      <c r="J744" s="130" t="s">
        <v>1963</v>
      </c>
      <c r="L744" s="130" t="s">
        <v>1964</v>
      </c>
      <c r="M744" s="130" t="s">
        <v>1587</v>
      </c>
      <c r="N744" s="177" t="s">
        <v>1609</v>
      </c>
      <c r="O744" s="130" t="s">
        <v>1610</v>
      </c>
    </row>
    <row r="745" spans="3:15">
      <c r="C745" s="189"/>
      <c r="D745" s="189"/>
      <c r="E745" s="189"/>
      <c r="H745" s="175" t="s">
        <v>1931</v>
      </c>
      <c r="I745" s="167" t="s">
        <v>1965</v>
      </c>
      <c r="J745" s="130" t="s">
        <v>1966</v>
      </c>
      <c r="L745" s="130" t="s">
        <v>1967</v>
      </c>
      <c r="M745" s="130" t="s">
        <v>1587</v>
      </c>
      <c r="N745" s="177" t="s">
        <v>1612</v>
      </c>
      <c r="O745" s="130" t="s">
        <v>1613</v>
      </c>
    </row>
    <row r="746" spans="3:15">
      <c r="C746" s="189"/>
      <c r="D746" s="189"/>
      <c r="E746" s="189"/>
      <c r="H746" s="175" t="s">
        <v>1931</v>
      </c>
      <c r="I746" s="167" t="s">
        <v>1968</v>
      </c>
      <c r="J746" s="130" t="s">
        <v>1969</v>
      </c>
      <c r="L746" s="130" t="s">
        <v>1970</v>
      </c>
      <c r="M746" s="130" t="s">
        <v>1587</v>
      </c>
      <c r="N746" s="177" t="s">
        <v>1615</v>
      </c>
      <c r="O746" s="130" t="s">
        <v>1616</v>
      </c>
    </row>
    <row r="747" spans="3:15">
      <c r="C747" s="189"/>
      <c r="D747" s="189"/>
      <c r="E747" s="189"/>
      <c r="H747" s="175" t="s">
        <v>1931</v>
      </c>
      <c r="I747" s="167" t="s">
        <v>1971</v>
      </c>
      <c r="J747" s="130" t="s">
        <v>1972</v>
      </c>
      <c r="L747" s="130" t="s">
        <v>1973</v>
      </c>
      <c r="M747" s="130" t="s">
        <v>1587</v>
      </c>
      <c r="N747" s="177" t="s">
        <v>3756</v>
      </c>
      <c r="O747" s="130" t="s">
        <v>1618</v>
      </c>
    </row>
    <row r="748" spans="3:15">
      <c r="C748" s="189"/>
      <c r="D748" s="189"/>
      <c r="E748" s="189"/>
      <c r="H748" s="175" t="s">
        <v>1931</v>
      </c>
      <c r="I748" s="167" t="s">
        <v>1974</v>
      </c>
      <c r="J748" s="130" t="s">
        <v>1975</v>
      </c>
      <c r="L748" s="130" t="s">
        <v>1976</v>
      </c>
      <c r="M748" s="130" t="s">
        <v>1587</v>
      </c>
      <c r="N748" s="177" t="s">
        <v>1620</v>
      </c>
      <c r="O748" s="130" t="s">
        <v>1621</v>
      </c>
    </row>
    <row r="749" spans="3:15">
      <c r="C749" s="189"/>
      <c r="D749" s="189"/>
      <c r="E749" s="189"/>
      <c r="H749" s="175" t="s">
        <v>1931</v>
      </c>
      <c r="I749" s="167" t="s">
        <v>1977</v>
      </c>
      <c r="J749" s="130" t="s">
        <v>1978</v>
      </c>
      <c r="L749" s="130" t="s">
        <v>1979</v>
      </c>
      <c r="M749" s="130" t="s">
        <v>1587</v>
      </c>
      <c r="N749" s="177" t="s">
        <v>1623</v>
      </c>
      <c r="O749" s="130" t="s">
        <v>1624</v>
      </c>
    </row>
    <row r="750" spans="3:15">
      <c r="C750" s="189"/>
      <c r="D750" s="189"/>
      <c r="E750" s="189"/>
      <c r="H750" s="175" t="s">
        <v>1931</v>
      </c>
      <c r="I750" s="167" t="s">
        <v>1980</v>
      </c>
      <c r="J750" s="130" t="s">
        <v>1981</v>
      </c>
      <c r="L750" s="130" t="s">
        <v>1982</v>
      </c>
      <c r="M750" s="130" t="s">
        <v>1587</v>
      </c>
      <c r="N750" s="177" t="s">
        <v>1626</v>
      </c>
      <c r="O750" s="130" t="s">
        <v>1627</v>
      </c>
    </row>
    <row r="751" spans="3:15">
      <c r="C751" s="189"/>
      <c r="D751" s="189"/>
      <c r="E751" s="189"/>
      <c r="H751" s="175" t="s">
        <v>1931</v>
      </c>
      <c r="I751" s="167" t="s">
        <v>1983</v>
      </c>
      <c r="J751" s="130" t="s">
        <v>1984</v>
      </c>
      <c r="L751" s="130" t="s">
        <v>1985</v>
      </c>
      <c r="M751" s="130" t="s">
        <v>1587</v>
      </c>
      <c r="N751" s="177" t="s">
        <v>1629</v>
      </c>
      <c r="O751" s="130" t="s">
        <v>1630</v>
      </c>
    </row>
    <row r="752" spans="3:15">
      <c r="C752" s="189"/>
      <c r="D752" s="189"/>
      <c r="E752" s="189"/>
      <c r="H752" s="175" t="s">
        <v>1931</v>
      </c>
      <c r="I752" s="167" t="s">
        <v>1986</v>
      </c>
      <c r="J752" s="130" t="s">
        <v>1987</v>
      </c>
      <c r="L752" s="130" t="s">
        <v>1988</v>
      </c>
      <c r="M752" s="130" t="s">
        <v>1587</v>
      </c>
      <c r="N752" s="177" t="s">
        <v>3645</v>
      </c>
      <c r="O752" s="130" t="s">
        <v>1632</v>
      </c>
    </row>
    <row r="753" spans="3:15">
      <c r="C753" s="189"/>
      <c r="D753" s="189"/>
      <c r="E753" s="189"/>
      <c r="H753" s="175" t="s">
        <v>1931</v>
      </c>
      <c r="I753" s="167" t="s">
        <v>1989</v>
      </c>
      <c r="J753" s="130" t="s">
        <v>1990</v>
      </c>
      <c r="L753" s="130" t="s">
        <v>1991</v>
      </c>
      <c r="M753" s="130" t="s">
        <v>1587</v>
      </c>
      <c r="N753" s="177" t="s">
        <v>1634</v>
      </c>
      <c r="O753" s="130" t="s">
        <v>1635</v>
      </c>
    </row>
    <row r="754" spans="3:15">
      <c r="C754" s="189"/>
      <c r="D754" s="189"/>
      <c r="E754" s="189"/>
      <c r="H754" s="175" t="s">
        <v>1931</v>
      </c>
      <c r="I754" s="167" t="s">
        <v>1992</v>
      </c>
      <c r="J754" s="130" t="s">
        <v>1993</v>
      </c>
      <c r="L754" s="130" t="s">
        <v>1994</v>
      </c>
      <c r="M754" s="130" t="s">
        <v>1587</v>
      </c>
      <c r="N754" s="177" t="s">
        <v>1637</v>
      </c>
      <c r="O754" s="130" t="s">
        <v>1638</v>
      </c>
    </row>
    <row r="755" spans="3:15">
      <c r="C755" s="189"/>
      <c r="D755" s="189"/>
      <c r="E755" s="189"/>
      <c r="H755" s="175" t="s">
        <v>1931</v>
      </c>
      <c r="I755" s="167" t="s">
        <v>1995</v>
      </c>
      <c r="J755" s="130" t="s">
        <v>1996</v>
      </c>
      <c r="L755" s="130" t="s">
        <v>1997</v>
      </c>
      <c r="M755" s="130" t="s">
        <v>1587</v>
      </c>
      <c r="N755" s="177" t="s">
        <v>1094</v>
      </c>
      <c r="O755" s="130" t="s">
        <v>1640</v>
      </c>
    </row>
    <row r="756" spans="3:15">
      <c r="C756" s="189"/>
      <c r="D756" s="189"/>
      <c r="E756" s="189"/>
      <c r="H756" s="185"/>
      <c r="I756" s="181" t="s">
        <v>1998</v>
      </c>
      <c r="J756" s="186"/>
      <c r="L756" s="130" t="s">
        <v>1999</v>
      </c>
      <c r="M756" s="130" t="s">
        <v>1587</v>
      </c>
      <c r="N756" s="177" t="s">
        <v>1642</v>
      </c>
      <c r="O756" s="130" t="s">
        <v>1643</v>
      </c>
    </row>
    <row r="757" spans="3:15">
      <c r="C757" s="189"/>
      <c r="D757" s="189"/>
      <c r="E757" s="189"/>
      <c r="H757" s="175" t="s">
        <v>2000</v>
      </c>
      <c r="I757" s="167" t="s">
        <v>2001</v>
      </c>
      <c r="J757" s="130" t="s">
        <v>2002</v>
      </c>
      <c r="L757" s="130" t="s">
        <v>2003</v>
      </c>
      <c r="M757" s="130" t="s">
        <v>1587</v>
      </c>
      <c r="N757" s="177" t="s">
        <v>1645</v>
      </c>
      <c r="O757" s="130" t="s">
        <v>1646</v>
      </c>
    </row>
    <row r="758" spans="3:15">
      <c r="C758" s="189"/>
      <c r="D758" s="189"/>
      <c r="E758" s="189"/>
      <c r="H758" s="175" t="s">
        <v>2000</v>
      </c>
      <c r="I758" s="167" t="s">
        <v>2004</v>
      </c>
      <c r="J758" s="130" t="s">
        <v>2005</v>
      </c>
      <c r="L758" s="130" t="s">
        <v>2006</v>
      </c>
      <c r="M758" s="130" t="s">
        <v>1587</v>
      </c>
      <c r="N758" s="177" t="s">
        <v>1507</v>
      </c>
      <c r="O758" s="130" t="s">
        <v>1648</v>
      </c>
    </row>
    <row r="759" spans="3:15">
      <c r="C759" s="189"/>
      <c r="D759" s="189"/>
      <c r="E759" s="189"/>
      <c r="H759" s="175" t="s">
        <v>2000</v>
      </c>
      <c r="I759" s="167" t="s">
        <v>2007</v>
      </c>
      <c r="J759" s="130" t="s">
        <v>2008</v>
      </c>
      <c r="L759" s="130" t="s">
        <v>2009</v>
      </c>
      <c r="M759" s="130" t="s">
        <v>1587</v>
      </c>
      <c r="N759" s="177" t="s">
        <v>1650</v>
      </c>
      <c r="O759" s="130" t="s">
        <v>1651</v>
      </c>
    </row>
    <row r="760" spans="3:15">
      <c r="C760" s="189"/>
      <c r="D760" s="189"/>
      <c r="E760" s="189"/>
      <c r="H760" s="175" t="s">
        <v>2000</v>
      </c>
      <c r="I760" s="167" t="s">
        <v>2010</v>
      </c>
      <c r="J760" s="130" t="s">
        <v>2011</v>
      </c>
      <c r="L760" s="130" t="s">
        <v>2012</v>
      </c>
      <c r="M760" s="130" t="s">
        <v>1587</v>
      </c>
      <c r="N760" s="177" t="s">
        <v>1653</v>
      </c>
      <c r="O760" s="130" t="s">
        <v>1654</v>
      </c>
    </row>
    <row r="761" spans="3:15">
      <c r="C761" s="189"/>
      <c r="D761" s="189"/>
      <c r="E761" s="189"/>
      <c r="H761" s="175" t="s">
        <v>2000</v>
      </c>
      <c r="I761" s="167" t="s">
        <v>2013</v>
      </c>
      <c r="J761" s="130" t="s">
        <v>2014</v>
      </c>
      <c r="L761" s="130" t="s">
        <v>2015</v>
      </c>
      <c r="M761" s="130" t="s">
        <v>1587</v>
      </c>
      <c r="N761" s="177" t="s">
        <v>1656</v>
      </c>
      <c r="O761" s="130" t="s">
        <v>1657</v>
      </c>
    </row>
    <row r="762" spans="3:15">
      <c r="C762" s="189"/>
      <c r="D762" s="189"/>
      <c r="E762" s="189"/>
      <c r="H762" s="175" t="s">
        <v>2000</v>
      </c>
      <c r="I762" s="167" t="s">
        <v>2016</v>
      </c>
      <c r="J762" s="130" t="s">
        <v>2017</v>
      </c>
      <c r="L762" s="130" t="s">
        <v>2018</v>
      </c>
      <c r="M762" s="130" t="s">
        <v>1587</v>
      </c>
      <c r="N762" s="177" t="s">
        <v>1659</v>
      </c>
      <c r="O762" s="130" t="s">
        <v>1660</v>
      </c>
    </row>
    <row r="763" spans="3:15">
      <c r="C763" s="189"/>
      <c r="D763" s="189"/>
      <c r="E763" s="189"/>
      <c r="H763" s="175" t="s">
        <v>2000</v>
      </c>
      <c r="I763" s="167" t="s">
        <v>2019</v>
      </c>
      <c r="J763" s="130" t="s">
        <v>2020</v>
      </c>
      <c r="L763" s="130" t="s">
        <v>2021</v>
      </c>
      <c r="M763" s="130"/>
      <c r="N763" s="177"/>
      <c r="O763" s="130" t="s">
        <v>1660</v>
      </c>
    </row>
    <row r="764" spans="3:15">
      <c r="C764" s="189"/>
      <c r="D764" s="189"/>
      <c r="E764" s="189"/>
      <c r="H764" s="175" t="s">
        <v>2000</v>
      </c>
      <c r="I764" s="167" t="s">
        <v>2022</v>
      </c>
      <c r="J764" s="130" t="s">
        <v>2023</v>
      </c>
      <c r="L764" s="130" t="s">
        <v>2024</v>
      </c>
      <c r="M764" s="130" t="s">
        <v>1587</v>
      </c>
      <c r="N764" s="177" t="s">
        <v>1662</v>
      </c>
      <c r="O764" s="130" t="s">
        <v>1663</v>
      </c>
    </row>
    <row r="765" spans="3:15">
      <c r="C765" s="189"/>
      <c r="D765" s="189"/>
      <c r="E765" s="189"/>
      <c r="H765" s="175" t="s">
        <v>2000</v>
      </c>
      <c r="I765" s="167" t="s">
        <v>2025</v>
      </c>
      <c r="J765" s="130" t="s">
        <v>2026</v>
      </c>
      <c r="L765" s="130" t="s">
        <v>2027</v>
      </c>
      <c r="M765" s="130" t="s">
        <v>1587</v>
      </c>
      <c r="N765" s="177" t="s">
        <v>1665</v>
      </c>
      <c r="O765" s="130" t="s">
        <v>1666</v>
      </c>
    </row>
    <row r="766" spans="3:15">
      <c r="C766" s="189"/>
      <c r="D766" s="189"/>
      <c r="E766" s="189"/>
      <c r="H766" s="175" t="s">
        <v>2000</v>
      </c>
      <c r="I766" s="167" t="s">
        <v>2028</v>
      </c>
      <c r="J766" s="130" t="s">
        <v>2029</v>
      </c>
      <c r="L766" s="130" t="s">
        <v>2030</v>
      </c>
      <c r="M766" s="130" t="s">
        <v>1587</v>
      </c>
      <c r="N766" s="177" t="s">
        <v>1668</v>
      </c>
      <c r="O766" s="130" t="s">
        <v>1669</v>
      </c>
    </row>
    <row r="767" spans="3:15">
      <c r="C767" s="189"/>
      <c r="D767" s="189"/>
      <c r="E767" s="189"/>
      <c r="H767" s="175" t="s">
        <v>2000</v>
      </c>
      <c r="I767" s="167" t="s">
        <v>2031</v>
      </c>
      <c r="J767" s="130" t="s">
        <v>2032</v>
      </c>
      <c r="L767" s="130" t="s">
        <v>2033</v>
      </c>
      <c r="M767" s="130" t="s">
        <v>1587</v>
      </c>
      <c r="N767" s="177" t="s">
        <v>1671</v>
      </c>
      <c r="O767" s="130" t="s">
        <v>1672</v>
      </c>
    </row>
    <row r="768" spans="3:15">
      <c r="C768" s="189"/>
      <c r="D768" s="189"/>
      <c r="E768" s="189"/>
      <c r="H768" s="175" t="s">
        <v>2000</v>
      </c>
      <c r="I768" s="167" t="s">
        <v>2034</v>
      </c>
      <c r="J768" s="130" t="s">
        <v>2035</v>
      </c>
      <c r="L768" s="130" t="s">
        <v>2036</v>
      </c>
      <c r="M768" s="130" t="s">
        <v>1587</v>
      </c>
      <c r="N768" s="177" t="s">
        <v>1674</v>
      </c>
      <c r="O768" s="130" t="s">
        <v>1675</v>
      </c>
    </row>
    <row r="769" spans="3:15">
      <c r="C769" s="189"/>
      <c r="D769" s="189"/>
      <c r="E769" s="189"/>
      <c r="H769" s="175" t="s">
        <v>2000</v>
      </c>
      <c r="I769" s="167" t="s">
        <v>2037</v>
      </c>
      <c r="J769" s="130" t="s">
        <v>2038</v>
      </c>
      <c r="L769" s="130" t="s">
        <v>2039</v>
      </c>
      <c r="M769" s="130" t="s">
        <v>1587</v>
      </c>
      <c r="N769" s="177" t="s">
        <v>1677</v>
      </c>
      <c r="O769" s="130" t="s">
        <v>1678</v>
      </c>
    </row>
    <row r="770" spans="3:15">
      <c r="C770" s="189"/>
      <c r="D770" s="189"/>
      <c r="E770" s="189"/>
      <c r="H770" s="175" t="s">
        <v>2000</v>
      </c>
      <c r="I770" s="167" t="s">
        <v>2040</v>
      </c>
      <c r="J770" s="130" t="s">
        <v>2041</v>
      </c>
      <c r="L770" s="130" t="s">
        <v>2042</v>
      </c>
      <c r="M770" s="130" t="s">
        <v>1587</v>
      </c>
      <c r="N770" s="177" t="s">
        <v>1680</v>
      </c>
      <c r="O770" s="130" t="s">
        <v>1681</v>
      </c>
    </row>
    <row r="771" spans="3:15">
      <c r="C771" s="189"/>
      <c r="D771" s="189"/>
      <c r="E771" s="189"/>
      <c r="H771" s="175" t="s">
        <v>2000</v>
      </c>
      <c r="I771" s="167" t="s">
        <v>2043</v>
      </c>
      <c r="J771" s="130" t="s">
        <v>2044</v>
      </c>
      <c r="L771" s="130" t="s">
        <v>2045</v>
      </c>
      <c r="M771" s="130" t="s">
        <v>1587</v>
      </c>
      <c r="N771" s="177" t="s">
        <v>1683</v>
      </c>
      <c r="O771" s="130" t="s">
        <v>1684</v>
      </c>
    </row>
    <row r="772" spans="3:15">
      <c r="C772" s="189"/>
      <c r="D772" s="189"/>
      <c r="E772" s="189"/>
      <c r="H772" s="185"/>
      <c r="I772" s="181" t="s">
        <v>2046</v>
      </c>
      <c r="J772" s="186"/>
      <c r="L772" s="130" t="s">
        <v>2047</v>
      </c>
      <c r="M772" s="130" t="s">
        <v>1587</v>
      </c>
      <c r="N772" s="177" t="s">
        <v>1686</v>
      </c>
      <c r="O772" s="130" t="s">
        <v>1687</v>
      </c>
    </row>
    <row r="773" spans="3:15">
      <c r="C773" s="189"/>
      <c r="D773" s="189"/>
      <c r="E773" s="189"/>
      <c r="H773" s="130" t="s">
        <v>2048</v>
      </c>
      <c r="I773" s="177" t="s">
        <v>3681</v>
      </c>
      <c r="J773" s="130" t="s">
        <v>2049</v>
      </c>
      <c r="L773" s="130" t="s">
        <v>2050</v>
      </c>
      <c r="M773" s="130" t="s">
        <v>1691</v>
      </c>
      <c r="N773" s="177" t="s">
        <v>1692</v>
      </c>
      <c r="O773" s="130" t="s">
        <v>1693</v>
      </c>
    </row>
    <row r="774" spans="3:15">
      <c r="C774" s="189"/>
      <c r="D774" s="189"/>
      <c r="E774" s="189"/>
      <c r="H774" s="130" t="s">
        <v>2048</v>
      </c>
      <c r="I774" s="177" t="s">
        <v>2051</v>
      </c>
      <c r="J774" s="130" t="s">
        <v>2052</v>
      </c>
      <c r="L774" s="130" t="s">
        <v>2053</v>
      </c>
      <c r="M774" s="130" t="s">
        <v>1691</v>
      </c>
      <c r="N774" s="177" t="s">
        <v>1695</v>
      </c>
      <c r="O774" s="130" t="s">
        <v>1696</v>
      </c>
    </row>
    <row r="775" spans="3:15">
      <c r="C775" s="189"/>
      <c r="D775" s="189"/>
      <c r="E775" s="189"/>
      <c r="H775" s="130" t="s">
        <v>2048</v>
      </c>
      <c r="I775" s="177" t="s">
        <v>2054</v>
      </c>
      <c r="J775" s="130" t="s">
        <v>2055</v>
      </c>
      <c r="L775" s="130" t="s">
        <v>2056</v>
      </c>
      <c r="M775" s="130" t="s">
        <v>1691</v>
      </c>
      <c r="N775" s="177" t="s">
        <v>1698</v>
      </c>
      <c r="O775" s="130" t="s">
        <v>1699</v>
      </c>
    </row>
    <row r="776" spans="3:15">
      <c r="C776" s="189"/>
      <c r="D776" s="189"/>
      <c r="E776" s="189"/>
      <c r="H776" s="130" t="s">
        <v>2048</v>
      </c>
      <c r="I776" s="177" t="s">
        <v>2057</v>
      </c>
      <c r="J776" s="130" t="s">
        <v>2058</v>
      </c>
      <c r="L776" s="130" t="s">
        <v>2059</v>
      </c>
      <c r="M776" s="130" t="s">
        <v>1691</v>
      </c>
      <c r="N776" s="177" t="s">
        <v>1701</v>
      </c>
      <c r="O776" s="130" t="s">
        <v>1702</v>
      </c>
    </row>
    <row r="777" spans="3:15">
      <c r="C777" s="189"/>
      <c r="D777" s="189"/>
      <c r="E777" s="189"/>
      <c r="H777" s="130" t="s">
        <v>2048</v>
      </c>
      <c r="I777" s="177" t="s">
        <v>2060</v>
      </c>
      <c r="J777" s="130" t="s">
        <v>2061</v>
      </c>
      <c r="L777" s="130" t="s">
        <v>2062</v>
      </c>
      <c r="M777" s="130" t="s">
        <v>1691</v>
      </c>
      <c r="N777" s="177" t="s">
        <v>1704</v>
      </c>
      <c r="O777" s="130" t="s">
        <v>1705</v>
      </c>
    </row>
    <row r="778" spans="3:15">
      <c r="C778" s="189"/>
      <c r="D778" s="189"/>
      <c r="E778" s="189"/>
      <c r="H778" s="130" t="s">
        <v>2048</v>
      </c>
      <c r="I778" s="177" t="s">
        <v>2063</v>
      </c>
      <c r="J778" s="130" t="s">
        <v>2064</v>
      </c>
      <c r="L778" s="130" t="s">
        <v>2065</v>
      </c>
      <c r="M778" s="130" t="s">
        <v>1691</v>
      </c>
      <c r="N778" s="177" t="s">
        <v>1707</v>
      </c>
      <c r="O778" s="130" t="s">
        <v>1708</v>
      </c>
    </row>
    <row r="779" spans="3:15">
      <c r="C779" s="189"/>
      <c r="D779" s="189"/>
      <c r="E779" s="189"/>
      <c r="H779" s="130" t="s">
        <v>2048</v>
      </c>
      <c r="I779" s="177" t="s">
        <v>2066</v>
      </c>
      <c r="J779" s="130" t="s">
        <v>2067</v>
      </c>
      <c r="L779" s="130" t="s">
        <v>2068</v>
      </c>
      <c r="M779" s="130" t="s">
        <v>1691</v>
      </c>
      <c r="N779" s="177" t="s">
        <v>1710</v>
      </c>
      <c r="O779" s="130" t="s">
        <v>1711</v>
      </c>
    </row>
    <row r="780" spans="3:15">
      <c r="C780" s="189"/>
      <c r="D780" s="189"/>
      <c r="E780" s="189"/>
      <c r="H780" s="130" t="s">
        <v>2048</v>
      </c>
      <c r="I780" s="177" t="s">
        <v>2069</v>
      </c>
      <c r="J780" s="130" t="s">
        <v>2070</v>
      </c>
      <c r="L780" s="130" t="s">
        <v>2071</v>
      </c>
      <c r="M780" s="130" t="s">
        <v>1691</v>
      </c>
      <c r="N780" s="177" t="s">
        <v>1713</v>
      </c>
      <c r="O780" s="130" t="s">
        <v>1714</v>
      </c>
    </row>
    <row r="781" spans="3:15">
      <c r="C781" s="189"/>
      <c r="D781" s="189"/>
      <c r="E781" s="189"/>
      <c r="H781" s="130" t="s">
        <v>2048</v>
      </c>
      <c r="I781" s="177" t="s">
        <v>2072</v>
      </c>
      <c r="J781" s="130" t="s">
        <v>2073</v>
      </c>
      <c r="L781" s="130" t="s">
        <v>2074</v>
      </c>
      <c r="M781" s="130" t="s">
        <v>1691</v>
      </c>
      <c r="N781" s="177" t="s">
        <v>1716</v>
      </c>
      <c r="O781" s="130" t="s">
        <v>1717</v>
      </c>
    </row>
    <row r="782" spans="3:15">
      <c r="C782" s="189"/>
      <c r="D782" s="189"/>
      <c r="E782" s="189"/>
      <c r="H782" s="130" t="s">
        <v>2048</v>
      </c>
      <c r="I782" s="177" t="s">
        <v>2075</v>
      </c>
      <c r="J782" s="130" t="s">
        <v>2076</v>
      </c>
      <c r="L782" s="130" t="s">
        <v>2077</v>
      </c>
      <c r="M782" s="130" t="s">
        <v>1691</v>
      </c>
      <c r="N782" s="177" t="s">
        <v>1719</v>
      </c>
      <c r="O782" s="130" t="s">
        <v>1720</v>
      </c>
    </row>
    <row r="783" spans="3:15">
      <c r="C783" s="189"/>
      <c r="D783" s="189"/>
      <c r="E783" s="189"/>
      <c r="H783" s="130" t="s">
        <v>2048</v>
      </c>
      <c r="I783" s="177" t="s">
        <v>2078</v>
      </c>
      <c r="J783" s="130" t="s">
        <v>2079</v>
      </c>
      <c r="L783" s="130" t="s">
        <v>2080</v>
      </c>
      <c r="M783" s="130"/>
      <c r="N783" s="177"/>
      <c r="O783" s="130" t="s">
        <v>1720</v>
      </c>
    </row>
    <row r="784" spans="3:15">
      <c r="C784" s="189"/>
      <c r="D784" s="189"/>
      <c r="E784" s="189"/>
      <c r="H784" s="130" t="s">
        <v>2048</v>
      </c>
      <c r="I784" s="177" t="s">
        <v>109</v>
      </c>
      <c r="J784" s="130" t="s">
        <v>2081</v>
      </c>
      <c r="L784" s="130" t="s">
        <v>2082</v>
      </c>
      <c r="M784" s="130"/>
      <c r="N784" s="177"/>
      <c r="O784" s="130" t="s">
        <v>1720</v>
      </c>
    </row>
    <row r="785" spans="3:15">
      <c r="C785" s="189"/>
      <c r="D785" s="189"/>
      <c r="E785" s="189"/>
      <c r="H785" s="130" t="s">
        <v>2048</v>
      </c>
      <c r="I785" s="177" t="s">
        <v>2083</v>
      </c>
      <c r="J785" s="130" t="s">
        <v>2084</v>
      </c>
      <c r="L785" s="130" t="s">
        <v>2085</v>
      </c>
      <c r="M785" s="130" t="s">
        <v>1691</v>
      </c>
      <c r="N785" s="177" t="s">
        <v>1722</v>
      </c>
      <c r="O785" s="130" t="s">
        <v>1723</v>
      </c>
    </row>
    <row r="786" spans="3:15">
      <c r="C786" s="189"/>
      <c r="D786" s="189"/>
      <c r="E786" s="189"/>
      <c r="H786" s="130" t="s">
        <v>2048</v>
      </c>
      <c r="I786" s="177" t="s">
        <v>2086</v>
      </c>
      <c r="J786" s="130" t="s">
        <v>2087</v>
      </c>
      <c r="L786" s="130" t="s">
        <v>2088</v>
      </c>
      <c r="M786" s="130" t="s">
        <v>1691</v>
      </c>
      <c r="N786" s="177" t="s">
        <v>1725</v>
      </c>
      <c r="O786" s="130" t="s">
        <v>1726</v>
      </c>
    </row>
    <row r="787" spans="3:15">
      <c r="C787" s="189"/>
      <c r="D787" s="189"/>
      <c r="E787" s="189"/>
      <c r="H787" s="130" t="s">
        <v>2048</v>
      </c>
      <c r="I787" s="177" t="s">
        <v>2089</v>
      </c>
      <c r="J787" s="130" t="s">
        <v>2090</v>
      </c>
      <c r="L787" s="130" t="s">
        <v>2091</v>
      </c>
      <c r="M787" s="130" t="s">
        <v>1691</v>
      </c>
      <c r="N787" s="177" t="s">
        <v>1728</v>
      </c>
      <c r="O787" s="130" t="s">
        <v>1729</v>
      </c>
    </row>
    <row r="788" spans="3:15">
      <c r="C788" s="189"/>
      <c r="D788" s="189"/>
      <c r="E788" s="189"/>
      <c r="H788" s="130" t="s">
        <v>2048</v>
      </c>
      <c r="I788" s="177" t="s">
        <v>5185</v>
      </c>
      <c r="J788" s="130" t="s">
        <v>5186</v>
      </c>
      <c r="L788" s="130" t="s">
        <v>5187</v>
      </c>
      <c r="M788" s="130" t="s">
        <v>1691</v>
      </c>
      <c r="N788" s="177" t="s">
        <v>1731</v>
      </c>
      <c r="O788" s="130" t="s">
        <v>1732</v>
      </c>
    </row>
    <row r="789" spans="3:15">
      <c r="C789" s="189"/>
      <c r="D789" s="189"/>
      <c r="E789" s="189"/>
      <c r="H789" s="130" t="s">
        <v>2048</v>
      </c>
      <c r="I789" s="177" t="s">
        <v>5188</v>
      </c>
      <c r="J789" s="130" t="s">
        <v>5189</v>
      </c>
      <c r="L789" s="130" t="s">
        <v>5190</v>
      </c>
      <c r="M789" s="130" t="s">
        <v>1691</v>
      </c>
      <c r="N789" s="177" t="s">
        <v>1734</v>
      </c>
      <c r="O789" s="130" t="s">
        <v>1735</v>
      </c>
    </row>
    <row r="790" spans="3:15">
      <c r="C790" s="189"/>
      <c r="D790" s="189"/>
      <c r="E790" s="189"/>
      <c r="H790" s="130" t="s">
        <v>2048</v>
      </c>
      <c r="I790" s="177" t="s">
        <v>5191</v>
      </c>
      <c r="J790" s="130" t="s">
        <v>5192</v>
      </c>
      <c r="L790" s="130" t="s">
        <v>5193</v>
      </c>
      <c r="M790" s="130" t="s">
        <v>1691</v>
      </c>
      <c r="N790" s="177" t="s">
        <v>3645</v>
      </c>
      <c r="O790" s="130" t="s">
        <v>1737</v>
      </c>
    </row>
    <row r="791" spans="3:15">
      <c r="C791" s="189"/>
      <c r="D791" s="189"/>
      <c r="E791" s="189"/>
      <c r="H791" s="130" t="s">
        <v>2048</v>
      </c>
      <c r="I791" s="177" t="s">
        <v>5194</v>
      </c>
      <c r="J791" s="130" t="s">
        <v>5195</v>
      </c>
      <c r="L791" s="130" t="s">
        <v>5196</v>
      </c>
      <c r="M791" s="130" t="s">
        <v>1691</v>
      </c>
      <c r="N791" s="177" t="s">
        <v>1739</v>
      </c>
      <c r="O791" s="130" t="s">
        <v>1740</v>
      </c>
    </row>
    <row r="792" spans="3:15">
      <c r="C792" s="189"/>
      <c r="D792" s="189"/>
      <c r="E792" s="189"/>
      <c r="H792" s="130" t="s">
        <v>2048</v>
      </c>
      <c r="I792" s="177" t="s">
        <v>5197</v>
      </c>
      <c r="J792" s="130" t="s">
        <v>5198</v>
      </c>
      <c r="L792" s="130" t="s">
        <v>5199</v>
      </c>
      <c r="M792" s="130" t="s">
        <v>1691</v>
      </c>
      <c r="N792" s="177" t="s">
        <v>109</v>
      </c>
      <c r="O792" s="130" t="s">
        <v>1742</v>
      </c>
    </row>
    <row r="793" spans="3:15">
      <c r="C793" s="189"/>
      <c r="D793" s="189"/>
      <c r="E793" s="189"/>
      <c r="H793" s="130" t="s">
        <v>2048</v>
      </c>
      <c r="I793" s="177" t="s">
        <v>5200</v>
      </c>
      <c r="J793" s="130" t="s">
        <v>5201</v>
      </c>
      <c r="L793" s="130" t="s">
        <v>5202</v>
      </c>
      <c r="M793" s="130" t="s">
        <v>1691</v>
      </c>
      <c r="N793" s="177" t="s">
        <v>1744</v>
      </c>
      <c r="O793" s="130" t="s">
        <v>1745</v>
      </c>
    </row>
    <row r="794" spans="3:15">
      <c r="C794" s="189"/>
      <c r="D794" s="189"/>
      <c r="E794" s="189"/>
      <c r="H794" s="130" t="s">
        <v>2048</v>
      </c>
      <c r="I794" s="177" t="s">
        <v>5203</v>
      </c>
      <c r="J794" s="130" t="s">
        <v>5204</v>
      </c>
      <c r="L794" s="130" t="s">
        <v>5205</v>
      </c>
      <c r="M794" s="130" t="s">
        <v>1691</v>
      </c>
      <c r="N794" s="177" t="s">
        <v>1747</v>
      </c>
      <c r="O794" s="130" t="s">
        <v>1748</v>
      </c>
    </row>
    <row r="795" spans="3:15">
      <c r="C795" s="189"/>
      <c r="D795" s="189"/>
      <c r="E795" s="189"/>
      <c r="H795" s="130" t="s">
        <v>2048</v>
      </c>
      <c r="I795" s="177" t="s">
        <v>1680</v>
      </c>
      <c r="J795" s="130" t="s">
        <v>5206</v>
      </c>
      <c r="L795" s="130" t="s">
        <v>5207</v>
      </c>
      <c r="M795" s="130" t="s">
        <v>1691</v>
      </c>
      <c r="N795" s="177" t="s">
        <v>1750</v>
      </c>
      <c r="O795" s="130" t="s">
        <v>1751</v>
      </c>
    </row>
    <row r="796" spans="3:15">
      <c r="C796" s="189"/>
      <c r="D796" s="189"/>
      <c r="E796" s="189"/>
      <c r="H796" s="185"/>
      <c r="I796" s="181" t="s">
        <v>5208</v>
      </c>
      <c r="J796" s="186"/>
      <c r="L796" s="130" t="s">
        <v>5209</v>
      </c>
      <c r="M796" s="130" t="s">
        <v>1691</v>
      </c>
      <c r="N796" s="177" t="s">
        <v>1753</v>
      </c>
      <c r="O796" s="130" t="s">
        <v>1754</v>
      </c>
    </row>
    <row r="797" spans="3:15">
      <c r="C797" s="189"/>
      <c r="D797" s="189"/>
      <c r="E797" s="189"/>
      <c r="H797" s="175" t="s">
        <v>5210</v>
      </c>
      <c r="I797" s="167" t="s">
        <v>5211</v>
      </c>
      <c r="J797" s="130" t="s">
        <v>5212</v>
      </c>
      <c r="L797" s="130" t="s">
        <v>5213</v>
      </c>
      <c r="M797" s="130" t="s">
        <v>1691</v>
      </c>
      <c r="N797" s="177" t="s">
        <v>1756</v>
      </c>
      <c r="O797" s="130" t="s">
        <v>1757</v>
      </c>
    </row>
    <row r="798" spans="3:15">
      <c r="C798" s="189"/>
      <c r="D798" s="189"/>
      <c r="E798" s="189"/>
      <c r="H798" s="175" t="s">
        <v>5210</v>
      </c>
      <c r="I798" s="167" t="s">
        <v>5214</v>
      </c>
      <c r="J798" s="130" t="s">
        <v>5215</v>
      </c>
      <c r="L798" s="130" t="s">
        <v>5216</v>
      </c>
      <c r="M798" s="130" t="s">
        <v>1691</v>
      </c>
      <c r="N798" s="177" t="s">
        <v>1759</v>
      </c>
      <c r="O798" s="130" t="s">
        <v>1760</v>
      </c>
    </row>
    <row r="799" spans="3:15">
      <c r="C799" s="189"/>
      <c r="D799" s="189"/>
      <c r="E799" s="189"/>
      <c r="H799" s="175" t="s">
        <v>5210</v>
      </c>
      <c r="I799" s="167" t="s">
        <v>5217</v>
      </c>
      <c r="J799" s="130" t="s">
        <v>5218</v>
      </c>
      <c r="L799" s="130" t="s">
        <v>5219</v>
      </c>
      <c r="M799" s="130" t="s">
        <v>1691</v>
      </c>
      <c r="N799" s="177" t="s">
        <v>1762</v>
      </c>
      <c r="O799" s="130" t="s">
        <v>1763</v>
      </c>
    </row>
    <row r="800" spans="3:15">
      <c r="C800" s="189"/>
      <c r="D800" s="189"/>
      <c r="E800" s="189"/>
      <c r="H800" s="175" t="s">
        <v>5210</v>
      </c>
      <c r="I800" s="167" t="s">
        <v>5220</v>
      </c>
      <c r="J800" s="130" t="s">
        <v>5221</v>
      </c>
      <c r="L800" s="130" t="s">
        <v>5222</v>
      </c>
      <c r="M800" s="130" t="s">
        <v>1691</v>
      </c>
      <c r="N800" s="177" t="s">
        <v>1765</v>
      </c>
      <c r="O800" s="130" t="s">
        <v>1766</v>
      </c>
    </row>
    <row r="801" spans="3:15">
      <c r="C801" s="189"/>
      <c r="D801" s="189"/>
      <c r="E801" s="189"/>
      <c r="H801" s="175" t="s">
        <v>5210</v>
      </c>
      <c r="I801" s="167" t="s">
        <v>5223</v>
      </c>
      <c r="J801" s="130" t="s">
        <v>5224</v>
      </c>
      <c r="L801" s="130" t="s">
        <v>5225</v>
      </c>
      <c r="M801" s="130" t="s">
        <v>1691</v>
      </c>
      <c r="N801" s="177" t="s">
        <v>1768</v>
      </c>
      <c r="O801" s="130" t="s">
        <v>1769</v>
      </c>
    </row>
    <row r="802" spans="3:15">
      <c r="C802" s="189"/>
      <c r="D802" s="189"/>
      <c r="E802" s="189"/>
      <c r="H802" s="175" t="s">
        <v>5210</v>
      </c>
      <c r="I802" s="167" t="s">
        <v>5226</v>
      </c>
      <c r="J802" s="130" t="s">
        <v>5227</v>
      </c>
      <c r="L802" s="130" t="s">
        <v>5228</v>
      </c>
      <c r="M802" s="130" t="s">
        <v>1691</v>
      </c>
      <c r="N802" s="177" t="s">
        <v>1771</v>
      </c>
      <c r="O802" s="130" t="s">
        <v>1772</v>
      </c>
    </row>
    <row r="803" spans="3:15">
      <c r="C803" s="189"/>
      <c r="D803" s="189"/>
      <c r="E803" s="189"/>
      <c r="H803" s="175" t="s">
        <v>5210</v>
      </c>
      <c r="I803" s="167" t="s">
        <v>5229</v>
      </c>
      <c r="J803" s="130" t="s">
        <v>5230</v>
      </c>
      <c r="L803" s="130" t="s">
        <v>5231</v>
      </c>
      <c r="M803" s="130" t="s">
        <v>1691</v>
      </c>
      <c r="N803" s="177" t="s">
        <v>1774</v>
      </c>
      <c r="O803" s="130" t="s">
        <v>1775</v>
      </c>
    </row>
    <row r="804" spans="3:15">
      <c r="C804" s="189"/>
      <c r="D804" s="189"/>
      <c r="E804" s="189"/>
      <c r="H804" s="175" t="s">
        <v>5210</v>
      </c>
      <c r="I804" s="167" t="s">
        <v>5232</v>
      </c>
      <c r="J804" s="130" t="s">
        <v>5233</v>
      </c>
      <c r="L804" s="130" t="s">
        <v>5234</v>
      </c>
      <c r="M804" s="130" t="s">
        <v>1691</v>
      </c>
      <c r="N804" s="177" t="s">
        <v>1777</v>
      </c>
      <c r="O804" s="130" t="s">
        <v>1778</v>
      </c>
    </row>
    <row r="805" spans="3:15">
      <c r="C805" s="189"/>
      <c r="D805" s="189"/>
      <c r="E805" s="189"/>
      <c r="H805" s="175" t="s">
        <v>5210</v>
      </c>
      <c r="I805" s="167" t="s">
        <v>5235</v>
      </c>
      <c r="J805" s="130" t="s">
        <v>5236</v>
      </c>
      <c r="L805" s="130" t="s">
        <v>5237</v>
      </c>
      <c r="M805" s="130" t="s">
        <v>1691</v>
      </c>
      <c r="N805" s="177" t="s">
        <v>751</v>
      </c>
      <c r="O805" s="130" t="s">
        <v>1780</v>
      </c>
    </row>
    <row r="806" spans="3:15">
      <c r="C806" s="189"/>
      <c r="D806" s="189"/>
      <c r="E806" s="189"/>
      <c r="H806" s="175" t="s">
        <v>5210</v>
      </c>
      <c r="I806" s="167" t="s">
        <v>5238</v>
      </c>
      <c r="J806" s="130" t="s">
        <v>5239</v>
      </c>
      <c r="L806" s="130" t="s">
        <v>5240</v>
      </c>
      <c r="M806" s="130" t="s">
        <v>1691</v>
      </c>
      <c r="N806" s="177" t="s">
        <v>1782</v>
      </c>
      <c r="O806" s="130" t="s">
        <v>1783</v>
      </c>
    </row>
    <row r="807" spans="3:15">
      <c r="C807" s="189"/>
      <c r="D807" s="189"/>
      <c r="E807" s="189"/>
      <c r="H807" s="175" t="s">
        <v>5210</v>
      </c>
      <c r="I807" s="167" t="s">
        <v>5241</v>
      </c>
      <c r="J807" s="130" t="s">
        <v>5242</v>
      </c>
      <c r="L807" s="130" t="s">
        <v>5243</v>
      </c>
      <c r="M807" s="130"/>
      <c r="N807" s="177"/>
      <c r="O807" s="130" t="s">
        <v>1783</v>
      </c>
    </row>
    <row r="808" spans="3:15">
      <c r="C808" s="189"/>
      <c r="D808" s="189"/>
      <c r="E808" s="189"/>
      <c r="H808" s="175" t="s">
        <v>5210</v>
      </c>
      <c r="I808" s="167" t="s">
        <v>5244</v>
      </c>
      <c r="J808" s="130" t="s">
        <v>5245</v>
      </c>
      <c r="L808" s="130" t="s">
        <v>5246</v>
      </c>
      <c r="M808" s="130" t="s">
        <v>1691</v>
      </c>
      <c r="N808" s="177" t="s">
        <v>1785</v>
      </c>
      <c r="O808" s="130" t="s">
        <v>1786</v>
      </c>
    </row>
    <row r="809" spans="3:15">
      <c r="C809" s="189"/>
      <c r="D809" s="189"/>
      <c r="E809" s="189"/>
      <c r="H809" s="175" t="s">
        <v>5210</v>
      </c>
      <c r="I809" s="167" t="s">
        <v>5247</v>
      </c>
      <c r="J809" s="130" t="s">
        <v>5248</v>
      </c>
      <c r="L809" s="130" t="s">
        <v>5249</v>
      </c>
      <c r="M809" s="130" t="s">
        <v>1691</v>
      </c>
      <c r="N809" s="177" t="s">
        <v>1788</v>
      </c>
      <c r="O809" s="130" t="s">
        <v>1789</v>
      </c>
    </row>
    <row r="810" spans="3:15">
      <c r="C810" s="189"/>
      <c r="D810" s="189"/>
      <c r="E810" s="189"/>
      <c r="H810" s="175" t="s">
        <v>5210</v>
      </c>
      <c r="I810" s="167" t="s">
        <v>5250</v>
      </c>
      <c r="J810" s="130" t="s">
        <v>5251</v>
      </c>
      <c r="L810" s="130" t="s">
        <v>5252</v>
      </c>
      <c r="M810" s="130" t="s">
        <v>1691</v>
      </c>
      <c r="N810" s="177" t="s">
        <v>1791</v>
      </c>
      <c r="O810" s="130" t="s">
        <v>1792</v>
      </c>
    </row>
    <row r="811" spans="3:15">
      <c r="C811" s="189"/>
      <c r="D811" s="189"/>
      <c r="E811" s="189"/>
      <c r="H811" s="175" t="s">
        <v>5210</v>
      </c>
      <c r="I811" s="167" t="s">
        <v>5253</v>
      </c>
      <c r="J811" s="130" t="s">
        <v>5254</v>
      </c>
      <c r="L811" s="130" t="s">
        <v>5255</v>
      </c>
      <c r="M811" s="130" t="s">
        <v>1796</v>
      </c>
      <c r="N811" s="177" t="s">
        <v>1797</v>
      </c>
      <c r="O811" s="130" t="s">
        <v>1798</v>
      </c>
    </row>
    <row r="812" spans="3:15">
      <c r="C812" s="189"/>
      <c r="D812" s="189"/>
      <c r="E812" s="189"/>
      <c r="H812" s="175" t="s">
        <v>5210</v>
      </c>
      <c r="I812" s="167" t="s">
        <v>1070</v>
      </c>
      <c r="J812" s="130" t="s">
        <v>5256</v>
      </c>
      <c r="L812" s="130" t="s">
        <v>5257</v>
      </c>
      <c r="M812" s="130" t="s">
        <v>1796</v>
      </c>
      <c r="N812" s="177" t="s">
        <v>1800</v>
      </c>
      <c r="O812" s="130" t="s">
        <v>1801</v>
      </c>
    </row>
    <row r="813" spans="3:15">
      <c r="C813" s="189"/>
      <c r="D813" s="189"/>
      <c r="E813" s="189"/>
      <c r="H813" s="175" t="s">
        <v>5210</v>
      </c>
      <c r="I813" s="167" t="s">
        <v>5258</v>
      </c>
      <c r="J813" s="130" t="s">
        <v>5259</v>
      </c>
      <c r="L813" s="130" t="s">
        <v>5260</v>
      </c>
      <c r="M813" s="130" t="s">
        <v>1796</v>
      </c>
      <c r="N813" s="177" t="s">
        <v>1803</v>
      </c>
      <c r="O813" s="130" t="s">
        <v>1804</v>
      </c>
    </row>
    <row r="814" spans="3:15">
      <c r="C814" s="189"/>
      <c r="D814" s="189"/>
      <c r="E814" s="189"/>
      <c r="H814" s="175" t="s">
        <v>5210</v>
      </c>
      <c r="I814" s="167" t="s">
        <v>5261</v>
      </c>
      <c r="J814" s="130" t="s">
        <v>5262</v>
      </c>
      <c r="L814" s="130" t="s">
        <v>5263</v>
      </c>
      <c r="M814" s="130" t="s">
        <v>1796</v>
      </c>
      <c r="N814" s="177" t="s">
        <v>1806</v>
      </c>
      <c r="O814" s="130" t="s">
        <v>1807</v>
      </c>
    </row>
    <row r="815" spans="3:15">
      <c r="C815" s="189"/>
      <c r="D815" s="189"/>
      <c r="E815" s="189"/>
      <c r="H815" s="175" t="s">
        <v>5210</v>
      </c>
      <c r="I815" s="167" t="s">
        <v>5264</v>
      </c>
      <c r="J815" s="130" t="s">
        <v>5265</v>
      </c>
      <c r="L815" s="130" t="s">
        <v>5266</v>
      </c>
      <c r="M815" s="130" t="s">
        <v>1796</v>
      </c>
      <c r="N815" s="177" t="s">
        <v>1809</v>
      </c>
      <c r="O815" s="130" t="s">
        <v>1810</v>
      </c>
    </row>
    <row r="816" spans="3:15">
      <c r="C816" s="189"/>
      <c r="D816" s="189"/>
      <c r="E816" s="189"/>
      <c r="H816" s="175" t="s">
        <v>5210</v>
      </c>
      <c r="I816" s="167" t="s">
        <v>5267</v>
      </c>
      <c r="J816" s="130" t="s">
        <v>5268</v>
      </c>
      <c r="L816" s="130" t="s">
        <v>5269</v>
      </c>
      <c r="M816" s="130" t="s">
        <v>1796</v>
      </c>
      <c r="N816" s="177" t="s">
        <v>1812</v>
      </c>
      <c r="O816" s="130" t="s">
        <v>1813</v>
      </c>
    </row>
    <row r="817" spans="3:15">
      <c r="C817" s="189"/>
      <c r="D817" s="189"/>
      <c r="E817" s="189"/>
      <c r="H817" s="175" t="s">
        <v>5210</v>
      </c>
      <c r="I817" s="167" t="s">
        <v>5270</v>
      </c>
      <c r="J817" s="130" t="s">
        <v>5271</v>
      </c>
      <c r="L817" s="130" t="s">
        <v>5272</v>
      </c>
      <c r="M817" s="130" t="s">
        <v>1796</v>
      </c>
      <c r="N817" s="177" t="s">
        <v>1815</v>
      </c>
      <c r="O817" s="130" t="s">
        <v>1816</v>
      </c>
    </row>
    <row r="818" spans="3:15">
      <c r="C818" s="189"/>
      <c r="D818" s="189"/>
      <c r="E818" s="189"/>
      <c r="H818" s="175" t="s">
        <v>5210</v>
      </c>
      <c r="I818" s="167" t="s">
        <v>5273</v>
      </c>
      <c r="J818" s="130" t="s">
        <v>5274</v>
      </c>
      <c r="L818" s="130" t="s">
        <v>5275</v>
      </c>
      <c r="M818" s="130" t="s">
        <v>1796</v>
      </c>
      <c r="N818" s="177" t="s">
        <v>1818</v>
      </c>
      <c r="O818" s="130" t="s">
        <v>1819</v>
      </c>
    </row>
    <row r="819" spans="3:15">
      <c r="C819" s="189"/>
      <c r="D819" s="189"/>
      <c r="E819" s="189"/>
      <c r="H819" s="175" t="s">
        <v>5210</v>
      </c>
      <c r="I819" s="167" t="s">
        <v>5276</v>
      </c>
      <c r="J819" s="130" t="s">
        <v>5277</v>
      </c>
      <c r="L819" s="130" t="s">
        <v>5278</v>
      </c>
      <c r="M819" s="130" t="s">
        <v>1796</v>
      </c>
      <c r="N819" s="177" t="s">
        <v>1821</v>
      </c>
      <c r="O819" s="130" t="s">
        <v>1822</v>
      </c>
    </row>
    <row r="820" spans="3:15">
      <c r="C820" s="189"/>
      <c r="D820" s="189"/>
      <c r="E820" s="189"/>
      <c r="H820" s="175" t="s">
        <v>5210</v>
      </c>
      <c r="I820" s="167" t="s">
        <v>5279</v>
      </c>
      <c r="J820" s="130" t="s">
        <v>5280</v>
      </c>
      <c r="L820" s="130" t="s">
        <v>5281</v>
      </c>
      <c r="M820" s="130" t="s">
        <v>1796</v>
      </c>
      <c r="N820" s="177" t="s">
        <v>1824</v>
      </c>
      <c r="O820" s="130" t="s">
        <v>1825</v>
      </c>
    </row>
    <row r="821" spans="3:15">
      <c r="C821" s="189"/>
      <c r="D821" s="189"/>
      <c r="E821" s="189"/>
      <c r="H821" s="175" t="s">
        <v>5210</v>
      </c>
      <c r="I821" s="167" t="s">
        <v>5282</v>
      </c>
      <c r="J821" s="130" t="s">
        <v>5283</v>
      </c>
      <c r="L821" s="130" t="s">
        <v>5284</v>
      </c>
      <c r="M821" s="130" t="s">
        <v>1796</v>
      </c>
      <c r="N821" s="177" t="s">
        <v>1827</v>
      </c>
      <c r="O821" s="130" t="s">
        <v>1828</v>
      </c>
    </row>
    <row r="822" spans="3:15">
      <c r="C822" s="189"/>
      <c r="D822" s="189"/>
      <c r="E822" s="189"/>
      <c r="H822" s="175" t="s">
        <v>5210</v>
      </c>
      <c r="I822" s="167" t="s">
        <v>5285</v>
      </c>
      <c r="J822" s="130" t="s">
        <v>5286</v>
      </c>
      <c r="L822" s="130" t="s">
        <v>5287</v>
      </c>
      <c r="M822" s="130" t="s">
        <v>1796</v>
      </c>
      <c r="N822" s="177" t="s">
        <v>1830</v>
      </c>
      <c r="O822" s="130" t="s">
        <v>1831</v>
      </c>
    </row>
    <row r="823" spans="3:15">
      <c r="C823" s="189"/>
      <c r="D823" s="189"/>
      <c r="E823" s="189"/>
      <c r="H823" s="175" t="s">
        <v>5210</v>
      </c>
      <c r="I823" s="167" t="s">
        <v>5288</v>
      </c>
      <c r="J823" s="130" t="s">
        <v>5289</v>
      </c>
      <c r="L823" s="130" t="s">
        <v>5290</v>
      </c>
      <c r="M823" s="130" t="s">
        <v>1796</v>
      </c>
      <c r="N823" s="177" t="s">
        <v>1833</v>
      </c>
      <c r="O823" s="130" t="s">
        <v>1834</v>
      </c>
    </row>
    <row r="824" spans="3:15">
      <c r="C824" s="189"/>
      <c r="D824" s="189"/>
      <c r="E824" s="189"/>
      <c r="H824" s="175" t="s">
        <v>5210</v>
      </c>
      <c r="I824" s="167" t="s">
        <v>5291</v>
      </c>
      <c r="J824" s="130" t="s">
        <v>5292</v>
      </c>
      <c r="L824" s="130" t="s">
        <v>5293</v>
      </c>
      <c r="M824" s="130" t="s">
        <v>1796</v>
      </c>
      <c r="N824" s="177" t="s">
        <v>1836</v>
      </c>
      <c r="O824" s="130" t="s">
        <v>1837</v>
      </c>
    </row>
    <row r="825" spans="3:15">
      <c r="C825" s="189"/>
      <c r="D825" s="189"/>
      <c r="E825" s="189"/>
      <c r="H825" s="175" t="s">
        <v>5210</v>
      </c>
      <c r="I825" s="167" t="s">
        <v>5294</v>
      </c>
      <c r="J825" s="130" t="s">
        <v>5295</v>
      </c>
      <c r="L825" s="130" t="s">
        <v>5296</v>
      </c>
      <c r="M825" s="130" t="s">
        <v>1796</v>
      </c>
      <c r="N825" s="177" t="s">
        <v>1839</v>
      </c>
      <c r="O825" s="130" t="s">
        <v>1840</v>
      </c>
    </row>
    <row r="826" spans="3:15">
      <c r="C826" s="189"/>
      <c r="D826" s="189"/>
      <c r="E826" s="189"/>
      <c r="H826" s="175" t="s">
        <v>5210</v>
      </c>
      <c r="I826" s="167" t="s">
        <v>5297</v>
      </c>
      <c r="J826" s="130" t="s">
        <v>5298</v>
      </c>
      <c r="L826" s="130" t="s">
        <v>5299</v>
      </c>
      <c r="M826" s="130" t="s">
        <v>1796</v>
      </c>
      <c r="N826" s="177" t="s">
        <v>1842</v>
      </c>
      <c r="O826" s="130" t="s">
        <v>1843</v>
      </c>
    </row>
    <row r="827" spans="3:15">
      <c r="C827" s="189"/>
      <c r="D827" s="189"/>
      <c r="E827" s="189"/>
      <c r="H827" s="185"/>
      <c r="I827" s="181" t="s">
        <v>5300</v>
      </c>
      <c r="J827" s="186"/>
      <c r="L827" s="130" t="s">
        <v>5301</v>
      </c>
      <c r="M827" s="130" t="s">
        <v>1796</v>
      </c>
      <c r="N827" s="177" t="s">
        <v>1845</v>
      </c>
      <c r="O827" s="130" t="s">
        <v>1846</v>
      </c>
    </row>
    <row r="828" spans="3:15">
      <c r="C828" s="189"/>
      <c r="D828" s="189"/>
      <c r="E828" s="189"/>
      <c r="H828" s="175" t="s">
        <v>5302</v>
      </c>
      <c r="I828" s="167" t="s">
        <v>5303</v>
      </c>
      <c r="J828" s="130" t="s">
        <v>5304</v>
      </c>
      <c r="L828" s="130" t="s">
        <v>5305</v>
      </c>
      <c r="M828" s="130" t="s">
        <v>1796</v>
      </c>
      <c r="N828" s="177" t="s">
        <v>5306</v>
      </c>
      <c r="O828" s="130" t="s">
        <v>5307</v>
      </c>
    </row>
    <row r="829" spans="3:15">
      <c r="C829" s="189"/>
      <c r="D829" s="189"/>
      <c r="E829" s="189"/>
      <c r="H829" s="175" t="s">
        <v>5302</v>
      </c>
      <c r="I829" s="167" t="s">
        <v>5308</v>
      </c>
      <c r="J829" s="130" t="s">
        <v>5309</v>
      </c>
      <c r="L829" s="130" t="s">
        <v>5310</v>
      </c>
      <c r="M829" s="130" t="s">
        <v>1796</v>
      </c>
      <c r="N829" s="177" t="s">
        <v>5311</v>
      </c>
      <c r="O829" s="130" t="s">
        <v>5312</v>
      </c>
    </row>
    <row r="830" spans="3:15">
      <c r="C830" s="189"/>
      <c r="D830" s="189"/>
      <c r="E830" s="189"/>
      <c r="H830" s="175" t="s">
        <v>5302</v>
      </c>
      <c r="I830" s="167" t="s">
        <v>5313</v>
      </c>
      <c r="J830" s="130" t="s">
        <v>5314</v>
      </c>
      <c r="L830" s="130" t="s">
        <v>5315</v>
      </c>
      <c r="M830" s="130" t="s">
        <v>1796</v>
      </c>
      <c r="N830" s="177" t="s">
        <v>1848</v>
      </c>
      <c r="O830" s="130" t="s">
        <v>1849</v>
      </c>
    </row>
    <row r="831" spans="3:15">
      <c r="C831" s="189"/>
      <c r="D831" s="189"/>
      <c r="E831" s="189"/>
      <c r="H831" s="175" t="s">
        <v>5302</v>
      </c>
      <c r="I831" s="167" t="s">
        <v>5316</v>
      </c>
      <c r="J831" s="130" t="s">
        <v>5317</v>
      </c>
      <c r="L831" s="130" t="s">
        <v>5318</v>
      </c>
      <c r="M831" s="130" t="s">
        <v>1796</v>
      </c>
      <c r="N831" s="177" t="s">
        <v>1851</v>
      </c>
      <c r="O831" s="130" t="s">
        <v>1852</v>
      </c>
    </row>
    <row r="832" spans="3:15">
      <c r="C832" s="189"/>
      <c r="D832" s="189"/>
      <c r="E832" s="189"/>
      <c r="H832" s="175" t="s">
        <v>5302</v>
      </c>
      <c r="I832" s="167" t="s">
        <v>5319</v>
      </c>
      <c r="J832" s="130" t="s">
        <v>5320</v>
      </c>
      <c r="L832" s="130" t="s">
        <v>5321</v>
      </c>
      <c r="M832" s="130" t="s">
        <v>1796</v>
      </c>
      <c r="N832" s="177" t="s">
        <v>1854</v>
      </c>
      <c r="O832" s="130" t="s">
        <v>1855</v>
      </c>
    </row>
    <row r="833" spans="3:15">
      <c r="C833" s="189"/>
      <c r="D833" s="189"/>
      <c r="E833" s="189"/>
      <c r="H833" s="175" t="s">
        <v>5302</v>
      </c>
      <c r="I833" s="167" t="s">
        <v>5322</v>
      </c>
      <c r="J833" s="130" t="s">
        <v>5323</v>
      </c>
      <c r="L833" s="130" t="s">
        <v>5324</v>
      </c>
      <c r="M833" s="130" t="s">
        <v>1796</v>
      </c>
      <c r="N833" s="177" t="s">
        <v>1857</v>
      </c>
      <c r="O833" s="130" t="s">
        <v>1858</v>
      </c>
    </row>
    <row r="834" spans="3:15">
      <c r="C834" s="189"/>
      <c r="D834" s="189"/>
      <c r="E834" s="189"/>
      <c r="H834" s="175" t="s">
        <v>5302</v>
      </c>
      <c r="I834" s="167" t="s">
        <v>5325</v>
      </c>
      <c r="J834" s="130" t="s">
        <v>5326</v>
      </c>
      <c r="L834" s="130" t="s">
        <v>5327</v>
      </c>
      <c r="M834" s="130" t="s">
        <v>1796</v>
      </c>
      <c r="N834" s="177" t="s">
        <v>5328</v>
      </c>
      <c r="O834" s="130" t="s">
        <v>1861</v>
      </c>
    </row>
    <row r="835" spans="3:15">
      <c r="C835" s="189"/>
      <c r="D835" s="189"/>
      <c r="E835" s="189"/>
      <c r="H835" s="175" t="s">
        <v>5302</v>
      </c>
      <c r="I835" s="167" t="s">
        <v>5329</v>
      </c>
      <c r="J835" s="130" t="s">
        <v>5330</v>
      </c>
      <c r="L835" s="130" t="s">
        <v>5331</v>
      </c>
      <c r="M835" s="130" t="s">
        <v>1865</v>
      </c>
      <c r="N835" s="177" t="s">
        <v>1866</v>
      </c>
      <c r="O835" s="130" t="s">
        <v>1867</v>
      </c>
    </row>
    <row r="836" spans="3:15">
      <c r="C836" s="189"/>
      <c r="D836" s="189"/>
      <c r="E836" s="189"/>
      <c r="H836" s="175" t="s">
        <v>5302</v>
      </c>
      <c r="I836" s="167" t="s">
        <v>5332</v>
      </c>
      <c r="J836" s="130" t="s">
        <v>5333</v>
      </c>
      <c r="L836" s="130" t="s">
        <v>5334</v>
      </c>
      <c r="M836" s="130" t="s">
        <v>1865</v>
      </c>
      <c r="N836" s="177" t="s">
        <v>1869</v>
      </c>
      <c r="O836" s="130" t="s">
        <v>1870</v>
      </c>
    </row>
    <row r="837" spans="3:15">
      <c r="C837" s="189"/>
      <c r="D837" s="189"/>
      <c r="E837" s="189"/>
      <c r="H837" s="175" t="s">
        <v>5302</v>
      </c>
      <c r="I837" s="167" t="s">
        <v>5335</v>
      </c>
      <c r="J837" s="130" t="s">
        <v>5336</v>
      </c>
      <c r="L837" s="130" t="s">
        <v>5337</v>
      </c>
      <c r="M837" s="130"/>
      <c r="N837" s="177"/>
      <c r="O837" s="130" t="s">
        <v>1870</v>
      </c>
    </row>
    <row r="838" spans="3:15">
      <c r="C838" s="189"/>
      <c r="D838" s="189"/>
      <c r="E838" s="189"/>
      <c r="H838" s="175" t="s">
        <v>5302</v>
      </c>
      <c r="I838" s="167" t="s">
        <v>5338</v>
      </c>
      <c r="J838" s="130" t="s">
        <v>5339</v>
      </c>
      <c r="L838" s="130" t="s">
        <v>5340</v>
      </c>
      <c r="M838" s="130" t="s">
        <v>1865</v>
      </c>
      <c r="N838" s="177" t="s">
        <v>1872</v>
      </c>
      <c r="O838" s="130" t="s">
        <v>1873</v>
      </c>
    </row>
    <row r="839" spans="3:15">
      <c r="C839" s="189"/>
      <c r="D839" s="189"/>
      <c r="E839" s="189"/>
      <c r="H839" s="175" t="s">
        <v>5302</v>
      </c>
      <c r="I839" s="167" t="s">
        <v>5341</v>
      </c>
      <c r="J839" s="130" t="s">
        <v>5342</v>
      </c>
      <c r="L839" s="130" t="s">
        <v>5343</v>
      </c>
      <c r="M839" s="130"/>
      <c r="N839" s="177"/>
      <c r="O839" s="130" t="s">
        <v>1873</v>
      </c>
    </row>
    <row r="840" spans="3:15">
      <c r="C840" s="189"/>
      <c r="D840" s="189"/>
      <c r="E840" s="189"/>
      <c r="H840" s="175" t="s">
        <v>5302</v>
      </c>
      <c r="I840" s="167" t="s">
        <v>5344</v>
      </c>
      <c r="J840" s="130" t="s">
        <v>5345</v>
      </c>
      <c r="L840" s="130" t="s">
        <v>5346</v>
      </c>
      <c r="M840" s="130" t="s">
        <v>1865</v>
      </c>
      <c r="N840" s="177" t="s">
        <v>238</v>
      </c>
      <c r="O840" s="130" t="s">
        <v>1875</v>
      </c>
    </row>
    <row r="841" spans="3:15">
      <c r="C841" s="189"/>
      <c r="D841" s="189"/>
      <c r="E841" s="189"/>
      <c r="H841" s="175" t="s">
        <v>5302</v>
      </c>
      <c r="I841" s="167" t="s">
        <v>5347</v>
      </c>
      <c r="J841" s="130" t="s">
        <v>5348</v>
      </c>
      <c r="L841" s="130" t="s">
        <v>5349</v>
      </c>
      <c r="M841" s="130" t="s">
        <v>1865</v>
      </c>
      <c r="N841" s="177" t="s">
        <v>1877</v>
      </c>
      <c r="O841" s="130" t="s">
        <v>1878</v>
      </c>
    </row>
    <row r="842" spans="3:15">
      <c r="C842" s="189"/>
      <c r="D842" s="189"/>
      <c r="E842" s="189"/>
      <c r="H842" s="175" t="s">
        <v>5302</v>
      </c>
      <c r="I842" s="167" t="s">
        <v>5350</v>
      </c>
      <c r="J842" s="130" t="s">
        <v>5351</v>
      </c>
      <c r="L842" s="130" t="s">
        <v>5352</v>
      </c>
      <c r="M842" s="130"/>
      <c r="N842" s="177"/>
      <c r="O842" s="130" t="s">
        <v>1878</v>
      </c>
    </row>
    <row r="843" spans="3:15">
      <c r="C843" s="189"/>
      <c r="D843" s="189"/>
      <c r="E843" s="189"/>
      <c r="H843" s="175" t="s">
        <v>5302</v>
      </c>
      <c r="I843" s="167" t="s">
        <v>5353</v>
      </c>
      <c r="J843" s="130" t="s">
        <v>5354</v>
      </c>
      <c r="L843" s="130" t="s">
        <v>5355</v>
      </c>
      <c r="M843" s="130" t="s">
        <v>1865</v>
      </c>
      <c r="N843" s="177" t="s">
        <v>1880</v>
      </c>
      <c r="O843" s="130" t="s">
        <v>1881</v>
      </c>
    </row>
    <row r="844" spans="3:15">
      <c r="C844" s="189"/>
      <c r="D844" s="189"/>
      <c r="E844" s="189"/>
      <c r="H844" s="175" t="s">
        <v>5302</v>
      </c>
      <c r="I844" s="167" t="s">
        <v>5356</v>
      </c>
      <c r="J844" s="130" t="s">
        <v>5357</v>
      </c>
      <c r="L844" s="130" t="s">
        <v>5358</v>
      </c>
      <c r="M844" s="130" t="s">
        <v>1865</v>
      </c>
      <c r="N844" s="177" t="s">
        <v>1883</v>
      </c>
      <c r="O844" s="130" t="s">
        <v>1884</v>
      </c>
    </row>
    <row r="845" spans="3:15">
      <c r="C845" s="189"/>
      <c r="D845" s="189"/>
      <c r="E845" s="189"/>
      <c r="H845" s="175" t="s">
        <v>5302</v>
      </c>
      <c r="I845" s="167" t="s">
        <v>5359</v>
      </c>
      <c r="J845" s="130" t="s">
        <v>5360</v>
      </c>
      <c r="L845" s="130" t="s">
        <v>5361</v>
      </c>
      <c r="M845" s="130"/>
      <c r="N845" s="177"/>
      <c r="O845" s="130" t="s">
        <v>1884</v>
      </c>
    </row>
    <row r="846" spans="3:15">
      <c r="C846" s="189"/>
      <c r="D846" s="189"/>
      <c r="E846" s="189"/>
      <c r="H846" s="175" t="s">
        <v>5302</v>
      </c>
      <c r="I846" s="167" t="s">
        <v>5362</v>
      </c>
      <c r="J846" s="130" t="s">
        <v>5363</v>
      </c>
      <c r="L846" s="130" t="s">
        <v>5364</v>
      </c>
      <c r="M846" s="130" t="s">
        <v>1865</v>
      </c>
      <c r="N846" s="177" t="s">
        <v>1886</v>
      </c>
      <c r="O846" s="130" t="s">
        <v>1887</v>
      </c>
    </row>
    <row r="847" spans="3:15">
      <c r="C847" s="189"/>
      <c r="D847" s="189"/>
      <c r="E847" s="189"/>
      <c r="H847" s="185"/>
      <c r="I847" s="181" t="s">
        <v>5365</v>
      </c>
      <c r="J847" s="186"/>
      <c r="L847" s="130" t="s">
        <v>5366</v>
      </c>
      <c r="M847" s="130" t="s">
        <v>1865</v>
      </c>
      <c r="N847" s="177" t="s">
        <v>1889</v>
      </c>
      <c r="O847" s="130" t="s">
        <v>1890</v>
      </c>
    </row>
    <row r="848" spans="3:15">
      <c r="C848" s="189"/>
      <c r="D848" s="189"/>
      <c r="E848" s="189"/>
      <c r="H848" s="175" t="s">
        <v>5367</v>
      </c>
      <c r="I848" s="167" t="s">
        <v>5368</v>
      </c>
      <c r="J848" s="130" t="s">
        <v>5369</v>
      </c>
      <c r="L848" s="130" t="s">
        <v>5370</v>
      </c>
      <c r="M848" s="130" t="s">
        <v>1865</v>
      </c>
      <c r="N848" s="177" t="s">
        <v>1892</v>
      </c>
      <c r="O848" s="130" t="s">
        <v>1893</v>
      </c>
    </row>
    <row r="849" spans="3:15">
      <c r="C849" s="189"/>
      <c r="D849" s="189"/>
      <c r="E849" s="189"/>
      <c r="H849" s="175" t="s">
        <v>5367</v>
      </c>
      <c r="I849" s="167" t="s">
        <v>5371</v>
      </c>
      <c r="J849" s="130" t="s">
        <v>5372</v>
      </c>
      <c r="L849" s="130" t="s">
        <v>5373</v>
      </c>
      <c r="M849" s="130" t="s">
        <v>1865</v>
      </c>
      <c r="N849" s="177" t="s">
        <v>1895</v>
      </c>
      <c r="O849" s="130" t="s">
        <v>1896</v>
      </c>
    </row>
    <row r="850" spans="3:15">
      <c r="C850" s="189"/>
      <c r="D850" s="189"/>
      <c r="E850" s="189"/>
      <c r="H850" s="175" t="s">
        <v>5367</v>
      </c>
      <c r="I850" s="167" t="s">
        <v>5374</v>
      </c>
      <c r="J850" s="130" t="s">
        <v>5375</v>
      </c>
      <c r="L850" s="130" t="s">
        <v>5376</v>
      </c>
      <c r="M850" s="130" t="s">
        <v>1865</v>
      </c>
      <c r="N850" s="177" t="s">
        <v>1094</v>
      </c>
      <c r="O850" s="130" t="s">
        <v>1898</v>
      </c>
    </row>
    <row r="851" spans="3:15">
      <c r="C851" s="189"/>
      <c r="D851" s="189"/>
      <c r="E851" s="189"/>
      <c r="H851" s="175" t="s">
        <v>5367</v>
      </c>
      <c r="I851" s="167" t="s">
        <v>5377</v>
      </c>
      <c r="J851" s="130" t="s">
        <v>5378</v>
      </c>
      <c r="L851" s="130" t="s">
        <v>5379</v>
      </c>
      <c r="M851" s="130" t="s">
        <v>1865</v>
      </c>
      <c r="N851" s="177" t="s">
        <v>1642</v>
      </c>
      <c r="O851" s="130" t="s">
        <v>1900</v>
      </c>
    </row>
    <row r="852" spans="3:15">
      <c r="C852" s="189"/>
      <c r="D852" s="189"/>
      <c r="E852" s="189"/>
      <c r="H852" s="175" t="s">
        <v>5367</v>
      </c>
      <c r="I852" s="167" t="s">
        <v>5380</v>
      </c>
      <c r="J852" s="130" t="s">
        <v>5381</v>
      </c>
      <c r="L852" s="130" t="s">
        <v>5382</v>
      </c>
      <c r="M852" s="130" t="s">
        <v>1865</v>
      </c>
      <c r="N852" s="177" t="s">
        <v>1902</v>
      </c>
      <c r="O852" s="130" t="s">
        <v>1903</v>
      </c>
    </row>
    <row r="853" spans="3:15">
      <c r="C853" s="189"/>
      <c r="D853" s="189"/>
      <c r="E853" s="189"/>
      <c r="H853" s="175" t="s">
        <v>5367</v>
      </c>
      <c r="I853" s="167" t="s">
        <v>5383</v>
      </c>
      <c r="J853" s="130" t="s">
        <v>5384</v>
      </c>
      <c r="L853" s="130" t="s">
        <v>5385</v>
      </c>
      <c r="M853" s="130"/>
      <c r="N853" s="177"/>
      <c r="O853" s="130" t="s">
        <v>1903</v>
      </c>
    </row>
    <row r="854" spans="3:15">
      <c r="C854" s="189"/>
      <c r="D854" s="189"/>
      <c r="E854" s="189"/>
      <c r="H854" s="175" t="s">
        <v>5367</v>
      </c>
      <c r="I854" s="167" t="s">
        <v>5386</v>
      </c>
      <c r="J854" s="130" t="s">
        <v>5387</v>
      </c>
      <c r="L854" s="130" t="s">
        <v>5388</v>
      </c>
      <c r="M854" s="130" t="s">
        <v>1865</v>
      </c>
      <c r="N854" s="177" t="s">
        <v>1905</v>
      </c>
      <c r="O854" s="130" t="s">
        <v>1906</v>
      </c>
    </row>
    <row r="855" spans="3:15">
      <c r="C855" s="189"/>
      <c r="D855" s="189"/>
      <c r="E855" s="189"/>
      <c r="H855" s="175" t="s">
        <v>5367</v>
      </c>
      <c r="I855" s="167" t="s">
        <v>5389</v>
      </c>
      <c r="J855" s="130" t="s">
        <v>5390</v>
      </c>
      <c r="L855" s="130" t="s">
        <v>5391</v>
      </c>
      <c r="M855" s="130" t="s">
        <v>1865</v>
      </c>
      <c r="N855" s="177" t="s">
        <v>1908</v>
      </c>
      <c r="O855" s="130" t="s">
        <v>1909</v>
      </c>
    </row>
    <row r="856" spans="3:15">
      <c r="C856" s="189"/>
      <c r="D856" s="189"/>
      <c r="E856" s="189"/>
      <c r="H856" s="175" t="s">
        <v>5367</v>
      </c>
      <c r="I856" s="167" t="s">
        <v>3681</v>
      </c>
      <c r="J856" s="130" t="s">
        <v>5392</v>
      </c>
      <c r="L856" s="130" t="s">
        <v>5393</v>
      </c>
      <c r="M856" s="130"/>
      <c r="N856" s="177"/>
      <c r="O856" s="130" t="s">
        <v>1909</v>
      </c>
    </row>
    <row r="857" spans="3:15">
      <c r="C857" s="189"/>
      <c r="D857" s="189"/>
      <c r="E857" s="189"/>
      <c r="H857" s="175" t="s">
        <v>5367</v>
      </c>
      <c r="I857" s="167" t="s">
        <v>5394</v>
      </c>
      <c r="J857" s="130" t="s">
        <v>5395</v>
      </c>
      <c r="L857" s="130" t="s">
        <v>5396</v>
      </c>
      <c r="M857" s="130" t="s">
        <v>1865</v>
      </c>
      <c r="N857" s="177" t="s">
        <v>1911</v>
      </c>
      <c r="O857" s="130" t="s">
        <v>1912</v>
      </c>
    </row>
    <row r="858" spans="3:15">
      <c r="C858" s="189"/>
      <c r="D858" s="189"/>
      <c r="E858" s="189"/>
      <c r="H858" s="175" t="s">
        <v>5367</v>
      </c>
      <c r="I858" s="167" t="s">
        <v>733</v>
      </c>
      <c r="J858" s="130" t="s">
        <v>5397</v>
      </c>
      <c r="L858" s="130" t="s">
        <v>5398</v>
      </c>
      <c r="M858" s="130" t="s">
        <v>1865</v>
      </c>
      <c r="N858" s="177" t="s">
        <v>1914</v>
      </c>
      <c r="O858" s="130" t="s">
        <v>1915</v>
      </c>
    </row>
    <row r="859" spans="3:15">
      <c r="C859" s="189"/>
      <c r="D859" s="189"/>
      <c r="E859" s="189"/>
      <c r="H859" s="175" t="s">
        <v>5367</v>
      </c>
      <c r="I859" s="167" t="s">
        <v>5399</v>
      </c>
      <c r="J859" s="130" t="s">
        <v>5400</v>
      </c>
      <c r="L859" s="130" t="s">
        <v>5401</v>
      </c>
      <c r="M859" s="130"/>
      <c r="N859" s="177"/>
      <c r="O859" s="130" t="s">
        <v>1915</v>
      </c>
    </row>
    <row r="860" spans="3:15">
      <c r="C860" s="189"/>
      <c r="D860" s="189"/>
      <c r="E860" s="189"/>
      <c r="H860" s="175" t="s">
        <v>5367</v>
      </c>
      <c r="I860" s="167" t="s">
        <v>5402</v>
      </c>
      <c r="J860" s="130" t="s">
        <v>5403</v>
      </c>
      <c r="L860" s="130" t="s">
        <v>5404</v>
      </c>
      <c r="M860" s="130" t="s">
        <v>1865</v>
      </c>
      <c r="N860" s="177" t="s">
        <v>1917</v>
      </c>
      <c r="O860" s="130" t="s">
        <v>1918</v>
      </c>
    </row>
    <row r="861" spans="3:15">
      <c r="C861" s="189"/>
      <c r="D861" s="189"/>
      <c r="E861" s="189"/>
      <c r="H861" s="175" t="s">
        <v>5367</v>
      </c>
      <c r="I861" s="167" t="s">
        <v>5405</v>
      </c>
      <c r="J861" s="130" t="s">
        <v>5406</v>
      </c>
      <c r="L861" s="130" t="s">
        <v>5407</v>
      </c>
      <c r="M861" s="130" t="s">
        <v>1865</v>
      </c>
      <c r="N861" s="177" t="s">
        <v>1920</v>
      </c>
      <c r="O861" s="130" t="s">
        <v>1921</v>
      </c>
    </row>
    <row r="862" spans="3:15">
      <c r="C862" s="189"/>
      <c r="D862" s="189"/>
      <c r="E862" s="189"/>
      <c r="H862" s="175" t="s">
        <v>5367</v>
      </c>
      <c r="I862" s="167" t="s">
        <v>5408</v>
      </c>
      <c r="J862" s="130" t="s">
        <v>5409</v>
      </c>
      <c r="L862" s="130" t="s">
        <v>5410</v>
      </c>
      <c r="M862" s="130" t="s">
        <v>1865</v>
      </c>
      <c r="N862" s="177" t="s">
        <v>1923</v>
      </c>
      <c r="O862" s="130" t="s">
        <v>1924</v>
      </c>
    </row>
    <row r="863" spans="3:15">
      <c r="C863" s="189"/>
      <c r="D863" s="189"/>
      <c r="E863" s="189"/>
      <c r="H863" s="175" t="s">
        <v>5367</v>
      </c>
      <c r="I863" s="167" t="s">
        <v>5411</v>
      </c>
      <c r="J863" s="130" t="s">
        <v>5412</v>
      </c>
      <c r="L863" s="130" t="s">
        <v>5413</v>
      </c>
      <c r="M863" s="130" t="s">
        <v>1865</v>
      </c>
      <c r="N863" s="177" t="s">
        <v>1926</v>
      </c>
      <c r="O863" s="130" t="s">
        <v>1927</v>
      </c>
    </row>
    <row r="864" spans="3:15">
      <c r="C864" s="189"/>
      <c r="D864" s="189"/>
      <c r="E864" s="189"/>
      <c r="H864" s="175" t="s">
        <v>5367</v>
      </c>
      <c r="I864" s="167" t="s">
        <v>5414</v>
      </c>
      <c r="J864" s="130" t="s">
        <v>5415</v>
      </c>
      <c r="L864" s="130" t="s">
        <v>5416</v>
      </c>
      <c r="M864" s="130" t="s">
        <v>1931</v>
      </c>
      <c r="N864" s="177" t="s">
        <v>1932</v>
      </c>
      <c r="O864" s="130" t="s">
        <v>1933</v>
      </c>
    </row>
    <row r="865" spans="3:15">
      <c r="C865" s="189"/>
      <c r="D865" s="189"/>
      <c r="E865" s="189"/>
      <c r="H865" s="175" t="s">
        <v>5367</v>
      </c>
      <c r="I865" s="167" t="s">
        <v>5417</v>
      </c>
      <c r="J865" s="130" t="s">
        <v>5418</v>
      </c>
      <c r="L865" s="130" t="s">
        <v>5419</v>
      </c>
      <c r="M865" s="130" t="s">
        <v>1931</v>
      </c>
      <c r="N865" s="177" t="s">
        <v>1935</v>
      </c>
      <c r="O865" s="130" t="s">
        <v>1936</v>
      </c>
    </row>
    <row r="866" spans="3:15">
      <c r="C866" s="189"/>
      <c r="D866" s="189"/>
      <c r="E866" s="189"/>
      <c r="H866" s="175" t="s">
        <v>5367</v>
      </c>
      <c r="I866" s="167" t="s">
        <v>5420</v>
      </c>
      <c r="J866" s="130" t="s">
        <v>5421</v>
      </c>
      <c r="L866" s="130" t="s">
        <v>5422</v>
      </c>
      <c r="M866" s="130"/>
      <c r="N866" s="177"/>
      <c r="O866" s="130" t="s">
        <v>1936</v>
      </c>
    </row>
    <row r="867" spans="3:15">
      <c r="C867" s="189"/>
      <c r="D867" s="189"/>
      <c r="E867" s="189"/>
      <c r="H867" s="175" t="s">
        <v>5367</v>
      </c>
      <c r="I867" s="167" t="s">
        <v>5423</v>
      </c>
      <c r="J867" s="130" t="s">
        <v>5424</v>
      </c>
      <c r="L867" s="130" t="s">
        <v>5425</v>
      </c>
      <c r="M867" s="130" t="s">
        <v>1931</v>
      </c>
      <c r="N867" s="177" t="s">
        <v>1938</v>
      </c>
      <c r="O867" s="130" t="s">
        <v>1939</v>
      </c>
    </row>
    <row r="868" spans="3:15">
      <c r="C868" s="189"/>
      <c r="D868" s="189"/>
      <c r="E868" s="189"/>
      <c r="H868" s="175" t="s">
        <v>5367</v>
      </c>
      <c r="I868" s="167" t="s">
        <v>5426</v>
      </c>
      <c r="J868" s="130" t="s">
        <v>5427</v>
      </c>
      <c r="L868" s="130" t="s">
        <v>5428</v>
      </c>
      <c r="M868" s="130"/>
      <c r="N868" s="177"/>
      <c r="O868" s="130" t="s">
        <v>1939</v>
      </c>
    </row>
    <row r="869" spans="3:15">
      <c r="C869" s="189"/>
      <c r="D869" s="189"/>
      <c r="E869" s="189"/>
      <c r="H869" s="175" t="s">
        <v>5367</v>
      </c>
      <c r="I869" s="167" t="s">
        <v>5429</v>
      </c>
      <c r="J869" s="130" t="s">
        <v>5430</v>
      </c>
      <c r="L869" s="130" t="s">
        <v>5431</v>
      </c>
      <c r="M869" s="130" t="s">
        <v>1931</v>
      </c>
      <c r="N869" s="177" t="s">
        <v>1941</v>
      </c>
      <c r="O869" s="130" t="s">
        <v>1942</v>
      </c>
    </row>
    <row r="870" spans="3:15">
      <c r="C870" s="189"/>
      <c r="D870" s="189"/>
      <c r="E870" s="189"/>
      <c r="H870" s="175" t="s">
        <v>5367</v>
      </c>
      <c r="I870" s="167" t="s">
        <v>5432</v>
      </c>
      <c r="J870" s="130" t="s">
        <v>5433</v>
      </c>
      <c r="L870" s="130" t="s">
        <v>5434</v>
      </c>
      <c r="M870" s="130" t="s">
        <v>1931</v>
      </c>
      <c r="N870" s="177" t="s">
        <v>1944</v>
      </c>
      <c r="O870" s="130" t="s">
        <v>1945</v>
      </c>
    </row>
    <row r="871" spans="3:15">
      <c r="C871" s="189"/>
      <c r="D871" s="189"/>
      <c r="E871" s="189"/>
      <c r="H871" s="175" t="s">
        <v>5367</v>
      </c>
      <c r="I871" s="167" t="s">
        <v>3540</v>
      </c>
      <c r="J871" s="130" t="s">
        <v>5435</v>
      </c>
      <c r="L871" s="130" t="s">
        <v>5436</v>
      </c>
      <c r="M871" s="130" t="s">
        <v>1931</v>
      </c>
      <c r="N871" s="177" t="s">
        <v>1947</v>
      </c>
      <c r="O871" s="130" t="s">
        <v>1948</v>
      </c>
    </row>
    <row r="872" spans="3:15">
      <c r="C872" s="189"/>
      <c r="D872" s="189"/>
      <c r="E872" s="189"/>
      <c r="H872" s="175" t="s">
        <v>5367</v>
      </c>
      <c r="I872" s="167" t="s">
        <v>5437</v>
      </c>
      <c r="J872" s="130" t="s">
        <v>5438</v>
      </c>
      <c r="L872" s="130" t="s">
        <v>5439</v>
      </c>
      <c r="M872" s="130"/>
      <c r="N872" s="177"/>
      <c r="O872" s="130" t="s">
        <v>1948</v>
      </c>
    </row>
    <row r="873" spans="3:15">
      <c r="C873" s="189"/>
      <c r="D873" s="189"/>
      <c r="E873" s="189"/>
      <c r="H873" s="175" t="s">
        <v>5367</v>
      </c>
      <c r="I873" s="167" t="s">
        <v>5440</v>
      </c>
      <c r="J873" s="130" t="s">
        <v>5441</v>
      </c>
      <c r="L873" s="130" t="s">
        <v>5442</v>
      </c>
      <c r="M873" s="130" t="s">
        <v>1931</v>
      </c>
      <c r="N873" s="177" t="s">
        <v>1950</v>
      </c>
      <c r="O873" s="130" t="s">
        <v>1951</v>
      </c>
    </row>
    <row r="874" spans="3:15">
      <c r="C874" s="189"/>
      <c r="D874" s="189"/>
      <c r="E874" s="189"/>
      <c r="H874" s="175" t="s">
        <v>5367</v>
      </c>
      <c r="I874" s="167" t="s">
        <v>1094</v>
      </c>
      <c r="J874" s="130" t="s">
        <v>5443</v>
      </c>
      <c r="L874" s="130" t="s">
        <v>5444</v>
      </c>
      <c r="M874" s="130" t="s">
        <v>1931</v>
      </c>
      <c r="N874" s="177" t="s">
        <v>1953</v>
      </c>
      <c r="O874" s="130" t="s">
        <v>1954</v>
      </c>
    </row>
    <row r="875" spans="3:15">
      <c r="C875" s="189"/>
      <c r="D875" s="189"/>
      <c r="E875" s="189"/>
      <c r="H875" s="175" t="s">
        <v>5367</v>
      </c>
      <c r="I875" s="167" t="s">
        <v>5445</v>
      </c>
      <c r="J875" s="130" t="s">
        <v>5446</v>
      </c>
      <c r="L875" s="130" t="s">
        <v>5447</v>
      </c>
      <c r="M875" s="130"/>
      <c r="N875" s="177"/>
      <c r="O875" s="130" t="s">
        <v>1954</v>
      </c>
    </row>
    <row r="876" spans="3:15">
      <c r="C876" s="189"/>
      <c r="D876" s="189"/>
      <c r="E876" s="189"/>
      <c r="H876" s="175" t="s">
        <v>5367</v>
      </c>
      <c r="I876" s="167" t="s">
        <v>5448</v>
      </c>
      <c r="J876" s="130" t="s">
        <v>5449</v>
      </c>
      <c r="L876" s="130" t="s">
        <v>5450</v>
      </c>
      <c r="M876" s="130" t="s">
        <v>1931</v>
      </c>
      <c r="N876" s="177" t="s">
        <v>1956</v>
      </c>
      <c r="O876" s="130" t="s">
        <v>1957</v>
      </c>
    </row>
    <row r="877" spans="3:15">
      <c r="C877" s="189"/>
      <c r="D877" s="189"/>
      <c r="E877" s="189"/>
      <c r="H877" s="175" t="s">
        <v>5367</v>
      </c>
      <c r="I877" s="167" t="s">
        <v>5451</v>
      </c>
      <c r="J877" s="130" t="s">
        <v>5452</v>
      </c>
      <c r="L877" s="130" t="s">
        <v>5453</v>
      </c>
      <c r="M877" s="130"/>
      <c r="N877" s="177"/>
      <c r="O877" s="130" t="s">
        <v>1957</v>
      </c>
    </row>
    <row r="878" spans="3:15">
      <c r="C878" s="189"/>
      <c r="D878" s="189"/>
      <c r="E878" s="189"/>
      <c r="H878" s="175" t="s">
        <v>5367</v>
      </c>
      <c r="I878" s="167" t="s">
        <v>5454</v>
      </c>
      <c r="J878" s="130" t="s">
        <v>5455</v>
      </c>
      <c r="L878" s="130" t="s">
        <v>5456</v>
      </c>
      <c r="M878" s="130" t="s">
        <v>1931</v>
      </c>
      <c r="N878" s="177" t="s">
        <v>1959</v>
      </c>
      <c r="O878" s="130" t="s">
        <v>1960</v>
      </c>
    </row>
    <row r="879" spans="3:15">
      <c r="C879" s="189"/>
      <c r="D879" s="189"/>
      <c r="E879" s="189"/>
      <c r="H879" s="175" t="s">
        <v>5367</v>
      </c>
      <c r="I879" s="167" t="s">
        <v>1642</v>
      </c>
      <c r="J879" s="130" t="s">
        <v>5457</v>
      </c>
      <c r="L879" s="130" t="s">
        <v>5458</v>
      </c>
      <c r="M879" s="130" t="s">
        <v>1931</v>
      </c>
      <c r="N879" s="177" t="s">
        <v>1962</v>
      </c>
      <c r="O879" s="130" t="s">
        <v>1963</v>
      </c>
    </row>
    <row r="880" spans="3:15">
      <c r="C880" s="189"/>
      <c r="D880" s="189"/>
      <c r="E880" s="189"/>
      <c r="H880" s="175" t="s">
        <v>5367</v>
      </c>
      <c r="I880" s="167" t="s">
        <v>5459</v>
      </c>
      <c r="J880" s="130" t="s">
        <v>5460</v>
      </c>
      <c r="L880" s="130" t="s">
        <v>5461</v>
      </c>
      <c r="M880" s="130" t="s">
        <v>1931</v>
      </c>
      <c r="N880" s="177" t="s">
        <v>1965</v>
      </c>
      <c r="O880" s="130" t="s">
        <v>1966</v>
      </c>
    </row>
    <row r="881" spans="3:15">
      <c r="C881" s="189"/>
      <c r="D881" s="189"/>
      <c r="E881" s="189"/>
      <c r="H881" s="175" t="s">
        <v>5367</v>
      </c>
      <c r="I881" s="167" t="s">
        <v>5462</v>
      </c>
      <c r="J881" s="130" t="s">
        <v>5463</v>
      </c>
      <c r="L881" s="130" t="s">
        <v>5464</v>
      </c>
      <c r="M881" s="130"/>
      <c r="N881" s="177"/>
      <c r="O881" s="130" t="s">
        <v>1966</v>
      </c>
    </row>
    <row r="882" spans="3:15">
      <c r="C882" s="189"/>
      <c r="D882" s="189"/>
      <c r="E882" s="189"/>
      <c r="H882" s="175" t="s">
        <v>5367</v>
      </c>
      <c r="I882" s="167" t="s">
        <v>5465</v>
      </c>
      <c r="J882" s="130" t="s">
        <v>5466</v>
      </c>
      <c r="L882" s="130" t="s">
        <v>5467</v>
      </c>
      <c r="M882" s="130" t="s">
        <v>1931</v>
      </c>
      <c r="N882" s="177" t="s">
        <v>1968</v>
      </c>
      <c r="O882" s="130" t="s">
        <v>1969</v>
      </c>
    </row>
    <row r="883" spans="3:15">
      <c r="C883" s="189"/>
      <c r="D883" s="189"/>
      <c r="E883" s="189"/>
      <c r="H883" s="175" t="s">
        <v>5367</v>
      </c>
      <c r="I883" s="167" t="s">
        <v>5468</v>
      </c>
      <c r="J883" s="130" t="s">
        <v>5469</v>
      </c>
      <c r="L883" s="130" t="s">
        <v>5470</v>
      </c>
      <c r="M883" s="130" t="s">
        <v>1931</v>
      </c>
      <c r="N883" s="177" t="s">
        <v>1971</v>
      </c>
      <c r="O883" s="130" t="s">
        <v>1972</v>
      </c>
    </row>
    <row r="884" spans="3:15">
      <c r="C884" s="189"/>
      <c r="D884" s="189"/>
      <c r="E884" s="189"/>
      <c r="H884" s="175" t="s">
        <v>5367</v>
      </c>
      <c r="I884" s="167" t="s">
        <v>5471</v>
      </c>
      <c r="J884" s="130" t="s">
        <v>5472</v>
      </c>
      <c r="L884" s="130" t="s">
        <v>5473</v>
      </c>
      <c r="M884" s="130" t="s">
        <v>1931</v>
      </c>
      <c r="N884" s="177" t="s">
        <v>1974</v>
      </c>
      <c r="O884" s="130" t="s">
        <v>1975</v>
      </c>
    </row>
    <row r="885" spans="3:15">
      <c r="C885" s="189"/>
      <c r="D885" s="189"/>
      <c r="E885" s="189"/>
      <c r="H885" s="175" t="s">
        <v>5367</v>
      </c>
      <c r="I885" s="167" t="s">
        <v>5474</v>
      </c>
      <c r="J885" s="130" t="s">
        <v>5475</v>
      </c>
      <c r="L885" s="130" t="s">
        <v>5476</v>
      </c>
      <c r="M885" s="130" t="s">
        <v>1931</v>
      </c>
      <c r="N885" s="177" t="s">
        <v>1977</v>
      </c>
      <c r="O885" s="130" t="s">
        <v>1978</v>
      </c>
    </row>
    <row r="886" spans="3:15">
      <c r="C886" s="189"/>
      <c r="D886" s="189"/>
      <c r="E886" s="189"/>
      <c r="H886" s="175" t="s">
        <v>5367</v>
      </c>
      <c r="I886" s="167" t="s">
        <v>5477</v>
      </c>
      <c r="J886" s="130" t="s">
        <v>5478</v>
      </c>
      <c r="L886" s="130" t="s">
        <v>5479</v>
      </c>
      <c r="M886" s="130" t="s">
        <v>1931</v>
      </c>
      <c r="N886" s="177" t="s">
        <v>1980</v>
      </c>
      <c r="O886" s="130" t="s">
        <v>1981</v>
      </c>
    </row>
    <row r="887" spans="3:15">
      <c r="C887" s="189"/>
      <c r="D887" s="189"/>
      <c r="E887" s="189"/>
      <c r="H887" s="175" t="s">
        <v>5367</v>
      </c>
      <c r="I887" s="167" t="s">
        <v>5480</v>
      </c>
      <c r="J887" s="130" t="s">
        <v>5481</v>
      </c>
      <c r="L887" s="130" t="s">
        <v>5482</v>
      </c>
      <c r="M887" s="130" t="s">
        <v>1931</v>
      </c>
      <c r="N887" s="177" t="s">
        <v>1983</v>
      </c>
      <c r="O887" s="130" t="s">
        <v>1984</v>
      </c>
    </row>
    <row r="888" spans="3:15">
      <c r="C888" s="189"/>
      <c r="D888" s="189"/>
      <c r="E888" s="189"/>
      <c r="H888" s="175" t="s">
        <v>5367</v>
      </c>
      <c r="I888" s="167" t="s">
        <v>5483</v>
      </c>
      <c r="J888" s="130" t="s">
        <v>5484</v>
      </c>
      <c r="L888" s="130" t="s">
        <v>5485</v>
      </c>
      <c r="M888" s="130" t="s">
        <v>1931</v>
      </c>
      <c r="N888" s="177" t="s">
        <v>1986</v>
      </c>
      <c r="O888" s="130" t="s">
        <v>1987</v>
      </c>
    </row>
    <row r="889" spans="3:15">
      <c r="C889" s="189"/>
      <c r="D889" s="189"/>
      <c r="E889" s="189"/>
      <c r="H889" s="175" t="s">
        <v>5367</v>
      </c>
      <c r="I889" s="167" t="s">
        <v>5486</v>
      </c>
      <c r="J889" s="130" t="s">
        <v>5487</v>
      </c>
      <c r="L889" s="130" t="s">
        <v>5488</v>
      </c>
      <c r="M889" s="130" t="s">
        <v>1931</v>
      </c>
      <c r="N889" s="177" t="s">
        <v>1989</v>
      </c>
      <c r="O889" s="130" t="s">
        <v>1990</v>
      </c>
    </row>
    <row r="890" spans="3:15">
      <c r="C890" s="189"/>
      <c r="D890" s="189"/>
      <c r="E890" s="189"/>
      <c r="H890" s="175" t="s">
        <v>5367</v>
      </c>
      <c r="I890" s="167" t="s">
        <v>5489</v>
      </c>
      <c r="J890" s="130" t="s">
        <v>5490</v>
      </c>
      <c r="L890" s="130" t="s">
        <v>5491</v>
      </c>
      <c r="M890" s="130" t="s">
        <v>1931</v>
      </c>
      <c r="N890" s="177" t="s">
        <v>1992</v>
      </c>
      <c r="O890" s="130" t="s">
        <v>1993</v>
      </c>
    </row>
    <row r="891" spans="3:15">
      <c r="C891" s="189"/>
      <c r="D891" s="189"/>
      <c r="E891" s="189"/>
      <c r="H891" s="185"/>
      <c r="I891" s="181" t="s">
        <v>5492</v>
      </c>
      <c r="J891" s="186"/>
      <c r="L891" s="130" t="s">
        <v>5493</v>
      </c>
      <c r="M891" s="130" t="s">
        <v>1931</v>
      </c>
      <c r="N891" s="177" t="s">
        <v>1995</v>
      </c>
      <c r="O891" s="130" t="s">
        <v>1996</v>
      </c>
    </row>
    <row r="892" spans="3:15">
      <c r="C892" s="189"/>
      <c r="D892" s="189"/>
      <c r="E892" s="189"/>
      <c r="H892" s="175" t="s">
        <v>5494</v>
      </c>
      <c r="I892" s="167" t="s">
        <v>5495</v>
      </c>
      <c r="J892" s="130" t="s">
        <v>5496</v>
      </c>
      <c r="L892" s="130" t="s">
        <v>5497</v>
      </c>
      <c r="M892" s="130" t="s">
        <v>2000</v>
      </c>
      <c r="N892" s="177" t="s">
        <v>2001</v>
      </c>
      <c r="O892" s="130" t="s">
        <v>2002</v>
      </c>
    </row>
    <row r="893" spans="3:15">
      <c r="C893" s="189"/>
      <c r="D893" s="189"/>
      <c r="E893" s="189"/>
      <c r="H893" s="175" t="s">
        <v>5494</v>
      </c>
      <c r="I893" s="167" t="s">
        <v>5498</v>
      </c>
      <c r="J893" s="130" t="s">
        <v>5499</v>
      </c>
      <c r="L893" s="130" t="s">
        <v>5500</v>
      </c>
      <c r="M893" s="130" t="s">
        <v>2000</v>
      </c>
      <c r="N893" s="177" t="s">
        <v>2004</v>
      </c>
      <c r="O893" s="130" t="s">
        <v>2005</v>
      </c>
    </row>
    <row r="894" spans="3:15">
      <c r="C894" s="189"/>
      <c r="D894" s="189"/>
      <c r="E894" s="189"/>
      <c r="H894" s="175" t="s">
        <v>5494</v>
      </c>
      <c r="I894" s="167" t="s">
        <v>5501</v>
      </c>
      <c r="J894" s="130" t="s">
        <v>5502</v>
      </c>
      <c r="L894" s="130" t="s">
        <v>5503</v>
      </c>
      <c r="M894" s="130" t="s">
        <v>2000</v>
      </c>
      <c r="N894" s="177" t="s">
        <v>2007</v>
      </c>
      <c r="O894" s="130" t="s">
        <v>2008</v>
      </c>
    </row>
    <row r="895" spans="3:15">
      <c r="C895" s="189"/>
      <c r="D895" s="189"/>
      <c r="E895" s="189"/>
      <c r="H895" s="175" t="s">
        <v>5494</v>
      </c>
      <c r="I895" s="167" t="s">
        <v>5504</v>
      </c>
      <c r="J895" s="130" t="s">
        <v>5505</v>
      </c>
      <c r="L895" s="130" t="s">
        <v>5506</v>
      </c>
      <c r="M895" s="130" t="s">
        <v>2000</v>
      </c>
      <c r="N895" s="177" t="s">
        <v>2010</v>
      </c>
      <c r="O895" s="130" t="s">
        <v>2011</v>
      </c>
    </row>
    <row r="896" spans="3:15">
      <c r="C896" s="189"/>
      <c r="D896" s="189"/>
      <c r="E896" s="189"/>
      <c r="H896" s="175" t="s">
        <v>5494</v>
      </c>
      <c r="I896" s="167" t="s">
        <v>5507</v>
      </c>
      <c r="J896" s="130" t="s">
        <v>5508</v>
      </c>
      <c r="L896" s="130" t="s">
        <v>5509</v>
      </c>
      <c r="M896" s="130" t="s">
        <v>2000</v>
      </c>
      <c r="N896" s="177" t="s">
        <v>2013</v>
      </c>
      <c r="O896" s="130" t="s">
        <v>2014</v>
      </c>
    </row>
    <row r="897" spans="3:15">
      <c r="C897" s="189"/>
      <c r="D897" s="189"/>
      <c r="E897" s="189"/>
      <c r="H897" s="175" t="s">
        <v>5494</v>
      </c>
      <c r="I897" s="167" t="s">
        <v>5510</v>
      </c>
      <c r="J897" s="130" t="s">
        <v>5511</v>
      </c>
      <c r="L897" s="130" t="s">
        <v>5512</v>
      </c>
      <c r="M897" s="130"/>
      <c r="N897" s="177"/>
      <c r="O897" s="130" t="s">
        <v>2014</v>
      </c>
    </row>
    <row r="898" spans="3:15">
      <c r="C898" s="189"/>
      <c r="D898" s="189"/>
      <c r="E898" s="189"/>
      <c r="H898" s="175" t="s">
        <v>5494</v>
      </c>
      <c r="I898" s="167" t="s">
        <v>5513</v>
      </c>
      <c r="J898" s="130" t="s">
        <v>5514</v>
      </c>
      <c r="L898" s="130" t="s">
        <v>5515</v>
      </c>
      <c r="M898" s="130" t="s">
        <v>2000</v>
      </c>
      <c r="N898" s="177" t="s">
        <v>2016</v>
      </c>
      <c r="O898" s="130" t="s">
        <v>2017</v>
      </c>
    </row>
    <row r="899" spans="3:15">
      <c r="C899" s="189"/>
      <c r="D899" s="189"/>
      <c r="E899" s="189"/>
      <c r="H899" s="175" t="s">
        <v>5494</v>
      </c>
      <c r="I899" s="167" t="s">
        <v>5516</v>
      </c>
      <c r="J899" s="130" t="s">
        <v>5517</v>
      </c>
      <c r="L899" s="130" t="s">
        <v>5518</v>
      </c>
      <c r="M899" s="130" t="s">
        <v>2000</v>
      </c>
      <c r="N899" s="177" t="s">
        <v>2019</v>
      </c>
      <c r="O899" s="130" t="s">
        <v>2020</v>
      </c>
    </row>
    <row r="900" spans="3:15">
      <c r="C900" s="189"/>
      <c r="D900" s="189"/>
      <c r="E900" s="189"/>
      <c r="H900" s="175" t="s">
        <v>5494</v>
      </c>
      <c r="I900" s="167" t="s">
        <v>5519</v>
      </c>
      <c r="J900" s="130" t="s">
        <v>5520</v>
      </c>
      <c r="L900" s="130" t="s">
        <v>5521</v>
      </c>
      <c r="M900" s="130" t="s">
        <v>2000</v>
      </c>
      <c r="N900" s="177" t="s">
        <v>2022</v>
      </c>
      <c r="O900" s="130" t="s">
        <v>2023</v>
      </c>
    </row>
    <row r="901" spans="3:15">
      <c r="C901" s="189"/>
      <c r="D901" s="189"/>
      <c r="E901" s="189"/>
      <c r="H901" s="175" t="s">
        <v>5494</v>
      </c>
      <c r="I901" s="167" t="s">
        <v>5522</v>
      </c>
      <c r="J901" s="130" t="s">
        <v>5523</v>
      </c>
      <c r="L901" s="130" t="s">
        <v>5524</v>
      </c>
      <c r="M901" s="130" t="s">
        <v>2000</v>
      </c>
      <c r="N901" s="177" t="s">
        <v>2025</v>
      </c>
      <c r="O901" s="130" t="s">
        <v>2026</v>
      </c>
    </row>
    <row r="902" spans="3:15">
      <c r="C902" s="189"/>
      <c r="D902" s="189"/>
      <c r="E902" s="189"/>
      <c r="H902" s="175" t="s">
        <v>5494</v>
      </c>
      <c r="I902" s="167" t="s">
        <v>5525</v>
      </c>
      <c r="J902" s="130" t="s">
        <v>5526</v>
      </c>
      <c r="L902" s="130" t="s">
        <v>5527</v>
      </c>
      <c r="M902" s="130" t="s">
        <v>2000</v>
      </c>
      <c r="N902" s="177" t="s">
        <v>2028</v>
      </c>
      <c r="O902" s="130" t="s">
        <v>2029</v>
      </c>
    </row>
    <row r="903" spans="3:15">
      <c r="C903" s="189"/>
      <c r="D903" s="189"/>
      <c r="E903" s="189"/>
      <c r="H903" s="175" t="s">
        <v>5494</v>
      </c>
      <c r="I903" s="167" t="s">
        <v>5528</v>
      </c>
      <c r="J903" s="130" t="s">
        <v>5529</v>
      </c>
      <c r="L903" s="130" t="s">
        <v>5530</v>
      </c>
      <c r="M903" s="130" t="s">
        <v>2000</v>
      </c>
      <c r="N903" s="177" t="s">
        <v>2031</v>
      </c>
      <c r="O903" s="130" t="s">
        <v>2032</v>
      </c>
    </row>
    <row r="904" spans="3:15">
      <c r="C904" s="189"/>
      <c r="D904" s="189"/>
      <c r="E904" s="189"/>
      <c r="H904" s="175" t="s">
        <v>5494</v>
      </c>
      <c r="I904" s="167" t="s">
        <v>5531</v>
      </c>
      <c r="J904" s="130" t="s">
        <v>5532</v>
      </c>
      <c r="L904" s="130" t="s">
        <v>5533</v>
      </c>
      <c r="M904" s="130"/>
      <c r="N904" s="177"/>
      <c r="O904" s="130" t="s">
        <v>2032</v>
      </c>
    </row>
    <row r="905" spans="3:15">
      <c r="C905" s="189"/>
      <c r="D905" s="189"/>
      <c r="E905" s="189"/>
      <c r="H905" s="175" t="s">
        <v>5494</v>
      </c>
      <c r="I905" s="167" t="s">
        <v>2225</v>
      </c>
      <c r="J905" s="130" t="s">
        <v>2226</v>
      </c>
      <c r="L905" s="130" t="s">
        <v>2227</v>
      </c>
      <c r="M905" s="130" t="s">
        <v>2000</v>
      </c>
      <c r="N905" s="177" t="s">
        <v>2034</v>
      </c>
      <c r="O905" s="130" t="s">
        <v>2035</v>
      </c>
    </row>
    <row r="906" spans="3:15">
      <c r="C906" s="189"/>
      <c r="D906" s="189"/>
      <c r="E906" s="189"/>
      <c r="H906" s="175" t="s">
        <v>5494</v>
      </c>
      <c r="I906" s="167" t="s">
        <v>2228</v>
      </c>
      <c r="J906" s="130" t="s">
        <v>2229</v>
      </c>
      <c r="L906" s="130" t="s">
        <v>2230</v>
      </c>
      <c r="M906" s="130"/>
      <c r="N906" s="177"/>
      <c r="O906" s="130" t="s">
        <v>2035</v>
      </c>
    </row>
    <row r="907" spans="3:15">
      <c r="C907" s="189"/>
      <c r="D907" s="189"/>
      <c r="E907" s="189"/>
      <c r="H907" s="175" t="s">
        <v>5494</v>
      </c>
      <c r="I907" s="167" t="s">
        <v>2231</v>
      </c>
      <c r="J907" s="130" t="s">
        <v>2232</v>
      </c>
      <c r="L907" s="130" t="s">
        <v>2233</v>
      </c>
      <c r="M907" s="130" t="s">
        <v>2000</v>
      </c>
      <c r="N907" s="177" t="s">
        <v>2037</v>
      </c>
      <c r="O907" s="130" t="s">
        <v>2038</v>
      </c>
    </row>
    <row r="908" spans="3:15">
      <c r="C908" s="189"/>
      <c r="D908" s="189"/>
      <c r="E908" s="189"/>
      <c r="H908" s="175" t="s">
        <v>5494</v>
      </c>
      <c r="I908" s="167" t="s">
        <v>2234</v>
      </c>
      <c r="J908" s="130" t="s">
        <v>2235</v>
      </c>
      <c r="L908" s="130" t="s">
        <v>2236</v>
      </c>
      <c r="M908" s="130" t="s">
        <v>2000</v>
      </c>
      <c r="N908" s="177" t="s">
        <v>2040</v>
      </c>
      <c r="O908" s="130" t="s">
        <v>2041</v>
      </c>
    </row>
    <row r="909" spans="3:15">
      <c r="C909" s="189"/>
      <c r="D909" s="189"/>
      <c r="E909" s="189"/>
      <c r="H909" s="175" t="s">
        <v>5494</v>
      </c>
      <c r="I909" s="167" t="s">
        <v>2237</v>
      </c>
      <c r="J909" s="130" t="s">
        <v>2238</v>
      </c>
      <c r="L909" s="130" t="s">
        <v>2239</v>
      </c>
      <c r="M909" s="130" t="s">
        <v>2000</v>
      </c>
      <c r="N909" s="177" t="s">
        <v>2043</v>
      </c>
      <c r="O909" s="130" t="s">
        <v>2044</v>
      </c>
    </row>
    <row r="910" spans="3:15">
      <c r="C910" s="189"/>
      <c r="D910" s="189"/>
      <c r="E910" s="189"/>
      <c r="H910" s="175" t="s">
        <v>5494</v>
      </c>
      <c r="I910" s="167" t="s">
        <v>2240</v>
      </c>
      <c r="J910" s="130" t="s">
        <v>2241</v>
      </c>
      <c r="L910" s="130" t="s">
        <v>2242</v>
      </c>
      <c r="M910" s="130" t="s">
        <v>2048</v>
      </c>
      <c r="N910" s="177" t="s">
        <v>3681</v>
      </c>
      <c r="O910" s="130" t="s">
        <v>2049</v>
      </c>
    </row>
    <row r="911" spans="3:15">
      <c r="C911" s="189"/>
      <c r="D911" s="189"/>
      <c r="E911" s="189"/>
      <c r="H911" s="175" t="s">
        <v>5494</v>
      </c>
      <c r="I911" s="167" t="s">
        <v>2243</v>
      </c>
      <c r="J911" s="130" t="s">
        <v>2244</v>
      </c>
      <c r="L911" s="130" t="s">
        <v>2245</v>
      </c>
      <c r="M911" s="130"/>
      <c r="N911" s="177"/>
      <c r="O911" s="130" t="s">
        <v>2049</v>
      </c>
    </row>
    <row r="912" spans="3:15">
      <c r="C912" s="189"/>
      <c r="D912" s="189"/>
      <c r="E912" s="189"/>
      <c r="H912" s="175" t="s">
        <v>5494</v>
      </c>
      <c r="I912" s="167" t="s">
        <v>2246</v>
      </c>
      <c r="J912" s="130" t="s">
        <v>2247</v>
      </c>
      <c r="L912" s="130" t="s">
        <v>2248</v>
      </c>
      <c r="M912" s="130" t="s">
        <v>2048</v>
      </c>
      <c r="N912" s="177" t="s">
        <v>2051</v>
      </c>
      <c r="O912" s="130" t="s">
        <v>2052</v>
      </c>
    </row>
    <row r="913" spans="3:15">
      <c r="C913" s="189"/>
      <c r="D913" s="189"/>
      <c r="E913" s="189"/>
      <c r="H913" s="175" t="s">
        <v>5494</v>
      </c>
      <c r="I913" s="167" t="s">
        <v>2249</v>
      </c>
      <c r="J913" s="130" t="s">
        <v>2250</v>
      </c>
      <c r="L913" s="130" t="s">
        <v>2251</v>
      </c>
      <c r="M913" s="130" t="s">
        <v>2048</v>
      </c>
      <c r="N913" s="177" t="s">
        <v>2054</v>
      </c>
      <c r="O913" s="130" t="s">
        <v>2055</v>
      </c>
    </row>
    <row r="914" spans="3:15">
      <c r="C914" s="189"/>
      <c r="D914" s="189"/>
      <c r="E914" s="189"/>
      <c r="H914" s="175" t="s">
        <v>5494</v>
      </c>
      <c r="I914" s="167" t="s">
        <v>2252</v>
      </c>
      <c r="J914" s="130" t="s">
        <v>2253</v>
      </c>
      <c r="L914" s="130" t="s">
        <v>2254</v>
      </c>
      <c r="M914" s="130" t="s">
        <v>2048</v>
      </c>
      <c r="N914" s="177" t="s">
        <v>2057</v>
      </c>
      <c r="O914" s="130" t="s">
        <v>2058</v>
      </c>
    </row>
    <row r="915" spans="3:15">
      <c r="C915" s="189"/>
      <c r="D915" s="189"/>
      <c r="E915" s="189"/>
      <c r="H915" s="175" t="s">
        <v>5494</v>
      </c>
      <c r="I915" s="167" t="s">
        <v>2255</v>
      </c>
      <c r="J915" s="130" t="s">
        <v>2256</v>
      </c>
      <c r="L915" s="130" t="s">
        <v>2257</v>
      </c>
      <c r="M915" s="130" t="s">
        <v>2048</v>
      </c>
      <c r="N915" s="177" t="s">
        <v>2060</v>
      </c>
      <c r="O915" s="130" t="s">
        <v>2061</v>
      </c>
    </row>
    <row r="916" spans="3:15">
      <c r="C916" s="189"/>
      <c r="D916" s="189"/>
      <c r="E916" s="189"/>
      <c r="H916" s="175" t="s">
        <v>5494</v>
      </c>
      <c r="I916" s="167" t="s">
        <v>2258</v>
      </c>
      <c r="J916" s="130" t="s">
        <v>2259</v>
      </c>
      <c r="L916" s="130" t="s">
        <v>2260</v>
      </c>
      <c r="M916" s="130" t="s">
        <v>2048</v>
      </c>
      <c r="N916" s="177" t="s">
        <v>2063</v>
      </c>
      <c r="O916" s="130" t="s">
        <v>2064</v>
      </c>
    </row>
    <row r="917" spans="3:15">
      <c r="C917" s="189"/>
      <c r="D917" s="189"/>
      <c r="E917" s="189"/>
      <c r="H917" s="185"/>
      <c r="I917" s="181" t="s">
        <v>2261</v>
      </c>
      <c r="J917" s="186"/>
      <c r="L917" s="130" t="s">
        <v>2262</v>
      </c>
      <c r="M917" s="130" t="s">
        <v>2048</v>
      </c>
      <c r="N917" s="177" t="s">
        <v>2066</v>
      </c>
      <c r="O917" s="130" t="s">
        <v>2067</v>
      </c>
    </row>
    <row r="918" spans="3:15">
      <c r="C918" s="189"/>
      <c r="D918" s="189"/>
      <c r="E918" s="189"/>
      <c r="H918" s="175" t="s">
        <v>2263</v>
      </c>
      <c r="I918" s="167" t="s">
        <v>2264</v>
      </c>
      <c r="J918" s="130" t="s">
        <v>2265</v>
      </c>
      <c r="L918" s="130" t="s">
        <v>2266</v>
      </c>
      <c r="M918" s="130" t="s">
        <v>2048</v>
      </c>
      <c r="N918" s="177" t="s">
        <v>2069</v>
      </c>
      <c r="O918" s="130" t="s">
        <v>2070</v>
      </c>
    </row>
    <row r="919" spans="3:15">
      <c r="C919" s="189"/>
      <c r="D919" s="189"/>
      <c r="E919" s="189"/>
      <c r="H919" s="175" t="s">
        <v>2263</v>
      </c>
      <c r="I919" s="167" t="s">
        <v>2267</v>
      </c>
      <c r="J919" s="130" t="s">
        <v>2268</v>
      </c>
      <c r="L919" s="130" t="s">
        <v>2269</v>
      </c>
      <c r="M919" s="130" t="s">
        <v>2048</v>
      </c>
      <c r="N919" s="177" t="s">
        <v>2072</v>
      </c>
      <c r="O919" s="130" t="s">
        <v>2073</v>
      </c>
    </row>
    <row r="920" spans="3:15">
      <c r="C920" s="189"/>
      <c r="D920" s="189"/>
      <c r="E920" s="189"/>
      <c r="H920" s="175" t="s">
        <v>2263</v>
      </c>
      <c r="I920" s="167" t="s">
        <v>2270</v>
      </c>
      <c r="J920" s="130" t="s">
        <v>2271</v>
      </c>
      <c r="L920" s="130" t="s">
        <v>2272</v>
      </c>
      <c r="M920" s="130" t="s">
        <v>2048</v>
      </c>
      <c r="N920" s="177" t="s">
        <v>2075</v>
      </c>
      <c r="O920" s="130" t="s">
        <v>2076</v>
      </c>
    </row>
    <row r="921" spans="3:15">
      <c r="C921" s="189"/>
      <c r="D921" s="189"/>
      <c r="E921" s="189"/>
      <c r="H921" s="175" t="s">
        <v>2263</v>
      </c>
      <c r="I921" s="167" t="s">
        <v>2273</v>
      </c>
      <c r="J921" s="130" t="s">
        <v>2274</v>
      </c>
      <c r="L921" s="130" t="s">
        <v>2275</v>
      </c>
      <c r="M921" s="130" t="s">
        <v>2048</v>
      </c>
      <c r="N921" s="177" t="s">
        <v>2078</v>
      </c>
      <c r="O921" s="130" t="s">
        <v>2079</v>
      </c>
    </row>
    <row r="922" spans="3:15">
      <c r="C922" s="189"/>
      <c r="D922" s="189"/>
      <c r="E922" s="189"/>
      <c r="H922" s="175" t="s">
        <v>2263</v>
      </c>
      <c r="I922" s="167" t="s">
        <v>2276</v>
      </c>
      <c r="J922" s="130" t="s">
        <v>2277</v>
      </c>
      <c r="L922" s="130" t="s">
        <v>2278</v>
      </c>
      <c r="M922" s="130" t="s">
        <v>2048</v>
      </c>
      <c r="N922" s="177" t="s">
        <v>109</v>
      </c>
      <c r="O922" s="130" t="s">
        <v>2081</v>
      </c>
    </row>
    <row r="923" spans="3:15">
      <c r="C923" s="189"/>
      <c r="D923" s="189"/>
      <c r="E923" s="189"/>
      <c r="H923" s="175" t="s">
        <v>2263</v>
      </c>
      <c r="I923" s="167" t="s">
        <v>2279</v>
      </c>
      <c r="J923" s="130" t="s">
        <v>2280</v>
      </c>
      <c r="L923" s="130" t="s">
        <v>2281</v>
      </c>
      <c r="M923" s="130" t="s">
        <v>2048</v>
      </c>
      <c r="N923" s="177" t="s">
        <v>2083</v>
      </c>
      <c r="O923" s="130" t="s">
        <v>2084</v>
      </c>
    </row>
    <row r="924" spans="3:15">
      <c r="C924" s="189"/>
      <c r="D924" s="189"/>
      <c r="E924" s="189"/>
      <c r="H924" s="175" t="s">
        <v>2263</v>
      </c>
      <c r="I924" s="167" t="s">
        <v>2282</v>
      </c>
      <c r="J924" s="130" t="s">
        <v>2283</v>
      </c>
      <c r="L924" s="130" t="s">
        <v>2284</v>
      </c>
      <c r="M924" s="130" t="s">
        <v>2048</v>
      </c>
      <c r="N924" s="177" t="s">
        <v>2086</v>
      </c>
      <c r="O924" s="130" t="s">
        <v>2087</v>
      </c>
    </row>
    <row r="925" spans="3:15">
      <c r="C925" s="189"/>
      <c r="D925" s="189"/>
      <c r="E925" s="189"/>
      <c r="H925" s="175" t="s">
        <v>2263</v>
      </c>
      <c r="I925" s="167" t="s">
        <v>2285</v>
      </c>
      <c r="J925" s="130" t="s">
        <v>2286</v>
      </c>
      <c r="L925" s="130" t="s">
        <v>2287</v>
      </c>
      <c r="M925" s="130" t="s">
        <v>2048</v>
      </c>
      <c r="N925" s="177" t="s">
        <v>2089</v>
      </c>
      <c r="O925" s="130" t="s">
        <v>2090</v>
      </c>
    </row>
    <row r="926" spans="3:15">
      <c r="C926" s="189"/>
      <c r="D926" s="189"/>
      <c r="E926" s="189"/>
      <c r="H926" s="175" t="s">
        <v>2263</v>
      </c>
      <c r="I926" s="167" t="s">
        <v>2288</v>
      </c>
      <c r="J926" s="130" t="s">
        <v>2289</v>
      </c>
      <c r="L926" s="130" t="s">
        <v>2290</v>
      </c>
      <c r="M926" s="130" t="s">
        <v>2048</v>
      </c>
      <c r="N926" s="177" t="s">
        <v>5185</v>
      </c>
      <c r="O926" s="130" t="s">
        <v>5186</v>
      </c>
    </row>
    <row r="927" spans="3:15">
      <c r="C927" s="189"/>
      <c r="D927" s="189"/>
      <c r="E927" s="189"/>
      <c r="H927" s="175" t="s">
        <v>2263</v>
      </c>
      <c r="I927" s="167" t="s">
        <v>2291</v>
      </c>
      <c r="J927" s="130" t="s">
        <v>2292</v>
      </c>
      <c r="L927" s="130" t="s">
        <v>2293</v>
      </c>
      <c r="M927" s="130"/>
      <c r="N927" s="177"/>
      <c r="O927" s="130" t="s">
        <v>5186</v>
      </c>
    </row>
    <row r="928" spans="3:15">
      <c r="C928" s="189"/>
      <c r="D928" s="189"/>
      <c r="E928" s="189"/>
      <c r="H928" s="175" t="s">
        <v>2263</v>
      </c>
      <c r="I928" s="167" t="s">
        <v>2294</v>
      </c>
      <c r="J928" s="130" t="s">
        <v>2295</v>
      </c>
      <c r="L928" s="130" t="s">
        <v>2296</v>
      </c>
      <c r="M928" s="130" t="s">
        <v>2048</v>
      </c>
      <c r="N928" s="177" t="s">
        <v>5188</v>
      </c>
      <c r="O928" s="130" t="s">
        <v>5189</v>
      </c>
    </row>
    <row r="929" spans="3:15">
      <c r="C929" s="189"/>
      <c r="D929" s="189"/>
      <c r="E929" s="189"/>
      <c r="H929" s="175" t="s">
        <v>2263</v>
      </c>
      <c r="I929" s="167" t="s">
        <v>2297</v>
      </c>
      <c r="J929" s="130" t="s">
        <v>2298</v>
      </c>
      <c r="L929" s="130" t="s">
        <v>2299</v>
      </c>
      <c r="M929" s="130" t="s">
        <v>2048</v>
      </c>
      <c r="N929" s="177" t="s">
        <v>5191</v>
      </c>
      <c r="O929" s="130" t="s">
        <v>5192</v>
      </c>
    </row>
    <row r="930" spans="3:15">
      <c r="C930" s="189"/>
      <c r="D930" s="189"/>
      <c r="E930" s="189"/>
      <c r="H930" s="175" t="s">
        <v>2263</v>
      </c>
      <c r="I930" s="167" t="s">
        <v>2300</v>
      </c>
      <c r="J930" s="130" t="s">
        <v>2301</v>
      </c>
      <c r="L930" s="130" t="s">
        <v>2302</v>
      </c>
      <c r="M930" s="130" t="s">
        <v>2048</v>
      </c>
      <c r="N930" s="177" t="s">
        <v>5194</v>
      </c>
      <c r="O930" s="130" t="s">
        <v>5195</v>
      </c>
    </row>
    <row r="931" spans="3:15">
      <c r="C931" s="189"/>
      <c r="D931" s="189"/>
      <c r="E931" s="189"/>
      <c r="H931" s="175" t="s">
        <v>2263</v>
      </c>
      <c r="I931" s="167" t="s">
        <v>2303</v>
      </c>
      <c r="J931" s="130" t="s">
        <v>2304</v>
      </c>
      <c r="L931" s="130" t="s">
        <v>2305</v>
      </c>
      <c r="M931" s="130" t="s">
        <v>2048</v>
      </c>
      <c r="N931" s="177" t="s">
        <v>5197</v>
      </c>
      <c r="O931" s="130" t="s">
        <v>5198</v>
      </c>
    </row>
    <row r="932" spans="3:15">
      <c r="C932" s="189"/>
      <c r="D932" s="189"/>
      <c r="E932" s="189"/>
      <c r="H932" s="175" t="s">
        <v>2263</v>
      </c>
      <c r="I932" s="167" t="s">
        <v>2306</v>
      </c>
      <c r="J932" s="130" t="s">
        <v>2307</v>
      </c>
      <c r="L932" s="130" t="s">
        <v>2308</v>
      </c>
      <c r="M932" s="130" t="s">
        <v>2048</v>
      </c>
      <c r="N932" s="177" t="s">
        <v>5200</v>
      </c>
      <c r="O932" s="130" t="s">
        <v>5201</v>
      </c>
    </row>
    <row r="933" spans="3:15">
      <c r="C933" s="189"/>
      <c r="D933" s="189"/>
      <c r="E933" s="189"/>
      <c r="H933" s="175" t="s">
        <v>2263</v>
      </c>
      <c r="I933" s="167" t="s">
        <v>2309</v>
      </c>
      <c r="J933" s="130" t="s">
        <v>2310</v>
      </c>
      <c r="L933" s="130" t="s">
        <v>2311</v>
      </c>
      <c r="M933" s="130" t="s">
        <v>2048</v>
      </c>
      <c r="N933" s="177" t="s">
        <v>5203</v>
      </c>
      <c r="O933" s="130" t="s">
        <v>5204</v>
      </c>
    </row>
    <row r="934" spans="3:15">
      <c r="C934" s="189"/>
      <c r="D934" s="189"/>
      <c r="E934" s="189"/>
      <c r="H934" s="175" t="s">
        <v>2263</v>
      </c>
      <c r="I934" s="167" t="s">
        <v>2312</v>
      </c>
      <c r="J934" s="130" t="s">
        <v>2313</v>
      </c>
      <c r="L934" s="130" t="s">
        <v>2314</v>
      </c>
      <c r="M934" s="130" t="s">
        <v>2048</v>
      </c>
      <c r="N934" s="177" t="s">
        <v>1680</v>
      </c>
      <c r="O934" s="130" t="s">
        <v>5206</v>
      </c>
    </row>
    <row r="935" spans="3:15">
      <c r="C935" s="189"/>
      <c r="D935" s="189"/>
      <c r="E935" s="189"/>
      <c r="H935" s="175" t="s">
        <v>2263</v>
      </c>
      <c r="I935" s="167" t="s">
        <v>2315</v>
      </c>
      <c r="J935" s="130" t="s">
        <v>2316</v>
      </c>
      <c r="L935" s="130" t="s">
        <v>2317</v>
      </c>
      <c r="M935" s="130" t="s">
        <v>5210</v>
      </c>
      <c r="N935" s="177" t="s">
        <v>5211</v>
      </c>
      <c r="O935" s="130" t="s">
        <v>5212</v>
      </c>
    </row>
    <row r="936" spans="3:15">
      <c r="C936" s="189"/>
      <c r="D936" s="189"/>
      <c r="E936" s="189"/>
      <c r="H936" s="175" t="s">
        <v>2263</v>
      </c>
      <c r="I936" s="167" t="s">
        <v>2318</v>
      </c>
      <c r="J936" s="130" t="s">
        <v>2319</v>
      </c>
      <c r="L936" s="130" t="s">
        <v>2320</v>
      </c>
      <c r="M936" s="130" t="s">
        <v>5210</v>
      </c>
      <c r="N936" s="177" t="s">
        <v>5214</v>
      </c>
      <c r="O936" s="130" t="s">
        <v>5215</v>
      </c>
    </row>
    <row r="937" spans="3:15">
      <c r="C937" s="189"/>
      <c r="D937" s="189"/>
      <c r="E937" s="189"/>
      <c r="H937" s="175" t="s">
        <v>2263</v>
      </c>
      <c r="I937" s="167" t="s">
        <v>2321</v>
      </c>
      <c r="J937" s="130" t="s">
        <v>2322</v>
      </c>
      <c r="L937" s="130" t="s">
        <v>2323</v>
      </c>
      <c r="M937" s="130" t="s">
        <v>5210</v>
      </c>
      <c r="N937" s="177" t="s">
        <v>5217</v>
      </c>
      <c r="O937" s="130" t="s">
        <v>5218</v>
      </c>
    </row>
    <row r="938" spans="3:15">
      <c r="C938" s="189"/>
      <c r="D938" s="189"/>
      <c r="E938" s="189"/>
      <c r="H938" s="175" t="s">
        <v>2263</v>
      </c>
      <c r="I938" s="167" t="s">
        <v>2324</v>
      </c>
      <c r="J938" s="130" t="s">
        <v>2325</v>
      </c>
      <c r="L938" s="130" t="s">
        <v>2326</v>
      </c>
      <c r="M938" s="130" t="s">
        <v>5210</v>
      </c>
      <c r="N938" s="177" t="s">
        <v>5220</v>
      </c>
      <c r="O938" s="130" t="s">
        <v>5221</v>
      </c>
    </row>
    <row r="939" spans="3:15">
      <c r="C939" s="189"/>
      <c r="D939" s="189"/>
      <c r="E939" s="189"/>
      <c r="H939" s="175" t="s">
        <v>2263</v>
      </c>
      <c r="I939" s="167" t="s">
        <v>1103</v>
      </c>
      <c r="J939" s="130" t="s">
        <v>2327</v>
      </c>
      <c r="L939" s="130" t="s">
        <v>2328</v>
      </c>
      <c r="M939" s="130" t="s">
        <v>5210</v>
      </c>
      <c r="N939" s="177" t="s">
        <v>5223</v>
      </c>
      <c r="O939" s="130" t="s">
        <v>5224</v>
      </c>
    </row>
    <row r="940" spans="3:15">
      <c r="C940" s="189"/>
      <c r="D940" s="189"/>
      <c r="E940" s="189"/>
      <c r="H940" s="175" t="s">
        <v>2263</v>
      </c>
      <c r="I940" s="167" t="s">
        <v>2329</v>
      </c>
      <c r="J940" s="130" t="s">
        <v>2330</v>
      </c>
      <c r="L940" s="130" t="s">
        <v>2331</v>
      </c>
      <c r="M940" s="130"/>
      <c r="N940" s="177"/>
      <c r="O940" s="130" t="s">
        <v>5224</v>
      </c>
    </row>
    <row r="941" spans="3:15">
      <c r="C941" s="189"/>
      <c r="D941" s="189"/>
      <c r="E941" s="189"/>
      <c r="H941" s="175" t="s">
        <v>2263</v>
      </c>
      <c r="I941" s="167" t="s">
        <v>2332</v>
      </c>
      <c r="J941" s="130" t="s">
        <v>2333</v>
      </c>
      <c r="L941" s="130" t="s">
        <v>2334</v>
      </c>
      <c r="M941" s="130" t="s">
        <v>5210</v>
      </c>
      <c r="N941" s="177" t="s">
        <v>5226</v>
      </c>
      <c r="O941" s="130" t="s">
        <v>5227</v>
      </c>
    </row>
    <row r="942" spans="3:15">
      <c r="C942" s="189"/>
      <c r="D942" s="189"/>
      <c r="E942" s="189"/>
      <c r="H942" s="175" t="s">
        <v>2263</v>
      </c>
      <c r="I942" s="167" t="s">
        <v>2335</v>
      </c>
      <c r="J942" s="130" t="s">
        <v>2336</v>
      </c>
      <c r="L942" s="130" t="s">
        <v>2337</v>
      </c>
      <c r="M942" s="130"/>
      <c r="N942" s="177"/>
      <c r="O942" s="130" t="s">
        <v>5227</v>
      </c>
    </row>
    <row r="943" spans="3:15">
      <c r="C943" s="189"/>
      <c r="D943" s="189"/>
      <c r="E943" s="189"/>
      <c r="H943" s="175" t="s">
        <v>2263</v>
      </c>
      <c r="I943" s="167" t="s">
        <v>2338</v>
      </c>
      <c r="J943" s="130" t="s">
        <v>2339</v>
      </c>
      <c r="L943" s="130" t="s">
        <v>2340</v>
      </c>
      <c r="M943" s="130" t="s">
        <v>5210</v>
      </c>
      <c r="N943" s="177" t="s">
        <v>5229</v>
      </c>
      <c r="O943" s="130" t="s">
        <v>5230</v>
      </c>
    </row>
    <row r="944" spans="3:15">
      <c r="C944" s="189"/>
      <c r="D944" s="189"/>
      <c r="E944" s="189"/>
      <c r="H944" s="175" t="s">
        <v>2263</v>
      </c>
      <c r="I944" s="167" t="s">
        <v>2341</v>
      </c>
      <c r="J944" s="130" t="s">
        <v>2342</v>
      </c>
      <c r="L944" s="130" t="s">
        <v>2343</v>
      </c>
      <c r="M944" s="130" t="s">
        <v>5210</v>
      </c>
      <c r="N944" s="177" t="s">
        <v>5232</v>
      </c>
      <c r="O944" s="130" t="s">
        <v>5233</v>
      </c>
    </row>
    <row r="945" spans="3:15">
      <c r="C945" s="189"/>
      <c r="D945" s="189"/>
      <c r="E945" s="189"/>
      <c r="H945" s="175" t="s">
        <v>2263</v>
      </c>
      <c r="I945" s="167" t="s">
        <v>2344</v>
      </c>
      <c r="J945" s="130" t="s">
        <v>2345</v>
      </c>
      <c r="L945" s="130" t="s">
        <v>2346</v>
      </c>
      <c r="M945" s="130" t="s">
        <v>5210</v>
      </c>
      <c r="N945" s="177" t="s">
        <v>5235</v>
      </c>
      <c r="O945" s="130" t="s">
        <v>5236</v>
      </c>
    </row>
    <row r="946" spans="3:15">
      <c r="C946" s="189"/>
      <c r="D946" s="189"/>
      <c r="E946" s="189"/>
      <c r="H946" s="175" t="s">
        <v>2263</v>
      </c>
      <c r="I946" s="167" t="s">
        <v>2347</v>
      </c>
      <c r="J946" s="130" t="s">
        <v>2348</v>
      </c>
      <c r="L946" s="130" t="s">
        <v>2349</v>
      </c>
      <c r="M946" s="130" t="s">
        <v>5210</v>
      </c>
      <c r="N946" s="177" t="s">
        <v>5238</v>
      </c>
      <c r="O946" s="130" t="s">
        <v>5239</v>
      </c>
    </row>
    <row r="947" spans="3:15">
      <c r="C947" s="189"/>
      <c r="D947" s="189"/>
      <c r="E947" s="189"/>
      <c r="H947" s="185"/>
      <c r="I947" s="181" t="s">
        <v>2350</v>
      </c>
      <c r="J947" s="186"/>
      <c r="L947" s="130" t="s">
        <v>2351</v>
      </c>
      <c r="M947" s="130" t="s">
        <v>5210</v>
      </c>
      <c r="N947" s="177" t="s">
        <v>5241</v>
      </c>
      <c r="O947" s="130" t="s">
        <v>5242</v>
      </c>
    </row>
    <row r="948" spans="3:15">
      <c r="C948" s="189"/>
      <c r="D948" s="189"/>
      <c r="E948" s="189"/>
      <c r="H948" s="175" t="s">
        <v>2352</v>
      </c>
      <c r="I948" s="167" t="s">
        <v>2353</v>
      </c>
      <c r="J948" s="130" t="s">
        <v>2354</v>
      </c>
      <c r="L948" s="130" t="s">
        <v>2355</v>
      </c>
      <c r="M948" s="130" t="s">
        <v>5210</v>
      </c>
      <c r="N948" s="177" t="s">
        <v>5244</v>
      </c>
      <c r="O948" s="130" t="s">
        <v>5245</v>
      </c>
    </row>
    <row r="949" spans="3:15">
      <c r="C949" s="189"/>
      <c r="D949" s="189"/>
      <c r="E949" s="189"/>
      <c r="H949" s="175" t="s">
        <v>2352</v>
      </c>
      <c r="I949" s="167" t="s">
        <v>1886</v>
      </c>
      <c r="J949" s="130" t="s">
        <v>2356</v>
      </c>
      <c r="L949" s="130" t="s">
        <v>2357</v>
      </c>
      <c r="M949" s="130" t="s">
        <v>5210</v>
      </c>
      <c r="N949" s="177" t="s">
        <v>5247</v>
      </c>
      <c r="O949" s="130" t="s">
        <v>5248</v>
      </c>
    </row>
    <row r="950" spans="3:15">
      <c r="C950" s="189"/>
      <c r="D950" s="189"/>
      <c r="E950" s="189"/>
      <c r="H950" s="175" t="s">
        <v>2352</v>
      </c>
      <c r="I950" s="167" t="s">
        <v>2358</v>
      </c>
      <c r="J950" s="130" t="s">
        <v>2359</v>
      </c>
      <c r="L950" s="130" t="s">
        <v>2360</v>
      </c>
      <c r="M950" s="130" t="s">
        <v>5210</v>
      </c>
      <c r="N950" s="177" t="s">
        <v>5250</v>
      </c>
      <c r="O950" s="130" t="s">
        <v>5251</v>
      </c>
    </row>
    <row r="951" spans="3:15">
      <c r="C951" s="189"/>
      <c r="D951" s="189"/>
      <c r="E951" s="189"/>
      <c r="H951" s="175" t="s">
        <v>2352</v>
      </c>
      <c r="I951" s="167" t="s">
        <v>1821</v>
      </c>
      <c r="J951" s="130" t="s">
        <v>2361</v>
      </c>
      <c r="L951" s="130" t="s">
        <v>2362</v>
      </c>
      <c r="M951" s="130" t="s">
        <v>5210</v>
      </c>
      <c r="N951" s="177" t="s">
        <v>5253</v>
      </c>
      <c r="O951" s="130" t="s">
        <v>5254</v>
      </c>
    </row>
    <row r="952" spans="3:15">
      <c r="C952" s="189"/>
      <c r="D952" s="189"/>
      <c r="E952" s="189"/>
      <c r="H952" s="175" t="s">
        <v>2352</v>
      </c>
      <c r="I952" s="167" t="s">
        <v>2363</v>
      </c>
      <c r="J952" s="130" t="s">
        <v>2364</v>
      </c>
      <c r="L952" s="130" t="s">
        <v>2365</v>
      </c>
      <c r="M952" s="130" t="s">
        <v>5210</v>
      </c>
      <c r="N952" s="177" t="s">
        <v>1070</v>
      </c>
      <c r="O952" s="130" t="s">
        <v>5256</v>
      </c>
    </row>
    <row r="953" spans="3:15">
      <c r="C953" s="189"/>
      <c r="D953" s="189"/>
      <c r="E953" s="189"/>
      <c r="H953" s="175" t="s">
        <v>2352</v>
      </c>
      <c r="I953" s="167" t="s">
        <v>2366</v>
      </c>
      <c r="J953" s="130" t="s">
        <v>2367</v>
      </c>
      <c r="L953" s="130" t="s">
        <v>2368</v>
      </c>
      <c r="M953" s="130"/>
      <c r="N953" s="177"/>
      <c r="O953" s="130" t="s">
        <v>5256</v>
      </c>
    </row>
    <row r="954" spans="3:15">
      <c r="C954" s="189"/>
      <c r="D954" s="189"/>
      <c r="E954" s="189"/>
      <c r="H954" s="175" t="s">
        <v>2352</v>
      </c>
      <c r="I954" s="167" t="s">
        <v>2369</v>
      </c>
      <c r="J954" s="130" t="s">
        <v>2370</v>
      </c>
      <c r="L954" s="130" t="s">
        <v>2371</v>
      </c>
      <c r="M954" s="130" t="s">
        <v>5210</v>
      </c>
      <c r="N954" s="177" t="s">
        <v>5258</v>
      </c>
      <c r="O954" s="130" t="s">
        <v>5259</v>
      </c>
    </row>
    <row r="955" spans="3:15">
      <c r="C955" s="189"/>
      <c r="D955" s="189"/>
      <c r="E955" s="189"/>
      <c r="H955" s="175" t="s">
        <v>2352</v>
      </c>
      <c r="I955" s="167" t="s">
        <v>2037</v>
      </c>
      <c r="J955" s="130" t="s">
        <v>2372</v>
      </c>
      <c r="L955" s="130" t="s">
        <v>2373</v>
      </c>
      <c r="M955" s="130" t="s">
        <v>5210</v>
      </c>
      <c r="N955" s="177" t="s">
        <v>5261</v>
      </c>
      <c r="O955" s="130" t="s">
        <v>5262</v>
      </c>
    </row>
    <row r="956" spans="3:15">
      <c r="C956" s="189"/>
      <c r="D956" s="189"/>
      <c r="E956" s="189"/>
      <c r="H956" s="175" t="s">
        <v>2352</v>
      </c>
      <c r="I956" s="167" t="s">
        <v>2374</v>
      </c>
      <c r="J956" s="130" t="s">
        <v>2375</v>
      </c>
      <c r="L956" s="130" t="s">
        <v>2376</v>
      </c>
      <c r="M956" s="130" t="s">
        <v>5210</v>
      </c>
      <c r="N956" s="177" t="s">
        <v>5264</v>
      </c>
      <c r="O956" s="130" t="s">
        <v>5265</v>
      </c>
    </row>
    <row r="957" spans="3:15">
      <c r="C957" s="189"/>
      <c r="D957" s="189"/>
      <c r="E957" s="189"/>
      <c r="H957" s="175" t="s">
        <v>2352</v>
      </c>
      <c r="I957" s="167" t="s">
        <v>2377</v>
      </c>
      <c r="J957" s="130" t="s">
        <v>2378</v>
      </c>
      <c r="L957" s="130" t="s">
        <v>2379</v>
      </c>
      <c r="M957" s="130" t="s">
        <v>5210</v>
      </c>
      <c r="N957" s="177" t="s">
        <v>5267</v>
      </c>
      <c r="O957" s="130" t="s">
        <v>5268</v>
      </c>
    </row>
    <row r="958" spans="3:15">
      <c r="C958" s="189"/>
      <c r="D958" s="189"/>
      <c r="E958" s="189"/>
      <c r="H958" s="175" t="s">
        <v>2352</v>
      </c>
      <c r="I958" s="167" t="s">
        <v>2380</v>
      </c>
      <c r="J958" s="130" t="s">
        <v>2381</v>
      </c>
      <c r="L958" s="130" t="s">
        <v>2382</v>
      </c>
      <c r="M958" s="130" t="s">
        <v>5210</v>
      </c>
      <c r="N958" s="177" t="s">
        <v>5270</v>
      </c>
      <c r="O958" s="130" t="s">
        <v>5271</v>
      </c>
    </row>
    <row r="959" spans="3:15">
      <c r="C959" s="189"/>
      <c r="D959" s="189"/>
      <c r="E959" s="189"/>
      <c r="H959" s="175" t="s">
        <v>2352</v>
      </c>
      <c r="I959" s="167" t="s">
        <v>2383</v>
      </c>
      <c r="J959" s="130" t="s">
        <v>2384</v>
      </c>
      <c r="L959" s="130" t="s">
        <v>2385</v>
      </c>
      <c r="M959" s="130" t="s">
        <v>5210</v>
      </c>
      <c r="N959" s="177" t="s">
        <v>5273</v>
      </c>
      <c r="O959" s="130" t="s">
        <v>5274</v>
      </c>
    </row>
    <row r="960" spans="3:15">
      <c r="C960" s="189"/>
      <c r="D960" s="189"/>
      <c r="E960" s="189"/>
      <c r="H960" s="175" t="s">
        <v>2352</v>
      </c>
      <c r="I960" s="167" t="s">
        <v>2386</v>
      </c>
      <c r="J960" s="130" t="s">
        <v>2387</v>
      </c>
      <c r="L960" s="130" t="s">
        <v>2388</v>
      </c>
      <c r="M960" s="130" t="s">
        <v>5210</v>
      </c>
      <c r="N960" s="177" t="s">
        <v>5276</v>
      </c>
      <c r="O960" s="130" t="s">
        <v>5277</v>
      </c>
    </row>
    <row r="961" spans="3:15">
      <c r="C961" s="189"/>
      <c r="D961" s="189"/>
      <c r="E961" s="189"/>
      <c r="H961" s="175" t="s">
        <v>2352</v>
      </c>
      <c r="I961" s="167" t="s">
        <v>2389</v>
      </c>
      <c r="J961" s="130" t="s">
        <v>2390</v>
      </c>
      <c r="L961" s="130" t="s">
        <v>2391</v>
      </c>
      <c r="M961" s="130" t="s">
        <v>5210</v>
      </c>
      <c r="N961" s="177" t="s">
        <v>5279</v>
      </c>
      <c r="O961" s="130" t="s">
        <v>5280</v>
      </c>
    </row>
    <row r="962" spans="3:15">
      <c r="C962" s="189"/>
      <c r="D962" s="189"/>
      <c r="E962" s="189"/>
      <c r="H962" s="175" t="s">
        <v>2352</v>
      </c>
      <c r="I962" s="167" t="s">
        <v>2392</v>
      </c>
      <c r="J962" s="130" t="s">
        <v>2393</v>
      </c>
      <c r="L962" s="130" t="s">
        <v>2394</v>
      </c>
      <c r="M962" s="130" t="s">
        <v>5210</v>
      </c>
      <c r="N962" s="177" t="s">
        <v>5282</v>
      </c>
      <c r="O962" s="130" t="s">
        <v>5283</v>
      </c>
    </row>
    <row r="963" spans="3:15">
      <c r="C963" s="189"/>
      <c r="D963" s="189"/>
      <c r="E963" s="189"/>
      <c r="H963" s="185"/>
      <c r="I963" s="181" t="s">
        <v>2395</v>
      </c>
      <c r="J963" s="186"/>
      <c r="L963" s="130" t="s">
        <v>2396</v>
      </c>
      <c r="M963" s="130" t="s">
        <v>5210</v>
      </c>
      <c r="N963" s="177" t="s">
        <v>5285</v>
      </c>
      <c r="O963" s="130" t="s">
        <v>5286</v>
      </c>
    </row>
    <row r="964" spans="3:15">
      <c r="C964" s="189"/>
      <c r="D964" s="189"/>
      <c r="E964" s="189"/>
      <c r="H964" s="175" t="s">
        <v>2397</v>
      </c>
      <c r="I964" s="167" t="s">
        <v>2398</v>
      </c>
      <c r="J964" s="130" t="s">
        <v>2399</v>
      </c>
      <c r="L964" s="130" t="s">
        <v>2400</v>
      </c>
      <c r="M964" s="130" t="s">
        <v>5210</v>
      </c>
      <c r="N964" s="177" t="s">
        <v>5288</v>
      </c>
      <c r="O964" s="130" t="s">
        <v>5289</v>
      </c>
    </row>
    <row r="965" spans="3:15">
      <c r="C965" s="189"/>
      <c r="D965" s="189"/>
      <c r="E965" s="189"/>
      <c r="H965" s="175" t="s">
        <v>2397</v>
      </c>
      <c r="I965" s="167" t="s">
        <v>2401</v>
      </c>
      <c r="J965" s="130" t="s">
        <v>2402</v>
      </c>
      <c r="L965" s="130" t="s">
        <v>2403</v>
      </c>
      <c r="M965" s="130" t="s">
        <v>5210</v>
      </c>
      <c r="N965" s="177" t="s">
        <v>5291</v>
      </c>
      <c r="O965" s="130" t="s">
        <v>5292</v>
      </c>
    </row>
    <row r="966" spans="3:15">
      <c r="C966" s="189"/>
      <c r="D966" s="189"/>
      <c r="E966" s="189"/>
      <c r="H966" s="175" t="s">
        <v>2397</v>
      </c>
      <c r="I966" s="167" t="s">
        <v>2404</v>
      </c>
      <c r="J966" s="130" t="s">
        <v>2405</v>
      </c>
      <c r="L966" s="130" t="s">
        <v>2406</v>
      </c>
      <c r="M966" s="130" t="s">
        <v>5210</v>
      </c>
      <c r="N966" s="177" t="s">
        <v>5294</v>
      </c>
      <c r="O966" s="130" t="s">
        <v>5295</v>
      </c>
    </row>
    <row r="967" spans="3:15">
      <c r="C967" s="189"/>
      <c r="D967" s="189"/>
      <c r="E967" s="189"/>
      <c r="H967" s="175" t="s">
        <v>2397</v>
      </c>
      <c r="I967" s="167" t="s">
        <v>2407</v>
      </c>
      <c r="J967" s="130" t="s">
        <v>2408</v>
      </c>
      <c r="L967" s="130" t="s">
        <v>2409</v>
      </c>
      <c r="M967" s="130" t="s">
        <v>5210</v>
      </c>
      <c r="N967" s="177" t="s">
        <v>5297</v>
      </c>
      <c r="O967" s="130" t="s">
        <v>5298</v>
      </c>
    </row>
    <row r="968" spans="3:15">
      <c r="C968" s="189"/>
      <c r="D968" s="189"/>
      <c r="E968" s="189"/>
      <c r="H968" s="175" t="s">
        <v>2397</v>
      </c>
      <c r="I968" s="167" t="s">
        <v>2410</v>
      </c>
      <c r="J968" s="130" t="s">
        <v>2411</v>
      </c>
      <c r="L968" s="130" t="s">
        <v>2412</v>
      </c>
      <c r="M968" s="130" t="s">
        <v>5302</v>
      </c>
      <c r="N968" s="177" t="s">
        <v>5303</v>
      </c>
      <c r="O968" s="130" t="s">
        <v>5304</v>
      </c>
    </row>
    <row r="969" spans="3:15">
      <c r="C969" s="189"/>
      <c r="D969" s="189"/>
      <c r="E969" s="189"/>
      <c r="H969" s="175" t="s">
        <v>2397</v>
      </c>
      <c r="I969" s="167" t="s">
        <v>2413</v>
      </c>
      <c r="J969" s="130" t="s">
        <v>2414</v>
      </c>
      <c r="L969" s="130" t="s">
        <v>2415</v>
      </c>
      <c r="M969" s="130" t="s">
        <v>5302</v>
      </c>
      <c r="N969" s="177" t="s">
        <v>5308</v>
      </c>
      <c r="O969" s="130" t="s">
        <v>5309</v>
      </c>
    </row>
    <row r="970" spans="3:15">
      <c r="C970" s="189"/>
      <c r="D970" s="189"/>
      <c r="E970" s="189"/>
      <c r="H970" s="175" t="s">
        <v>2397</v>
      </c>
      <c r="I970" s="167" t="s">
        <v>2416</v>
      </c>
      <c r="J970" s="130" t="s">
        <v>2417</v>
      </c>
      <c r="L970" s="130" t="s">
        <v>2418</v>
      </c>
      <c r="M970" s="130" t="s">
        <v>5302</v>
      </c>
      <c r="N970" s="177" t="s">
        <v>5313</v>
      </c>
      <c r="O970" s="130" t="s">
        <v>5314</v>
      </c>
    </row>
    <row r="971" spans="3:15">
      <c r="C971" s="189"/>
      <c r="D971" s="189"/>
      <c r="E971" s="189"/>
      <c r="H971" s="175" t="s">
        <v>2397</v>
      </c>
      <c r="I971" s="167" t="s">
        <v>2419</v>
      </c>
      <c r="J971" s="130" t="s">
        <v>2420</v>
      </c>
      <c r="L971" s="130" t="s">
        <v>2421</v>
      </c>
      <c r="M971" s="130"/>
      <c r="N971" s="177"/>
      <c r="O971" s="130" t="s">
        <v>5314</v>
      </c>
    </row>
    <row r="972" spans="3:15">
      <c r="C972" s="189"/>
      <c r="D972" s="189"/>
      <c r="E972" s="189"/>
      <c r="H972" s="175" t="s">
        <v>2397</v>
      </c>
      <c r="I972" s="167" t="s">
        <v>2422</v>
      </c>
      <c r="J972" s="130" t="s">
        <v>2423</v>
      </c>
      <c r="L972" s="130" t="s">
        <v>2424</v>
      </c>
      <c r="M972" s="130" t="s">
        <v>5302</v>
      </c>
      <c r="N972" s="177" t="s">
        <v>5316</v>
      </c>
      <c r="O972" s="130" t="s">
        <v>5317</v>
      </c>
    </row>
    <row r="973" spans="3:15">
      <c r="C973" s="189"/>
      <c r="D973" s="189"/>
      <c r="E973" s="189"/>
      <c r="H973" s="175" t="s">
        <v>2397</v>
      </c>
      <c r="I973" s="167" t="s">
        <v>2425</v>
      </c>
      <c r="J973" s="130" t="s">
        <v>2426</v>
      </c>
      <c r="L973" s="130" t="s">
        <v>2427</v>
      </c>
      <c r="M973" s="130" t="s">
        <v>5302</v>
      </c>
      <c r="N973" s="177" t="s">
        <v>5319</v>
      </c>
      <c r="O973" s="130" t="s">
        <v>5320</v>
      </c>
    </row>
    <row r="974" spans="3:15">
      <c r="C974" s="189"/>
      <c r="D974" s="189"/>
      <c r="E974" s="189"/>
      <c r="H974" s="175" t="s">
        <v>2397</v>
      </c>
      <c r="I974" s="167" t="s">
        <v>2428</v>
      </c>
      <c r="J974" s="130" t="s">
        <v>2429</v>
      </c>
      <c r="L974" s="130" t="s">
        <v>2430</v>
      </c>
      <c r="M974" s="130" t="s">
        <v>5302</v>
      </c>
      <c r="N974" s="177" t="s">
        <v>5322</v>
      </c>
      <c r="O974" s="130" t="s">
        <v>5323</v>
      </c>
    </row>
    <row r="975" spans="3:15">
      <c r="C975" s="189"/>
      <c r="D975" s="189"/>
      <c r="E975" s="189"/>
      <c r="H975" s="175" t="s">
        <v>2397</v>
      </c>
      <c r="I975" s="167" t="s">
        <v>2431</v>
      </c>
      <c r="J975" s="130" t="s">
        <v>2432</v>
      </c>
      <c r="L975" s="130" t="s">
        <v>2433</v>
      </c>
      <c r="M975" s="130" t="s">
        <v>5302</v>
      </c>
      <c r="N975" s="177" t="s">
        <v>5325</v>
      </c>
      <c r="O975" s="130" t="s">
        <v>5326</v>
      </c>
    </row>
    <row r="976" spans="3:15">
      <c r="C976" s="189"/>
      <c r="D976" s="189"/>
      <c r="E976" s="189"/>
      <c r="H976" s="175" t="s">
        <v>2397</v>
      </c>
      <c r="I976" s="167" t="s">
        <v>2434</v>
      </c>
      <c r="J976" s="130" t="s">
        <v>2435</v>
      </c>
      <c r="L976" s="130" t="s">
        <v>2436</v>
      </c>
      <c r="M976" s="130" t="s">
        <v>5302</v>
      </c>
      <c r="N976" s="177" t="s">
        <v>5329</v>
      </c>
      <c r="O976" s="130" t="s">
        <v>5330</v>
      </c>
    </row>
    <row r="977" spans="3:15">
      <c r="C977" s="189"/>
      <c r="D977" s="189"/>
      <c r="E977" s="189"/>
      <c r="H977" s="175" t="s">
        <v>2397</v>
      </c>
      <c r="I977" s="167" t="s">
        <v>2437</v>
      </c>
      <c r="J977" s="130" t="s">
        <v>2438</v>
      </c>
      <c r="L977" s="130" t="s">
        <v>2439</v>
      </c>
      <c r="M977" s="130" t="s">
        <v>5302</v>
      </c>
      <c r="N977" s="177" t="s">
        <v>5332</v>
      </c>
      <c r="O977" s="130" t="s">
        <v>5333</v>
      </c>
    </row>
    <row r="978" spans="3:15">
      <c r="C978" s="189"/>
      <c r="D978" s="189"/>
      <c r="E978" s="189"/>
      <c r="H978" s="175" t="s">
        <v>2397</v>
      </c>
      <c r="I978" s="167" t="s">
        <v>2440</v>
      </c>
      <c r="J978" s="130" t="s">
        <v>2441</v>
      </c>
      <c r="L978" s="130" t="s">
        <v>2442</v>
      </c>
      <c r="M978" s="130" t="s">
        <v>5302</v>
      </c>
      <c r="N978" s="177" t="s">
        <v>5335</v>
      </c>
      <c r="O978" s="130" t="s">
        <v>5336</v>
      </c>
    </row>
    <row r="979" spans="3:15">
      <c r="C979" s="189"/>
      <c r="D979" s="189"/>
      <c r="E979" s="189"/>
      <c r="H979" s="175" t="s">
        <v>2397</v>
      </c>
      <c r="I979" s="167" t="s">
        <v>2443</v>
      </c>
      <c r="J979" s="130" t="s">
        <v>2444</v>
      </c>
      <c r="L979" s="130" t="s">
        <v>2445</v>
      </c>
      <c r="M979" s="130" t="s">
        <v>5302</v>
      </c>
      <c r="N979" s="177" t="s">
        <v>5338</v>
      </c>
      <c r="O979" s="130" t="s">
        <v>5339</v>
      </c>
    </row>
    <row r="980" spans="3:15">
      <c r="C980" s="189"/>
      <c r="D980" s="189"/>
      <c r="E980" s="189"/>
      <c r="H980" s="175" t="s">
        <v>2397</v>
      </c>
      <c r="I980" s="167" t="s">
        <v>2446</v>
      </c>
      <c r="J980" s="130" t="s">
        <v>2447</v>
      </c>
      <c r="L980" s="130" t="s">
        <v>2448</v>
      </c>
      <c r="M980" s="130" t="s">
        <v>5302</v>
      </c>
      <c r="N980" s="177" t="s">
        <v>5341</v>
      </c>
      <c r="O980" s="130" t="s">
        <v>5342</v>
      </c>
    </row>
    <row r="981" spans="3:15">
      <c r="C981" s="189"/>
      <c r="D981" s="189"/>
      <c r="E981" s="189"/>
      <c r="H981" s="175" t="s">
        <v>2397</v>
      </c>
      <c r="I981" s="167" t="s">
        <v>2449</v>
      </c>
      <c r="J981" s="130" t="s">
        <v>2450</v>
      </c>
      <c r="L981" s="130" t="s">
        <v>2451</v>
      </c>
      <c r="M981" s="130" t="s">
        <v>5302</v>
      </c>
      <c r="N981" s="177" t="s">
        <v>5344</v>
      </c>
      <c r="O981" s="130" t="s">
        <v>5345</v>
      </c>
    </row>
    <row r="982" spans="3:15">
      <c r="C982" s="189"/>
      <c r="D982" s="189"/>
      <c r="E982" s="189"/>
      <c r="H982" s="175" t="s">
        <v>2397</v>
      </c>
      <c r="I982" s="167" t="s">
        <v>2452</v>
      </c>
      <c r="J982" s="130" t="s">
        <v>2453</v>
      </c>
      <c r="L982" s="130" t="s">
        <v>2454</v>
      </c>
      <c r="M982" s="130" t="s">
        <v>5302</v>
      </c>
      <c r="N982" s="177" t="s">
        <v>5347</v>
      </c>
      <c r="O982" s="130" t="s">
        <v>5348</v>
      </c>
    </row>
    <row r="983" spans="3:15">
      <c r="C983" s="189"/>
      <c r="D983" s="189"/>
      <c r="E983" s="189"/>
      <c r="H983" s="175" t="s">
        <v>2397</v>
      </c>
      <c r="I983" s="167" t="s">
        <v>2455</v>
      </c>
      <c r="J983" s="130" t="s">
        <v>2456</v>
      </c>
      <c r="L983" s="130" t="s">
        <v>2457</v>
      </c>
      <c r="M983" s="130" t="s">
        <v>5302</v>
      </c>
      <c r="N983" s="177" t="s">
        <v>5350</v>
      </c>
      <c r="O983" s="130" t="s">
        <v>5351</v>
      </c>
    </row>
    <row r="984" spans="3:15">
      <c r="C984" s="189"/>
      <c r="D984" s="189"/>
      <c r="E984" s="189"/>
      <c r="H984" s="175" t="s">
        <v>2397</v>
      </c>
      <c r="I984" s="167" t="s">
        <v>2458</v>
      </c>
      <c r="J984" s="130" t="s">
        <v>2459</v>
      </c>
      <c r="L984" s="130" t="s">
        <v>2460</v>
      </c>
      <c r="M984" s="130" t="s">
        <v>5302</v>
      </c>
      <c r="N984" s="177" t="s">
        <v>5353</v>
      </c>
      <c r="O984" s="130" t="s">
        <v>5354</v>
      </c>
    </row>
    <row r="985" spans="3:15">
      <c r="C985" s="189"/>
      <c r="D985" s="189"/>
      <c r="E985" s="189"/>
      <c r="H985" s="175" t="s">
        <v>2397</v>
      </c>
      <c r="I985" s="167" t="s">
        <v>2461</v>
      </c>
      <c r="J985" s="130" t="s">
        <v>2462</v>
      </c>
      <c r="L985" s="130" t="s">
        <v>2463</v>
      </c>
      <c r="M985" s="130"/>
      <c r="N985" s="177"/>
      <c r="O985" s="130" t="s">
        <v>5354</v>
      </c>
    </row>
    <row r="986" spans="3:15">
      <c r="C986" s="189"/>
      <c r="D986" s="189"/>
      <c r="E986" s="189"/>
      <c r="H986" s="175" t="s">
        <v>2397</v>
      </c>
      <c r="I986" s="167" t="s">
        <v>2464</v>
      </c>
      <c r="J986" s="130" t="s">
        <v>2465</v>
      </c>
      <c r="L986" s="130" t="s">
        <v>2466</v>
      </c>
      <c r="M986" s="130" t="s">
        <v>5302</v>
      </c>
      <c r="N986" s="177" t="s">
        <v>5356</v>
      </c>
      <c r="O986" s="130" t="s">
        <v>5357</v>
      </c>
    </row>
    <row r="987" spans="3:15">
      <c r="C987" s="189"/>
      <c r="D987" s="189"/>
      <c r="E987" s="189"/>
      <c r="H987" s="175" t="s">
        <v>2397</v>
      </c>
      <c r="I987" s="167" t="s">
        <v>2467</v>
      </c>
      <c r="J987" s="130" t="s">
        <v>2468</v>
      </c>
      <c r="L987" s="130" t="s">
        <v>2469</v>
      </c>
      <c r="M987" s="130" t="s">
        <v>5302</v>
      </c>
      <c r="N987" s="177" t="s">
        <v>5359</v>
      </c>
      <c r="O987" s="130" t="s">
        <v>5360</v>
      </c>
    </row>
    <row r="988" spans="3:15">
      <c r="C988" s="189"/>
      <c r="D988" s="189"/>
      <c r="E988" s="189"/>
      <c r="H988" s="175" t="s">
        <v>2397</v>
      </c>
      <c r="I988" s="167" t="s">
        <v>2470</v>
      </c>
      <c r="J988" s="130" t="s">
        <v>2471</v>
      </c>
      <c r="L988" s="130" t="s">
        <v>2472</v>
      </c>
      <c r="M988" s="130"/>
      <c r="N988" s="177"/>
      <c r="O988" s="130" t="s">
        <v>5360</v>
      </c>
    </row>
    <row r="989" spans="3:15">
      <c r="C989" s="189"/>
      <c r="D989" s="189"/>
      <c r="E989" s="189"/>
      <c r="H989" s="175" t="s">
        <v>2397</v>
      </c>
      <c r="I989" s="167" t="s">
        <v>2473</v>
      </c>
      <c r="J989" s="130" t="s">
        <v>2474</v>
      </c>
      <c r="L989" s="130" t="s">
        <v>2475</v>
      </c>
      <c r="M989" s="130" t="s">
        <v>5302</v>
      </c>
      <c r="N989" s="177" t="s">
        <v>5362</v>
      </c>
      <c r="O989" s="130" t="s">
        <v>5363</v>
      </c>
    </row>
    <row r="990" spans="3:15">
      <c r="C990" s="189"/>
      <c r="D990" s="189"/>
      <c r="E990" s="189"/>
      <c r="H990" s="175" t="s">
        <v>2397</v>
      </c>
      <c r="I990" s="167" t="s">
        <v>2476</v>
      </c>
      <c r="J990" s="130" t="s">
        <v>2477</v>
      </c>
      <c r="L990" s="130" t="s">
        <v>2478</v>
      </c>
      <c r="M990" s="130" t="s">
        <v>5367</v>
      </c>
      <c r="N990" s="177" t="s">
        <v>5368</v>
      </c>
      <c r="O990" s="130" t="s">
        <v>5369</v>
      </c>
    </row>
    <row r="991" spans="3:15">
      <c r="C991" s="189"/>
      <c r="D991" s="189"/>
      <c r="E991" s="189"/>
      <c r="H991" s="175" t="s">
        <v>2397</v>
      </c>
      <c r="I991" s="167" t="s">
        <v>2479</v>
      </c>
      <c r="J991" s="130" t="s">
        <v>2480</v>
      </c>
      <c r="L991" s="130" t="s">
        <v>2481</v>
      </c>
      <c r="M991" s="130" t="s">
        <v>5367</v>
      </c>
      <c r="N991" s="177" t="s">
        <v>5371</v>
      </c>
      <c r="O991" s="130" t="s">
        <v>5372</v>
      </c>
    </row>
    <row r="992" spans="3:15">
      <c r="C992" s="189"/>
      <c r="D992" s="189"/>
      <c r="E992" s="189"/>
      <c r="H992" s="175" t="s">
        <v>2397</v>
      </c>
      <c r="I992" s="167" t="s">
        <v>2482</v>
      </c>
      <c r="J992" s="130" t="s">
        <v>2483</v>
      </c>
      <c r="L992" s="130" t="s">
        <v>2484</v>
      </c>
      <c r="M992" s="130" t="s">
        <v>5367</v>
      </c>
      <c r="N992" s="177" t="s">
        <v>5374</v>
      </c>
      <c r="O992" s="130" t="s">
        <v>5375</v>
      </c>
    </row>
    <row r="993" spans="3:15">
      <c r="C993" s="189"/>
      <c r="D993" s="189"/>
      <c r="E993" s="189"/>
      <c r="H993" s="175" t="s">
        <v>2397</v>
      </c>
      <c r="I993" s="167" t="s">
        <v>2485</v>
      </c>
      <c r="J993" s="130" t="s">
        <v>2486</v>
      </c>
      <c r="L993" s="130" t="s">
        <v>2487</v>
      </c>
      <c r="M993" s="130" t="s">
        <v>5367</v>
      </c>
      <c r="N993" s="177" t="s">
        <v>5377</v>
      </c>
      <c r="O993" s="130" t="s">
        <v>5378</v>
      </c>
    </row>
    <row r="994" spans="3:15">
      <c r="C994" s="189"/>
      <c r="D994" s="189"/>
      <c r="E994" s="189"/>
      <c r="H994" s="175" t="s">
        <v>2397</v>
      </c>
      <c r="I994" s="167" t="s">
        <v>2488</v>
      </c>
      <c r="J994" s="130" t="s">
        <v>2489</v>
      </c>
      <c r="L994" s="130" t="s">
        <v>2490</v>
      </c>
      <c r="M994" s="130" t="s">
        <v>5367</v>
      </c>
      <c r="N994" s="177" t="s">
        <v>5380</v>
      </c>
      <c r="O994" s="130" t="s">
        <v>5381</v>
      </c>
    </row>
    <row r="995" spans="3:15">
      <c r="C995" s="189"/>
      <c r="D995" s="189"/>
      <c r="E995" s="189"/>
      <c r="H995" s="175" t="s">
        <v>2397</v>
      </c>
      <c r="I995" s="167" t="s">
        <v>2491</v>
      </c>
      <c r="J995" s="130" t="s">
        <v>2492</v>
      </c>
      <c r="L995" s="130" t="s">
        <v>2493</v>
      </c>
      <c r="M995" s="130" t="s">
        <v>5367</v>
      </c>
      <c r="N995" s="177" t="s">
        <v>5383</v>
      </c>
      <c r="O995" s="130" t="s">
        <v>5384</v>
      </c>
    </row>
    <row r="996" spans="3:15">
      <c r="C996" s="189"/>
      <c r="D996" s="189"/>
      <c r="E996" s="189"/>
      <c r="H996" s="175" t="s">
        <v>2397</v>
      </c>
      <c r="I996" s="167" t="s">
        <v>2494</v>
      </c>
      <c r="J996" s="130" t="s">
        <v>2495</v>
      </c>
      <c r="L996" s="130" t="s">
        <v>2496</v>
      </c>
      <c r="M996" s="130" t="s">
        <v>5367</v>
      </c>
      <c r="N996" s="177" t="s">
        <v>5386</v>
      </c>
      <c r="O996" s="130" t="s">
        <v>5387</v>
      </c>
    </row>
    <row r="997" spans="3:15">
      <c r="C997" s="189"/>
      <c r="D997" s="189"/>
      <c r="E997" s="189"/>
      <c r="H997" s="175" t="s">
        <v>2397</v>
      </c>
      <c r="I997" s="167" t="s">
        <v>2497</v>
      </c>
      <c r="J997" s="130" t="s">
        <v>2498</v>
      </c>
      <c r="L997" s="130" t="s">
        <v>2499</v>
      </c>
      <c r="M997" s="130" t="s">
        <v>5367</v>
      </c>
      <c r="N997" s="177" t="s">
        <v>5389</v>
      </c>
      <c r="O997" s="130" t="s">
        <v>5390</v>
      </c>
    </row>
    <row r="998" spans="3:15">
      <c r="C998" s="189"/>
      <c r="D998" s="189"/>
      <c r="E998" s="189"/>
      <c r="H998" s="175" t="s">
        <v>2397</v>
      </c>
      <c r="I998" s="167" t="s">
        <v>2500</v>
      </c>
      <c r="J998" s="130" t="s">
        <v>2501</v>
      </c>
      <c r="L998" s="130" t="s">
        <v>2502</v>
      </c>
      <c r="M998" s="130"/>
      <c r="N998" s="177"/>
      <c r="O998" s="130" t="s">
        <v>5390</v>
      </c>
    </row>
    <row r="999" spans="3:15">
      <c r="C999" s="189"/>
      <c r="D999" s="189"/>
      <c r="E999" s="189"/>
      <c r="H999" s="175" t="s">
        <v>2397</v>
      </c>
      <c r="I999" s="167" t="s">
        <v>2503</v>
      </c>
      <c r="J999" s="130" t="s">
        <v>2504</v>
      </c>
      <c r="L999" s="130" t="s">
        <v>2505</v>
      </c>
      <c r="M999" s="130" t="s">
        <v>5367</v>
      </c>
      <c r="N999" s="177" t="s">
        <v>3681</v>
      </c>
      <c r="O999" s="130" t="s">
        <v>5392</v>
      </c>
    </row>
    <row r="1000" spans="3:15">
      <c r="C1000" s="189"/>
      <c r="D1000" s="189"/>
      <c r="E1000" s="189"/>
      <c r="H1000" s="175" t="s">
        <v>2397</v>
      </c>
      <c r="I1000" s="167" t="s">
        <v>2506</v>
      </c>
      <c r="J1000" s="130" t="s">
        <v>2507</v>
      </c>
      <c r="L1000" s="130" t="s">
        <v>2508</v>
      </c>
      <c r="M1000" s="130" t="s">
        <v>5367</v>
      </c>
      <c r="N1000" s="177" t="s">
        <v>5394</v>
      </c>
      <c r="O1000" s="130" t="s">
        <v>5395</v>
      </c>
    </row>
    <row r="1001" spans="3:15">
      <c r="C1001" s="189"/>
      <c r="D1001" s="189"/>
      <c r="E1001" s="189"/>
      <c r="H1001" s="175" t="s">
        <v>2397</v>
      </c>
      <c r="I1001" s="167" t="s">
        <v>2509</v>
      </c>
      <c r="J1001" s="130" t="s">
        <v>2510</v>
      </c>
      <c r="L1001" s="130" t="s">
        <v>2511</v>
      </c>
      <c r="M1001" s="130" t="s">
        <v>5367</v>
      </c>
      <c r="N1001" s="177" t="s">
        <v>733</v>
      </c>
      <c r="O1001" s="130" t="s">
        <v>5397</v>
      </c>
    </row>
    <row r="1002" spans="3:15">
      <c r="C1002" s="189"/>
      <c r="D1002" s="189"/>
      <c r="E1002" s="189"/>
      <c r="H1002" s="175" t="s">
        <v>2397</v>
      </c>
      <c r="I1002" s="167" t="s">
        <v>2512</v>
      </c>
      <c r="J1002" s="130" t="s">
        <v>2513</v>
      </c>
      <c r="L1002" s="130" t="s">
        <v>2514</v>
      </c>
      <c r="M1002" s="130" t="s">
        <v>5367</v>
      </c>
      <c r="N1002" s="177" t="s">
        <v>5399</v>
      </c>
      <c r="O1002" s="130" t="s">
        <v>5400</v>
      </c>
    </row>
    <row r="1003" spans="3:15">
      <c r="C1003" s="189"/>
      <c r="D1003" s="189"/>
      <c r="E1003" s="189"/>
      <c r="H1003" s="175" t="s">
        <v>2397</v>
      </c>
      <c r="I1003" s="167" t="s">
        <v>2515</v>
      </c>
      <c r="J1003" s="130" t="s">
        <v>2516</v>
      </c>
      <c r="L1003" s="130" t="s">
        <v>2517</v>
      </c>
      <c r="M1003" s="130" t="s">
        <v>5367</v>
      </c>
      <c r="N1003" s="177" t="s">
        <v>5402</v>
      </c>
      <c r="O1003" s="130" t="s">
        <v>5403</v>
      </c>
    </row>
    <row r="1004" spans="3:15">
      <c r="C1004" s="189"/>
      <c r="D1004" s="189"/>
      <c r="E1004" s="189"/>
      <c r="H1004" s="175" t="s">
        <v>2397</v>
      </c>
      <c r="I1004" s="167" t="s">
        <v>2518</v>
      </c>
      <c r="J1004" s="130" t="s">
        <v>2519</v>
      </c>
      <c r="L1004" s="130" t="s">
        <v>2520</v>
      </c>
      <c r="M1004" s="130" t="s">
        <v>5367</v>
      </c>
      <c r="N1004" s="177" t="s">
        <v>5405</v>
      </c>
      <c r="O1004" s="130" t="s">
        <v>5406</v>
      </c>
    </row>
    <row r="1005" spans="3:15">
      <c r="C1005" s="189"/>
      <c r="D1005" s="189"/>
      <c r="E1005" s="189"/>
      <c r="H1005" s="175" t="s">
        <v>2397</v>
      </c>
      <c r="I1005" s="167" t="s">
        <v>2521</v>
      </c>
      <c r="J1005" s="130" t="s">
        <v>2522</v>
      </c>
      <c r="L1005" s="130" t="s">
        <v>2523</v>
      </c>
      <c r="M1005" s="130" t="s">
        <v>5367</v>
      </c>
      <c r="N1005" s="177" t="s">
        <v>5408</v>
      </c>
      <c r="O1005" s="130" t="s">
        <v>5409</v>
      </c>
    </row>
    <row r="1006" spans="3:15">
      <c r="C1006" s="189"/>
      <c r="D1006" s="189"/>
      <c r="E1006" s="189"/>
      <c r="H1006" s="185"/>
      <c r="I1006" s="181" t="s">
        <v>2524</v>
      </c>
      <c r="J1006" s="186"/>
      <c r="L1006" s="130" t="s">
        <v>2525</v>
      </c>
      <c r="M1006" s="130" t="s">
        <v>5367</v>
      </c>
      <c r="N1006" s="177" t="s">
        <v>5411</v>
      </c>
      <c r="O1006" s="130" t="s">
        <v>5412</v>
      </c>
    </row>
    <row r="1007" spans="3:15">
      <c r="C1007" s="189"/>
      <c r="D1007" s="189"/>
      <c r="E1007" s="189"/>
      <c r="H1007" s="175" t="s">
        <v>2526</v>
      </c>
      <c r="I1007" s="167" t="s">
        <v>2527</v>
      </c>
      <c r="J1007" s="130" t="s">
        <v>2528</v>
      </c>
      <c r="L1007" s="130" t="s">
        <v>2529</v>
      </c>
      <c r="M1007" s="130" t="s">
        <v>5367</v>
      </c>
      <c r="N1007" s="177" t="s">
        <v>5414</v>
      </c>
      <c r="O1007" s="130" t="s">
        <v>5415</v>
      </c>
    </row>
    <row r="1008" spans="3:15">
      <c r="C1008" s="189"/>
      <c r="D1008" s="189"/>
      <c r="E1008" s="189"/>
      <c r="H1008" s="175" t="s">
        <v>2526</v>
      </c>
      <c r="I1008" s="167" t="s">
        <v>2530</v>
      </c>
      <c r="J1008" s="130" t="s">
        <v>2531</v>
      </c>
      <c r="L1008" s="130" t="s">
        <v>2532</v>
      </c>
      <c r="M1008" s="130" t="s">
        <v>5367</v>
      </c>
      <c r="N1008" s="177" t="s">
        <v>5417</v>
      </c>
      <c r="O1008" s="130" t="s">
        <v>5418</v>
      </c>
    </row>
    <row r="1009" spans="3:15">
      <c r="C1009" s="189"/>
      <c r="D1009" s="189"/>
      <c r="E1009" s="189"/>
      <c r="H1009" s="175" t="s">
        <v>2526</v>
      </c>
      <c r="I1009" s="167" t="s">
        <v>2533</v>
      </c>
      <c r="J1009" s="130" t="s">
        <v>2534</v>
      </c>
      <c r="L1009" s="130" t="s">
        <v>2535</v>
      </c>
      <c r="M1009" s="130" t="s">
        <v>5367</v>
      </c>
      <c r="N1009" s="177" t="s">
        <v>5420</v>
      </c>
      <c r="O1009" s="130" t="s">
        <v>5421</v>
      </c>
    </row>
    <row r="1010" spans="3:15">
      <c r="C1010" s="189"/>
      <c r="D1010" s="189"/>
      <c r="E1010" s="189"/>
      <c r="H1010" s="175" t="s">
        <v>2526</v>
      </c>
      <c r="I1010" s="167" t="s">
        <v>2536</v>
      </c>
      <c r="J1010" s="130" t="s">
        <v>2537</v>
      </c>
      <c r="L1010" s="130" t="s">
        <v>2538</v>
      </c>
      <c r="M1010" s="130" t="s">
        <v>5367</v>
      </c>
      <c r="N1010" s="177" t="s">
        <v>5423</v>
      </c>
      <c r="O1010" s="130" t="s">
        <v>5424</v>
      </c>
    </row>
    <row r="1011" spans="3:15">
      <c r="C1011" s="189"/>
      <c r="D1011" s="189"/>
      <c r="E1011" s="189"/>
      <c r="H1011" s="175" t="s">
        <v>2526</v>
      </c>
      <c r="I1011" s="167" t="s">
        <v>2539</v>
      </c>
      <c r="J1011" s="130" t="s">
        <v>2540</v>
      </c>
      <c r="L1011" s="130" t="s">
        <v>2541</v>
      </c>
      <c r="M1011" s="130" t="s">
        <v>5367</v>
      </c>
      <c r="N1011" s="177" t="s">
        <v>5426</v>
      </c>
      <c r="O1011" s="130" t="s">
        <v>5427</v>
      </c>
    </row>
    <row r="1012" spans="3:15">
      <c r="C1012" s="189"/>
      <c r="D1012" s="189"/>
      <c r="E1012" s="189"/>
      <c r="H1012" s="175" t="s">
        <v>2526</v>
      </c>
      <c r="I1012" s="167" t="s">
        <v>2542</v>
      </c>
      <c r="J1012" s="130" t="s">
        <v>2543</v>
      </c>
      <c r="L1012" s="130" t="s">
        <v>2544</v>
      </c>
      <c r="M1012" s="130" t="s">
        <v>5367</v>
      </c>
      <c r="N1012" s="177" t="s">
        <v>5429</v>
      </c>
      <c r="O1012" s="130" t="s">
        <v>5430</v>
      </c>
    </row>
    <row r="1013" spans="3:15">
      <c r="C1013" s="189"/>
      <c r="D1013" s="189"/>
      <c r="E1013" s="189"/>
      <c r="H1013" s="175" t="s">
        <v>2526</v>
      </c>
      <c r="I1013" s="167" t="s">
        <v>2545</v>
      </c>
      <c r="J1013" s="130" t="s">
        <v>2546</v>
      </c>
      <c r="L1013" s="130" t="s">
        <v>2547</v>
      </c>
      <c r="M1013" s="130" t="s">
        <v>5367</v>
      </c>
      <c r="N1013" s="177" t="s">
        <v>5432</v>
      </c>
      <c r="O1013" s="130" t="s">
        <v>5433</v>
      </c>
    </row>
    <row r="1014" spans="3:15">
      <c r="C1014" s="189"/>
      <c r="D1014" s="189"/>
      <c r="E1014" s="189"/>
      <c r="H1014" s="175" t="s">
        <v>2526</v>
      </c>
      <c r="I1014" s="167" t="s">
        <v>2548</v>
      </c>
      <c r="J1014" s="130" t="s">
        <v>2549</v>
      </c>
      <c r="L1014" s="130" t="s">
        <v>2550</v>
      </c>
      <c r="M1014" s="130" t="s">
        <v>5367</v>
      </c>
      <c r="N1014" s="177" t="s">
        <v>3540</v>
      </c>
      <c r="O1014" s="130" t="s">
        <v>5435</v>
      </c>
    </row>
    <row r="1015" spans="3:15">
      <c r="C1015" s="189"/>
      <c r="D1015" s="189"/>
      <c r="E1015" s="189"/>
      <c r="H1015" s="175" t="s">
        <v>2526</v>
      </c>
      <c r="I1015" s="167" t="s">
        <v>2551</v>
      </c>
      <c r="J1015" s="130" t="s">
        <v>2552</v>
      </c>
      <c r="L1015" s="130" t="s">
        <v>2553</v>
      </c>
      <c r="M1015" s="130" t="s">
        <v>5367</v>
      </c>
      <c r="N1015" s="177" t="s">
        <v>5437</v>
      </c>
      <c r="O1015" s="130" t="s">
        <v>5438</v>
      </c>
    </row>
    <row r="1016" spans="3:15">
      <c r="C1016" s="189"/>
      <c r="D1016" s="189"/>
      <c r="E1016" s="189"/>
      <c r="H1016" s="175" t="s">
        <v>2526</v>
      </c>
      <c r="I1016" s="167" t="s">
        <v>2554</v>
      </c>
      <c r="J1016" s="130" t="s">
        <v>2555</v>
      </c>
      <c r="L1016" s="130" t="s">
        <v>2556</v>
      </c>
      <c r="M1016" s="130" t="s">
        <v>5367</v>
      </c>
      <c r="N1016" s="177" t="s">
        <v>5440</v>
      </c>
      <c r="O1016" s="130" t="s">
        <v>5441</v>
      </c>
    </row>
    <row r="1017" spans="3:15">
      <c r="C1017" s="189"/>
      <c r="D1017" s="189"/>
      <c r="E1017" s="189"/>
      <c r="H1017" s="175" t="s">
        <v>2526</v>
      </c>
      <c r="I1017" s="167" t="s">
        <v>2557</v>
      </c>
      <c r="J1017" s="130" t="s">
        <v>2558</v>
      </c>
      <c r="L1017" s="130" t="s">
        <v>2559</v>
      </c>
      <c r="M1017" s="130" t="s">
        <v>5367</v>
      </c>
      <c r="N1017" s="177" t="s">
        <v>1094</v>
      </c>
      <c r="O1017" s="130" t="s">
        <v>5443</v>
      </c>
    </row>
    <row r="1018" spans="3:15">
      <c r="C1018" s="189"/>
      <c r="D1018" s="189"/>
      <c r="E1018" s="189"/>
      <c r="H1018" s="175" t="s">
        <v>2526</v>
      </c>
      <c r="I1018" s="167" t="s">
        <v>2560</v>
      </c>
      <c r="J1018" s="130" t="s">
        <v>2561</v>
      </c>
      <c r="L1018" s="130" t="s">
        <v>2562</v>
      </c>
      <c r="M1018" s="130" t="s">
        <v>5367</v>
      </c>
      <c r="N1018" s="177" t="s">
        <v>5445</v>
      </c>
      <c r="O1018" s="130" t="s">
        <v>5446</v>
      </c>
    </row>
    <row r="1019" spans="3:15">
      <c r="C1019" s="189"/>
      <c r="D1019" s="189"/>
      <c r="E1019" s="189"/>
      <c r="H1019" s="175" t="s">
        <v>2526</v>
      </c>
      <c r="I1019" s="167" t="s">
        <v>2563</v>
      </c>
      <c r="J1019" s="130" t="s">
        <v>2564</v>
      </c>
      <c r="L1019" s="130" t="s">
        <v>2565</v>
      </c>
      <c r="M1019" s="130" t="s">
        <v>5367</v>
      </c>
      <c r="N1019" s="177" t="s">
        <v>5448</v>
      </c>
      <c r="O1019" s="130" t="s">
        <v>5449</v>
      </c>
    </row>
    <row r="1020" spans="3:15">
      <c r="C1020" s="189"/>
      <c r="D1020" s="189"/>
      <c r="E1020" s="189"/>
      <c r="H1020" s="175" t="s">
        <v>2526</v>
      </c>
      <c r="I1020" s="167" t="s">
        <v>2566</v>
      </c>
      <c r="J1020" s="130" t="s">
        <v>2567</v>
      </c>
      <c r="L1020" s="130" t="s">
        <v>2568</v>
      </c>
      <c r="M1020" s="130" t="s">
        <v>5367</v>
      </c>
      <c r="N1020" s="177" t="s">
        <v>5451</v>
      </c>
      <c r="O1020" s="130" t="s">
        <v>5452</v>
      </c>
    </row>
    <row r="1021" spans="3:15">
      <c r="C1021" s="189"/>
      <c r="D1021" s="189"/>
      <c r="E1021" s="189"/>
      <c r="H1021" s="175" t="s">
        <v>2526</v>
      </c>
      <c r="I1021" s="167" t="s">
        <v>2569</v>
      </c>
      <c r="J1021" s="130" t="s">
        <v>2570</v>
      </c>
      <c r="L1021" s="130" t="s">
        <v>2571</v>
      </c>
      <c r="M1021" s="130" t="s">
        <v>5367</v>
      </c>
      <c r="N1021" s="177" t="s">
        <v>5454</v>
      </c>
      <c r="O1021" s="130" t="s">
        <v>5455</v>
      </c>
    </row>
    <row r="1022" spans="3:15">
      <c r="C1022" s="189"/>
      <c r="D1022" s="189"/>
      <c r="E1022" s="189"/>
      <c r="H1022" s="175" t="s">
        <v>2526</v>
      </c>
      <c r="I1022" s="167" t="s">
        <v>2572</v>
      </c>
      <c r="J1022" s="130" t="s">
        <v>2573</v>
      </c>
      <c r="L1022" s="130" t="s">
        <v>2574</v>
      </c>
      <c r="M1022" s="130" t="s">
        <v>5367</v>
      </c>
      <c r="N1022" s="177" t="s">
        <v>1642</v>
      </c>
      <c r="O1022" s="130" t="s">
        <v>5457</v>
      </c>
    </row>
    <row r="1023" spans="3:15">
      <c r="C1023" s="189"/>
      <c r="D1023" s="189"/>
      <c r="E1023" s="189"/>
      <c r="H1023" s="175" t="s">
        <v>2526</v>
      </c>
      <c r="I1023" s="167" t="s">
        <v>2575</v>
      </c>
      <c r="J1023" s="130" t="s">
        <v>2576</v>
      </c>
      <c r="L1023" s="130" t="s">
        <v>2577</v>
      </c>
      <c r="M1023" s="130" t="s">
        <v>5367</v>
      </c>
      <c r="N1023" s="177" t="s">
        <v>5459</v>
      </c>
      <c r="O1023" s="130" t="s">
        <v>5460</v>
      </c>
    </row>
    <row r="1024" spans="3:15">
      <c r="C1024" s="189"/>
      <c r="D1024" s="189"/>
      <c r="E1024" s="189"/>
      <c r="H1024" s="175" t="s">
        <v>2526</v>
      </c>
      <c r="I1024" s="167" t="s">
        <v>2578</v>
      </c>
      <c r="J1024" s="130" t="s">
        <v>2579</v>
      </c>
      <c r="L1024" s="130" t="s">
        <v>2580</v>
      </c>
      <c r="M1024" s="130" t="s">
        <v>5367</v>
      </c>
      <c r="N1024" s="177" t="s">
        <v>5462</v>
      </c>
      <c r="O1024" s="130" t="s">
        <v>5463</v>
      </c>
    </row>
    <row r="1025" spans="3:15">
      <c r="C1025" s="189"/>
      <c r="D1025" s="189"/>
      <c r="E1025" s="189"/>
      <c r="H1025" s="175" t="s">
        <v>2526</v>
      </c>
      <c r="I1025" s="167" t="s">
        <v>2581</v>
      </c>
      <c r="J1025" s="130" t="s">
        <v>2582</v>
      </c>
      <c r="L1025" s="130" t="s">
        <v>2583</v>
      </c>
      <c r="M1025" s="130" t="s">
        <v>5367</v>
      </c>
      <c r="N1025" s="177" t="s">
        <v>5465</v>
      </c>
      <c r="O1025" s="130" t="s">
        <v>5466</v>
      </c>
    </row>
    <row r="1026" spans="3:15">
      <c r="C1026" s="189"/>
      <c r="D1026" s="189"/>
      <c r="E1026" s="189"/>
      <c r="H1026" s="175" t="s">
        <v>2526</v>
      </c>
      <c r="I1026" s="167" t="s">
        <v>2584</v>
      </c>
      <c r="J1026" s="130" t="s">
        <v>2585</v>
      </c>
      <c r="L1026" s="130" t="s">
        <v>2586</v>
      </c>
      <c r="M1026" s="130" t="s">
        <v>5367</v>
      </c>
      <c r="N1026" s="177" t="s">
        <v>5468</v>
      </c>
      <c r="O1026" s="130" t="s">
        <v>5469</v>
      </c>
    </row>
    <row r="1027" spans="3:15">
      <c r="C1027" s="189"/>
      <c r="D1027" s="189"/>
      <c r="E1027" s="189"/>
      <c r="H1027" s="185"/>
      <c r="I1027" s="181" t="s">
        <v>2587</v>
      </c>
      <c r="J1027" s="186"/>
      <c r="L1027" s="130" t="s">
        <v>2588</v>
      </c>
      <c r="M1027" s="130" t="s">
        <v>5367</v>
      </c>
      <c r="N1027" s="177" t="s">
        <v>5471</v>
      </c>
      <c r="O1027" s="130" t="s">
        <v>5472</v>
      </c>
    </row>
    <row r="1028" spans="3:15">
      <c r="C1028" s="189"/>
      <c r="D1028" s="189"/>
      <c r="E1028" s="189"/>
      <c r="H1028" s="175" t="s">
        <v>2589</v>
      </c>
      <c r="I1028" s="167" t="s">
        <v>2590</v>
      </c>
      <c r="J1028" s="130" t="s">
        <v>2591</v>
      </c>
      <c r="L1028" s="130" t="s">
        <v>2592</v>
      </c>
      <c r="M1028" s="130" t="s">
        <v>5367</v>
      </c>
      <c r="N1028" s="177" t="s">
        <v>5474</v>
      </c>
      <c r="O1028" s="130" t="s">
        <v>5475</v>
      </c>
    </row>
    <row r="1029" spans="3:15">
      <c r="C1029" s="189"/>
      <c r="D1029" s="189"/>
      <c r="E1029" s="189"/>
      <c r="H1029" s="175" t="s">
        <v>2589</v>
      </c>
      <c r="I1029" s="167" t="s">
        <v>2593</v>
      </c>
      <c r="J1029" s="130" t="s">
        <v>2594</v>
      </c>
      <c r="L1029" s="130" t="s">
        <v>2595</v>
      </c>
      <c r="M1029" s="130" t="s">
        <v>5367</v>
      </c>
      <c r="N1029" s="177" t="s">
        <v>5477</v>
      </c>
      <c r="O1029" s="130" t="s">
        <v>5478</v>
      </c>
    </row>
    <row r="1030" spans="3:15">
      <c r="C1030" s="189"/>
      <c r="D1030" s="189"/>
      <c r="E1030" s="189"/>
      <c r="H1030" s="175" t="s">
        <v>2589</v>
      </c>
      <c r="I1030" s="167" t="s">
        <v>1414</v>
      </c>
      <c r="J1030" s="130" t="s">
        <v>2596</v>
      </c>
      <c r="L1030" s="130" t="s">
        <v>2597</v>
      </c>
      <c r="M1030" s="130" t="s">
        <v>5367</v>
      </c>
      <c r="N1030" s="177" t="s">
        <v>5480</v>
      </c>
      <c r="O1030" s="130" t="s">
        <v>5481</v>
      </c>
    </row>
    <row r="1031" spans="3:15">
      <c r="C1031" s="189"/>
      <c r="D1031" s="189"/>
      <c r="E1031" s="189"/>
      <c r="H1031" s="175" t="s">
        <v>2589</v>
      </c>
      <c r="I1031" s="167" t="s">
        <v>5232</v>
      </c>
      <c r="J1031" s="130" t="s">
        <v>2598</v>
      </c>
      <c r="L1031" s="130" t="s">
        <v>2599</v>
      </c>
      <c r="M1031" s="130" t="s">
        <v>5367</v>
      </c>
      <c r="N1031" s="177" t="s">
        <v>5483</v>
      </c>
      <c r="O1031" s="130" t="s">
        <v>5484</v>
      </c>
    </row>
    <row r="1032" spans="3:15">
      <c r="C1032" s="189"/>
      <c r="D1032" s="189"/>
      <c r="E1032" s="189"/>
      <c r="H1032" s="175" t="s">
        <v>2589</v>
      </c>
      <c r="I1032" s="167" t="s">
        <v>3645</v>
      </c>
      <c r="J1032" s="130" t="s">
        <v>2600</v>
      </c>
      <c r="L1032" s="130" t="s">
        <v>2601</v>
      </c>
      <c r="M1032" s="130" t="s">
        <v>5367</v>
      </c>
      <c r="N1032" s="177" t="s">
        <v>5486</v>
      </c>
      <c r="O1032" s="130" t="s">
        <v>5487</v>
      </c>
    </row>
    <row r="1033" spans="3:15">
      <c r="C1033" s="189"/>
      <c r="D1033" s="189"/>
      <c r="E1033" s="189"/>
      <c r="H1033" s="175" t="s">
        <v>2589</v>
      </c>
      <c r="I1033" s="167" t="s">
        <v>2602</v>
      </c>
      <c r="J1033" s="130" t="s">
        <v>2603</v>
      </c>
      <c r="L1033" s="130" t="s">
        <v>2604</v>
      </c>
      <c r="M1033" s="130" t="s">
        <v>5367</v>
      </c>
      <c r="N1033" s="177" t="s">
        <v>5489</v>
      </c>
      <c r="O1033" s="130" t="s">
        <v>5490</v>
      </c>
    </row>
    <row r="1034" spans="3:15">
      <c r="C1034" s="189"/>
      <c r="D1034" s="189"/>
      <c r="E1034" s="189"/>
      <c r="H1034" s="175" t="s">
        <v>2589</v>
      </c>
      <c r="I1034" s="167" t="s">
        <v>2605</v>
      </c>
      <c r="J1034" s="130" t="s">
        <v>2606</v>
      </c>
      <c r="L1034" s="130" t="s">
        <v>2607</v>
      </c>
      <c r="M1034" s="130" t="s">
        <v>5494</v>
      </c>
      <c r="N1034" s="177" t="s">
        <v>5495</v>
      </c>
      <c r="O1034" s="130" t="s">
        <v>5496</v>
      </c>
    </row>
    <row r="1035" spans="3:15">
      <c r="C1035" s="189"/>
      <c r="D1035" s="189"/>
      <c r="E1035" s="189"/>
      <c r="H1035" s="175" t="s">
        <v>2589</v>
      </c>
      <c r="I1035" s="167" t="s">
        <v>2608</v>
      </c>
      <c r="J1035" s="130" t="s">
        <v>2609</v>
      </c>
      <c r="L1035" s="130" t="s">
        <v>2610</v>
      </c>
      <c r="M1035" s="130"/>
      <c r="N1035" s="177"/>
      <c r="O1035" s="130" t="s">
        <v>5496</v>
      </c>
    </row>
    <row r="1036" spans="3:15">
      <c r="C1036" s="189"/>
      <c r="D1036" s="189"/>
      <c r="E1036" s="189"/>
      <c r="H1036" s="175" t="s">
        <v>2589</v>
      </c>
      <c r="I1036" s="167" t="s">
        <v>2611</v>
      </c>
      <c r="J1036" s="130" t="s">
        <v>2612</v>
      </c>
      <c r="L1036" s="130" t="s">
        <v>2613</v>
      </c>
      <c r="M1036" s="130" t="s">
        <v>5494</v>
      </c>
      <c r="N1036" s="177" t="s">
        <v>5498</v>
      </c>
      <c r="O1036" s="130" t="s">
        <v>5499</v>
      </c>
    </row>
    <row r="1037" spans="3:15">
      <c r="C1037" s="189"/>
      <c r="D1037" s="189"/>
      <c r="E1037" s="189"/>
      <c r="H1037" s="175" t="s">
        <v>2589</v>
      </c>
      <c r="I1037" s="167" t="s">
        <v>2614</v>
      </c>
      <c r="J1037" s="130" t="s">
        <v>2615</v>
      </c>
      <c r="L1037" s="130" t="s">
        <v>2616</v>
      </c>
      <c r="M1037" s="130"/>
      <c r="N1037" s="177"/>
      <c r="O1037" s="130" t="s">
        <v>5499</v>
      </c>
    </row>
    <row r="1038" spans="3:15">
      <c r="C1038" s="189"/>
      <c r="D1038" s="189"/>
      <c r="E1038" s="189"/>
      <c r="H1038" s="185"/>
      <c r="I1038" s="181" t="s">
        <v>2617</v>
      </c>
      <c r="J1038" s="186"/>
      <c r="L1038" s="130" t="s">
        <v>2618</v>
      </c>
      <c r="M1038" s="130" t="s">
        <v>5494</v>
      </c>
      <c r="N1038" s="177" t="s">
        <v>5501</v>
      </c>
      <c r="O1038" s="130" t="s">
        <v>5502</v>
      </c>
    </row>
    <row r="1039" spans="3:15">
      <c r="C1039" s="189"/>
      <c r="D1039" s="189"/>
      <c r="E1039" s="189"/>
      <c r="H1039" s="175" t="s">
        <v>2619</v>
      </c>
      <c r="I1039" s="167" t="s">
        <v>2620</v>
      </c>
      <c r="J1039" s="130" t="s">
        <v>2621</v>
      </c>
      <c r="L1039" s="130" t="s">
        <v>2622</v>
      </c>
      <c r="M1039" s="130" t="s">
        <v>5494</v>
      </c>
      <c r="N1039" s="177" t="s">
        <v>5504</v>
      </c>
      <c r="O1039" s="130" t="s">
        <v>5505</v>
      </c>
    </row>
    <row r="1040" spans="3:15">
      <c r="C1040" s="189"/>
      <c r="D1040" s="189"/>
      <c r="E1040" s="189"/>
      <c r="H1040" s="175" t="s">
        <v>2619</v>
      </c>
      <c r="I1040" s="167" t="s">
        <v>2623</v>
      </c>
      <c r="J1040" s="130" t="s">
        <v>2624</v>
      </c>
      <c r="L1040" s="130" t="s">
        <v>2625</v>
      </c>
      <c r="M1040" s="130" t="s">
        <v>5494</v>
      </c>
      <c r="N1040" s="177" t="s">
        <v>5507</v>
      </c>
      <c r="O1040" s="130" t="s">
        <v>5508</v>
      </c>
    </row>
    <row r="1041" spans="3:15">
      <c r="C1041" s="189"/>
      <c r="D1041" s="189"/>
      <c r="E1041" s="189"/>
      <c r="H1041" s="175" t="s">
        <v>2619</v>
      </c>
      <c r="I1041" s="182" t="s">
        <v>2626</v>
      </c>
      <c r="J1041" s="130" t="s">
        <v>2627</v>
      </c>
      <c r="L1041" s="130" t="s">
        <v>2628</v>
      </c>
      <c r="M1041" s="130" t="s">
        <v>5494</v>
      </c>
      <c r="N1041" s="177" t="s">
        <v>5510</v>
      </c>
      <c r="O1041" s="130" t="s">
        <v>5511</v>
      </c>
    </row>
    <row r="1042" spans="3:15">
      <c r="C1042" s="189"/>
      <c r="D1042" s="189"/>
      <c r="E1042" s="189"/>
      <c r="H1042" s="175" t="s">
        <v>2619</v>
      </c>
      <c r="I1042" s="167" t="s">
        <v>2629</v>
      </c>
      <c r="J1042" s="130" t="s">
        <v>2630</v>
      </c>
      <c r="L1042" s="130" t="s">
        <v>2631</v>
      </c>
      <c r="M1042" s="130" t="s">
        <v>5494</v>
      </c>
      <c r="N1042" s="177" t="s">
        <v>5513</v>
      </c>
      <c r="O1042" s="130" t="s">
        <v>5514</v>
      </c>
    </row>
    <row r="1043" spans="3:15">
      <c r="C1043" s="189"/>
      <c r="D1043" s="189"/>
      <c r="E1043" s="189"/>
      <c r="H1043" s="175" t="s">
        <v>2619</v>
      </c>
      <c r="I1043" s="167" t="s">
        <v>2632</v>
      </c>
      <c r="J1043" s="130" t="s">
        <v>2633</v>
      </c>
      <c r="L1043" s="130" t="s">
        <v>2634</v>
      </c>
      <c r="M1043" s="130" t="s">
        <v>5494</v>
      </c>
      <c r="N1043" s="177" t="s">
        <v>5516</v>
      </c>
      <c r="O1043" s="130" t="s">
        <v>5517</v>
      </c>
    </row>
    <row r="1044" spans="3:15">
      <c r="C1044" s="189"/>
      <c r="D1044" s="189"/>
      <c r="E1044" s="189"/>
      <c r="H1044" s="175" t="s">
        <v>2619</v>
      </c>
      <c r="I1044" s="167" t="s">
        <v>2635</v>
      </c>
      <c r="J1044" s="130" t="s">
        <v>2636</v>
      </c>
      <c r="L1044" s="130" t="s">
        <v>2637</v>
      </c>
      <c r="M1044" s="130" t="s">
        <v>5494</v>
      </c>
      <c r="N1044" s="177" t="s">
        <v>5519</v>
      </c>
      <c r="O1044" s="130" t="s">
        <v>5520</v>
      </c>
    </row>
    <row r="1045" spans="3:15">
      <c r="C1045" s="189"/>
      <c r="D1045" s="189"/>
      <c r="E1045" s="189"/>
      <c r="H1045" s="175" t="s">
        <v>2619</v>
      </c>
      <c r="I1045" s="167" t="s">
        <v>2638</v>
      </c>
      <c r="J1045" s="130" t="s">
        <v>2639</v>
      </c>
      <c r="L1045" s="130" t="s">
        <v>2640</v>
      </c>
      <c r="M1045" s="130" t="s">
        <v>5494</v>
      </c>
      <c r="N1045" s="177" t="s">
        <v>5522</v>
      </c>
      <c r="O1045" s="130" t="s">
        <v>5523</v>
      </c>
    </row>
    <row r="1046" spans="3:15">
      <c r="C1046" s="189"/>
      <c r="D1046" s="189"/>
      <c r="E1046" s="189"/>
      <c r="H1046" s="175" t="s">
        <v>2619</v>
      </c>
      <c r="I1046" s="167" t="s">
        <v>2641</v>
      </c>
      <c r="J1046" s="130" t="s">
        <v>2642</v>
      </c>
      <c r="L1046" s="130" t="s">
        <v>2643</v>
      </c>
      <c r="M1046" s="130" t="s">
        <v>5494</v>
      </c>
      <c r="N1046" s="177" t="s">
        <v>5525</v>
      </c>
      <c r="O1046" s="130" t="s">
        <v>5526</v>
      </c>
    </row>
    <row r="1047" spans="3:15">
      <c r="C1047" s="189"/>
      <c r="D1047" s="189"/>
      <c r="E1047" s="189"/>
      <c r="H1047" s="185"/>
      <c r="I1047" s="181" t="s">
        <v>2644</v>
      </c>
      <c r="J1047" s="186"/>
      <c r="L1047" s="130" t="s">
        <v>2645</v>
      </c>
      <c r="M1047" s="130" t="s">
        <v>5494</v>
      </c>
      <c r="N1047" s="177" t="s">
        <v>5528</v>
      </c>
      <c r="O1047" s="130" t="s">
        <v>5529</v>
      </c>
    </row>
    <row r="1048" spans="3:15">
      <c r="C1048" s="189"/>
      <c r="D1048" s="189"/>
      <c r="E1048" s="189"/>
      <c r="H1048" s="175" t="s">
        <v>2646</v>
      </c>
      <c r="I1048" s="167" t="s">
        <v>2647</v>
      </c>
      <c r="J1048" s="130" t="s">
        <v>2648</v>
      </c>
      <c r="L1048" s="130" t="s">
        <v>2649</v>
      </c>
      <c r="M1048" s="130" t="s">
        <v>5494</v>
      </c>
      <c r="N1048" s="177" t="s">
        <v>5531</v>
      </c>
      <c r="O1048" s="130" t="s">
        <v>5532</v>
      </c>
    </row>
    <row r="1049" spans="3:15">
      <c r="C1049" s="189"/>
      <c r="D1049" s="189"/>
      <c r="E1049" s="189"/>
      <c r="H1049" s="175" t="s">
        <v>2646</v>
      </c>
      <c r="I1049" s="167" t="s">
        <v>2650</v>
      </c>
      <c r="J1049" s="130" t="s">
        <v>2651</v>
      </c>
      <c r="L1049" s="130" t="s">
        <v>2652</v>
      </c>
      <c r="M1049" s="130" t="s">
        <v>5494</v>
      </c>
      <c r="N1049" s="177" t="s">
        <v>2225</v>
      </c>
      <c r="O1049" s="130" t="s">
        <v>2226</v>
      </c>
    </row>
    <row r="1050" spans="3:15">
      <c r="C1050" s="189"/>
      <c r="D1050" s="189"/>
      <c r="E1050" s="189"/>
      <c r="H1050" s="175" t="s">
        <v>2646</v>
      </c>
      <c r="I1050" s="167" t="s">
        <v>2653</v>
      </c>
      <c r="J1050" s="130" t="s">
        <v>2654</v>
      </c>
      <c r="L1050" s="130" t="s">
        <v>2655</v>
      </c>
      <c r="M1050" s="130" t="s">
        <v>5494</v>
      </c>
      <c r="N1050" s="177" t="s">
        <v>2228</v>
      </c>
      <c r="O1050" s="130" t="s">
        <v>2229</v>
      </c>
    </row>
    <row r="1051" spans="3:15">
      <c r="C1051" s="189"/>
      <c r="D1051" s="189"/>
      <c r="E1051" s="189"/>
      <c r="H1051" s="175" t="s">
        <v>2646</v>
      </c>
      <c r="I1051" s="167" t="s">
        <v>2656</v>
      </c>
      <c r="J1051" s="130" t="s">
        <v>2657</v>
      </c>
      <c r="L1051" s="130" t="s">
        <v>2658</v>
      </c>
      <c r="M1051" s="130" t="s">
        <v>5494</v>
      </c>
      <c r="N1051" s="177" t="s">
        <v>2231</v>
      </c>
      <c r="O1051" s="130" t="s">
        <v>2232</v>
      </c>
    </row>
    <row r="1052" spans="3:15">
      <c r="C1052" s="189"/>
      <c r="D1052" s="189"/>
      <c r="E1052" s="189"/>
      <c r="H1052" s="175" t="s">
        <v>2646</v>
      </c>
      <c r="I1052" s="167" t="s">
        <v>2659</v>
      </c>
      <c r="J1052" s="130" t="s">
        <v>2660</v>
      </c>
      <c r="L1052" s="130" t="s">
        <v>2661</v>
      </c>
      <c r="M1052" s="130" t="s">
        <v>5494</v>
      </c>
      <c r="N1052" s="177" t="s">
        <v>2234</v>
      </c>
      <c r="O1052" s="130" t="s">
        <v>2235</v>
      </c>
    </row>
    <row r="1053" spans="3:15">
      <c r="C1053" s="189"/>
      <c r="D1053" s="189"/>
      <c r="E1053" s="189"/>
      <c r="H1053" s="175" t="s">
        <v>2646</v>
      </c>
      <c r="I1053" s="167" t="s">
        <v>2662</v>
      </c>
      <c r="J1053" s="130" t="s">
        <v>2663</v>
      </c>
      <c r="L1053" s="130" t="s">
        <v>2664</v>
      </c>
      <c r="M1053" s="130" t="s">
        <v>5494</v>
      </c>
      <c r="N1053" s="177" t="s">
        <v>2237</v>
      </c>
      <c r="O1053" s="130" t="s">
        <v>2238</v>
      </c>
    </row>
    <row r="1054" spans="3:15">
      <c r="C1054" s="189"/>
      <c r="D1054" s="189"/>
      <c r="E1054" s="189"/>
      <c r="H1054" s="175" t="s">
        <v>2646</v>
      </c>
      <c r="I1054" s="167" t="s">
        <v>2665</v>
      </c>
      <c r="J1054" s="130" t="s">
        <v>2666</v>
      </c>
      <c r="L1054" s="130" t="s">
        <v>2667</v>
      </c>
      <c r="M1054" s="130"/>
      <c r="N1054" s="177"/>
      <c r="O1054" s="130" t="s">
        <v>2238</v>
      </c>
    </row>
    <row r="1055" spans="3:15">
      <c r="C1055" s="189"/>
      <c r="D1055" s="189"/>
      <c r="E1055" s="189"/>
      <c r="H1055" s="175" t="s">
        <v>2646</v>
      </c>
      <c r="I1055" s="167" t="s">
        <v>2668</v>
      </c>
      <c r="J1055" s="130" t="s">
        <v>2669</v>
      </c>
      <c r="L1055" s="130" t="s">
        <v>2670</v>
      </c>
      <c r="M1055" s="130" t="s">
        <v>5494</v>
      </c>
      <c r="N1055" s="177" t="s">
        <v>2240</v>
      </c>
      <c r="O1055" s="130" t="s">
        <v>2241</v>
      </c>
    </row>
    <row r="1056" spans="3:15">
      <c r="C1056" s="189"/>
      <c r="D1056" s="189"/>
      <c r="E1056" s="189"/>
      <c r="H1056" s="175" t="s">
        <v>2646</v>
      </c>
      <c r="I1056" s="167" t="s">
        <v>2671</v>
      </c>
      <c r="J1056" s="130" t="s">
        <v>2672</v>
      </c>
      <c r="L1056" s="130" t="s">
        <v>2673</v>
      </c>
      <c r="M1056" s="130" t="s">
        <v>5494</v>
      </c>
      <c r="N1056" s="177" t="s">
        <v>2243</v>
      </c>
      <c r="O1056" s="130" t="s">
        <v>2244</v>
      </c>
    </row>
    <row r="1057" spans="3:15">
      <c r="C1057" s="189"/>
      <c r="D1057" s="189"/>
      <c r="E1057" s="189"/>
      <c r="H1057" s="175" t="s">
        <v>2646</v>
      </c>
      <c r="I1057" s="167" t="s">
        <v>2674</v>
      </c>
      <c r="J1057" s="130" t="s">
        <v>2675</v>
      </c>
      <c r="L1057" s="130" t="s">
        <v>2676</v>
      </c>
      <c r="M1057" s="130" t="s">
        <v>5494</v>
      </c>
      <c r="N1057" s="177" t="s">
        <v>2246</v>
      </c>
      <c r="O1057" s="130" t="s">
        <v>2247</v>
      </c>
    </row>
    <row r="1058" spans="3:15">
      <c r="C1058" s="189"/>
      <c r="D1058" s="189"/>
      <c r="E1058" s="189"/>
      <c r="H1058" s="175" t="s">
        <v>2646</v>
      </c>
      <c r="I1058" s="167" t="s">
        <v>2677</v>
      </c>
      <c r="J1058" s="130" t="s">
        <v>2678</v>
      </c>
      <c r="L1058" s="130" t="s">
        <v>2679</v>
      </c>
      <c r="M1058" s="130"/>
      <c r="N1058" s="177"/>
      <c r="O1058" s="130" t="s">
        <v>2247</v>
      </c>
    </row>
    <row r="1059" spans="3:15">
      <c r="C1059" s="189"/>
      <c r="D1059" s="189"/>
      <c r="E1059" s="189"/>
      <c r="H1059" s="175" t="s">
        <v>2646</v>
      </c>
      <c r="I1059" s="167" t="s">
        <v>2680</v>
      </c>
      <c r="J1059" s="130" t="s">
        <v>2681</v>
      </c>
      <c r="L1059" s="130" t="s">
        <v>2682</v>
      </c>
      <c r="M1059" s="130" t="s">
        <v>5494</v>
      </c>
      <c r="N1059" s="177" t="s">
        <v>2249</v>
      </c>
      <c r="O1059" s="130" t="s">
        <v>2250</v>
      </c>
    </row>
    <row r="1060" spans="3:15">
      <c r="C1060" s="189"/>
      <c r="D1060" s="189"/>
      <c r="E1060" s="189"/>
      <c r="H1060" s="175" t="s">
        <v>2646</v>
      </c>
      <c r="I1060" s="167" t="s">
        <v>2683</v>
      </c>
      <c r="J1060" s="130" t="s">
        <v>2684</v>
      </c>
      <c r="L1060" s="130" t="s">
        <v>2685</v>
      </c>
      <c r="M1060" s="130" t="s">
        <v>5494</v>
      </c>
      <c r="N1060" s="177" t="s">
        <v>2252</v>
      </c>
      <c r="O1060" s="130" t="s">
        <v>2253</v>
      </c>
    </row>
    <row r="1061" spans="3:15">
      <c r="C1061" s="189"/>
      <c r="D1061" s="189"/>
      <c r="E1061" s="189"/>
      <c r="H1061" s="175" t="s">
        <v>2646</v>
      </c>
      <c r="I1061" s="167" t="s">
        <v>2686</v>
      </c>
      <c r="J1061" s="130" t="s">
        <v>2687</v>
      </c>
      <c r="L1061" s="130" t="s">
        <v>2688</v>
      </c>
      <c r="M1061" s="130" t="s">
        <v>5494</v>
      </c>
      <c r="N1061" s="177" t="s">
        <v>2255</v>
      </c>
      <c r="O1061" s="130" t="s">
        <v>2256</v>
      </c>
    </row>
    <row r="1062" spans="3:15">
      <c r="C1062" s="189"/>
      <c r="D1062" s="189"/>
      <c r="E1062" s="189"/>
      <c r="H1062" s="175" t="s">
        <v>2646</v>
      </c>
      <c r="I1062" s="167" t="s">
        <v>2689</v>
      </c>
      <c r="J1062" s="130" t="s">
        <v>2690</v>
      </c>
      <c r="L1062" s="130" t="s">
        <v>2691</v>
      </c>
      <c r="M1062" s="130" t="s">
        <v>5494</v>
      </c>
      <c r="N1062" s="177" t="s">
        <v>2258</v>
      </c>
      <c r="O1062" s="130" t="s">
        <v>2259</v>
      </c>
    </row>
    <row r="1063" spans="3:15">
      <c r="C1063" s="189"/>
      <c r="D1063" s="189"/>
      <c r="E1063" s="189"/>
      <c r="H1063" s="175" t="s">
        <v>2646</v>
      </c>
      <c r="I1063" s="167" t="s">
        <v>2692</v>
      </c>
      <c r="J1063" s="130" t="s">
        <v>2693</v>
      </c>
      <c r="L1063" s="130" t="s">
        <v>2694</v>
      </c>
      <c r="M1063" s="130" t="s">
        <v>2263</v>
      </c>
      <c r="N1063" s="177" t="s">
        <v>2264</v>
      </c>
      <c r="O1063" s="130" t="s">
        <v>2265</v>
      </c>
    </row>
    <row r="1064" spans="3:15">
      <c r="C1064" s="189"/>
      <c r="D1064" s="189"/>
      <c r="E1064" s="189"/>
      <c r="H1064" s="175" t="s">
        <v>2646</v>
      </c>
      <c r="I1064" s="167" t="s">
        <v>2695</v>
      </c>
      <c r="J1064" s="130" t="s">
        <v>2696</v>
      </c>
      <c r="L1064" s="130" t="s">
        <v>2697</v>
      </c>
      <c r="M1064" s="130"/>
      <c r="N1064" s="177"/>
      <c r="O1064" s="130" t="s">
        <v>2265</v>
      </c>
    </row>
    <row r="1065" spans="3:15">
      <c r="C1065" s="189"/>
      <c r="D1065" s="189"/>
      <c r="E1065" s="189"/>
      <c r="H1065" s="175" t="s">
        <v>2646</v>
      </c>
      <c r="I1065" s="167" t="s">
        <v>2698</v>
      </c>
      <c r="J1065" s="130" t="s">
        <v>2699</v>
      </c>
      <c r="L1065" s="130" t="s">
        <v>2700</v>
      </c>
      <c r="M1065" s="130" t="s">
        <v>2263</v>
      </c>
      <c r="N1065" s="177" t="s">
        <v>2267</v>
      </c>
      <c r="O1065" s="130" t="s">
        <v>2268</v>
      </c>
    </row>
    <row r="1066" spans="3:15">
      <c r="C1066" s="189"/>
      <c r="D1066" s="189"/>
      <c r="E1066" s="189"/>
      <c r="H1066" s="175" t="s">
        <v>2646</v>
      </c>
      <c r="I1066" s="167" t="s">
        <v>2701</v>
      </c>
      <c r="J1066" s="130" t="s">
        <v>2702</v>
      </c>
      <c r="L1066" s="130" t="s">
        <v>2703</v>
      </c>
      <c r="M1066" s="130"/>
      <c r="N1066" s="177"/>
      <c r="O1066" s="130" t="s">
        <v>2268</v>
      </c>
    </row>
    <row r="1067" spans="3:15">
      <c r="C1067" s="189"/>
      <c r="D1067" s="189"/>
      <c r="E1067" s="189"/>
      <c r="H1067" s="175" t="s">
        <v>2646</v>
      </c>
      <c r="I1067" s="167" t="s">
        <v>2704</v>
      </c>
      <c r="J1067" s="130" t="s">
        <v>2705</v>
      </c>
      <c r="L1067" s="130" t="s">
        <v>2706</v>
      </c>
      <c r="M1067" s="130"/>
      <c r="N1067" s="177"/>
      <c r="O1067" s="130" t="s">
        <v>2268</v>
      </c>
    </row>
    <row r="1068" spans="3:15">
      <c r="C1068" s="189"/>
      <c r="D1068" s="189"/>
      <c r="E1068" s="189"/>
      <c r="H1068" s="175" t="s">
        <v>2646</v>
      </c>
      <c r="I1068" s="167" t="s">
        <v>2707</v>
      </c>
      <c r="J1068" s="130" t="s">
        <v>2708</v>
      </c>
      <c r="L1068" s="130" t="s">
        <v>2709</v>
      </c>
      <c r="M1068" s="130" t="s">
        <v>2263</v>
      </c>
      <c r="N1068" s="177" t="s">
        <v>2270</v>
      </c>
      <c r="O1068" s="130" t="s">
        <v>2271</v>
      </c>
    </row>
    <row r="1069" spans="3:15">
      <c r="C1069" s="189"/>
      <c r="D1069" s="189"/>
      <c r="E1069" s="189"/>
      <c r="H1069" s="175" t="s">
        <v>2646</v>
      </c>
      <c r="I1069" s="167" t="s">
        <v>2710</v>
      </c>
      <c r="J1069" s="130" t="s">
        <v>2711</v>
      </c>
      <c r="L1069" s="130" t="s">
        <v>2712</v>
      </c>
      <c r="M1069" s="130" t="s">
        <v>2263</v>
      </c>
      <c r="N1069" s="177" t="s">
        <v>2273</v>
      </c>
      <c r="O1069" s="130" t="s">
        <v>2274</v>
      </c>
    </row>
    <row r="1070" spans="3:15">
      <c r="C1070" s="189"/>
      <c r="D1070" s="189"/>
      <c r="E1070" s="189"/>
      <c r="H1070" s="175" t="s">
        <v>2646</v>
      </c>
      <c r="I1070" s="167" t="s">
        <v>2713</v>
      </c>
      <c r="J1070" s="130" t="s">
        <v>2714</v>
      </c>
      <c r="L1070" s="130" t="s">
        <v>2715</v>
      </c>
      <c r="M1070" s="130" t="s">
        <v>2263</v>
      </c>
      <c r="N1070" s="177" t="s">
        <v>2276</v>
      </c>
      <c r="O1070" s="130" t="s">
        <v>2277</v>
      </c>
    </row>
    <row r="1071" spans="3:15">
      <c r="C1071" s="189"/>
      <c r="D1071" s="189"/>
      <c r="E1071" s="189"/>
      <c r="H1071" s="175" t="s">
        <v>2646</v>
      </c>
      <c r="I1071" s="167" t="s">
        <v>2716</v>
      </c>
      <c r="J1071" s="130" t="s">
        <v>2717</v>
      </c>
      <c r="L1071" s="130" t="s">
        <v>2718</v>
      </c>
      <c r="M1071" s="130" t="s">
        <v>2263</v>
      </c>
      <c r="N1071" s="177" t="s">
        <v>2279</v>
      </c>
      <c r="O1071" s="130" t="s">
        <v>2280</v>
      </c>
    </row>
    <row r="1072" spans="3:15">
      <c r="C1072" s="189"/>
      <c r="D1072" s="189"/>
      <c r="E1072" s="189"/>
      <c r="H1072" s="175" t="s">
        <v>2646</v>
      </c>
      <c r="I1072" s="167" t="s">
        <v>2719</v>
      </c>
      <c r="J1072" s="130" t="s">
        <v>2720</v>
      </c>
      <c r="L1072" s="130" t="s">
        <v>2721</v>
      </c>
      <c r="M1072" s="130"/>
      <c r="N1072" s="177"/>
      <c r="O1072" s="130" t="s">
        <v>2280</v>
      </c>
    </row>
    <row r="1073" spans="3:15">
      <c r="C1073" s="189"/>
      <c r="D1073" s="189"/>
      <c r="E1073" s="189"/>
      <c r="H1073" s="175" t="s">
        <v>2646</v>
      </c>
      <c r="I1073" s="167" t="s">
        <v>2722</v>
      </c>
      <c r="J1073" s="130" t="s">
        <v>2723</v>
      </c>
      <c r="L1073" s="130" t="s">
        <v>2724</v>
      </c>
      <c r="M1073" s="130" t="s">
        <v>2263</v>
      </c>
      <c r="N1073" s="177" t="s">
        <v>2282</v>
      </c>
      <c r="O1073" s="130" t="s">
        <v>2283</v>
      </c>
    </row>
    <row r="1074" spans="3:15">
      <c r="C1074" s="189"/>
      <c r="D1074" s="189"/>
      <c r="E1074" s="189"/>
      <c r="H1074" s="175" t="s">
        <v>2646</v>
      </c>
      <c r="I1074" s="167" t="s">
        <v>2725</v>
      </c>
      <c r="J1074" s="130" t="s">
        <v>2726</v>
      </c>
      <c r="L1074" s="130" t="s">
        <v>2727</v>
      </c>
      <c r="M1074" s="130" t="s">
        <v>2263</v>
      </c>
      <c r="N1074" s="177" t="s">
        <v>2285</v>
      </c>
      <c r="O1074" s="130" t="s">
        <v>2286</v>
      </c>
    </row>
    <row r="1075" spans="3:15">
      <c r="C1075" s="189"/>
      <c r="D1075" s="189"/>
      <c r="E1075" s="189"/>
      <c r="H1075" s="175" t="s">
        <v>2646</v>
      </c>
      <c r="I1075" s="167" t="s">
        <v>2728</v>
      </c>
      <c r="J1075" s="130" t="s">
        <v>2729</v>
      </c>
      <c r="L1075" s="130" t="s">
        <v>2730</v>
      </c>
      <c r="M1075" s="130" t="s">
        <v>2263</v>
      </c>
      <c r="N1075" s="177" t="s">
        <v>2288</v>
      </c>
      <c r="O1075" s="130" t="s">
        <v>2289</v>
      </c>
    </row>
    <row r="1076" spans="3:15">
      <c r="C1076" s="189"/>
      <c r="D1076" s="189"/>
      <c r="E1076" s="189"/>
      <c r="H1076" s="175" t="s">
        <v>2646</v>
      </c>
      <c r="I1076" s="167" t="s">
        <v>2731</v>
      </c>
      <c r="J1076" s="130" t="s">
        <v>2732</v>
      </c>
      <c r="L1076" s="130" t="s">
        <v>2733</v>
      </c>
      <c r="M1076" s="130"/>
      <c r="N1076" s="177"/>
      <c r="O1076" s="130" t="s">
        <v>2289</v>
      </c>
    </row>
    <row r="1077" spans="3:15">
      <c r="C1077" s="189"/>
      <c r="D1077" s="189"/>
      <c r="E1077" s="189"/>
      <c r="H1077" s="175" t="s">
        <v>2646</v>
      </c>
      <c r="I1077" s="167" t="s">
        <v>2734</v>
      </c>
      <c r="J1077" s="130" t="s">
        <v>2735</v>
      </c>
      <c r="L1077" s="130" t="s">
        <v>2736</v>
      </c>
      <c r="M1077" s="130" t="s">
        <v>2263</v>
      </c>
      <c r="N1077" s="177" t="s">
        <v>2291</v>
      </c>
      <c r="O1077" s="130" t="s">
        <v>2292</v>
      </c>
    </row>
    <row r="1078" spans="3:15">
      <c r="C1078" s="189"/>
      <c r="D1078" s="189"/>
      <c r="E1078" s="189"/>
      <c r="H1078" s="175" t="s">
        <v>2646</v>
      </c>
      <c r="I1078" s="167" t="s">
        <v>2737</v>
      </c>
      <c r="J1078" s="130" t="s">
        <v>2738</v>
      </c>
      <c r="L1078" s="130" t="s">
        <v>2739</v>
      </c>
      <c r="M1078" s="130" t="s">
        <v>2263</v>
      </c>
      <c r="N1078" s="177" t="s">
        <v>2294</v>
      </c>
      <c r="O1078" s="130" t="s">
        <v>2295</v>
      </c>
    </row>
    <row r="1079" spans="3:15">
      <c r="C1079" s="189"/>
      <c r="D1079" s="189"/>
      <c r="E1079" s="189"/>
      <c r="H1079" s="175" t="s">
        <v>2646</v>
      </c>
      <c r="I1079" s="167" t="s">
        <v>2740</v>
      </c>
      <c r="J1079" s="130" t="s">
        <v>2741</v>
      </c>
      <c r="L1079" s="130" t="s">
        <v>2742</v>
      </c>
      <c r="M1079" s="130" t="s">
        <v>2263</v>
      </c>
      <c r="N1079" s="177" t="s">
        <v>2297</v>
      </c>
      <c r="O1079" s="130" t="s">
        <v>2298</v>
      </c>
    </row>
    <row r="1080" spans="3:15">
      <c r="C1080" s="189"/>
      <c r="D1080" s="189"/>
      <c r="E1080" s="189"/>
      <c r="H1080" s="175" t="s">
        <v>2646</v>
      </c>
      <c r="I1080" s="167" t="s">
        <v>2743</v>
      </c>
      <c r="J1080" s="130" t="s">
        <v>2744</v>
      </c>
      <c r="L1080" s="130" t="s">
        <v>2745</v>
      </c>
      <c r="M1080" s="130"/>
      <c r="N1080" s="177"/>
      <c r="O1080" s="130" t="s">
        <v>2298</v>
      </c>
    </row>
    <row r="1081" spans="3:15">
      <c r="C1081" s="189"/>
      <c r="D1081" s="189"/>
      <c r="E1081" s="189"/>
      <c r="H1081" s="175" t="s">
        <v>2646</v>
      </c>
      <c r="I1081" s="167" t="s">
        <v>2746</v>
      </c>
      <c r="J1081" s="130" t="s">
        <v>2747</v>
      </c>
      <c r="L1081" s="130" t="s">
        <v>2748</v>
      </c>
      <c r="M1081" s="130"/>
      <c r="N1081" s="177"/>
      <c r="O1081" s="130" t="s">
        <v>2298</v>
      </c>
    </row>
    <row r="1082" spans="3:15">
      <c r="C1082" s="189"/>
      <c r="D1082" s="189"/>
      <c r="E1082" s="189"/>
      <c r="H1082" s="175" t="s">
        <v>2646</v>
      </c>
      <c r="I1082" s="167" t="s">
        <v>2749</v>
      </c>
      <c r="J1082" s="130" t="s">
        <v>2750</v>
      </c>
      <c r="L1082" s="130" t="s">
        <v>2751</v>
      </c>
      <c r="M1082" s="130" t="s">
        <v>2263</v>
      </c>
      <c r="N1082" s="177" t="s">
        <v>2300</v>
      </c>
      <c r="O1082" s="130" t="s">
        <v>2301</v>
      </c>
    </row>
    <row r="1083" spans="3:15">
      <c r="C1083" s="189"/>
      <c r="D1083" s="189"/>
      <c r="E1083" s="189"/>
      <c r="H1083" s="175" t="s">
        <v>2646</v>
      </c>
      <c r="I1083" s="167" t="s">
        <v>2752</v>
      </c>
      <c r="J1083" s="130" t="s">
        <v>2753</v>
      </c>
      <c r="L1083" s="130" t="s">
        <v>2754</v>
      </c>
      <c r="M1083" s="130"/>
      <c r="N1083" s="177"/>
      <c r="O1083" s="130" t="s">
        <v>2301</v>
      </c>
    </row>
    <row r="1084" spans="3:15">
      <c r="C1084" s="189"/>
      <c r="D1084" s="189"/>
      <c r="E1084" s="189"/>
      <c r="H1084" s="175" t="s">
        <v>2646</v>
      </c>
      <c r="I1084" s="167" t="s">
        <v>2755</v>
      </c>
      <c r="J1084" s="130" t="s">
        <v>2756</v>
      </c>
      <c r="L1084" s="130" t="s">
        <v>2757</v>
      </c>
      <c r="M1084" s="130" t="s">
        <v>2263</v>
      </c>
      <c r="N1084" s="177" t="s">
        <v>2303</v>
      </c>
      <c r="O1084" s="130" t="s">
        <v>2304</v>
      </c>
    </row>
    <row r="1085" spans="3:15">
      <c r="C1085" s="189"/>
      <c r="D1085" s="189"/>
      <c r="E1085" s="189"/>
      <c r="H1085" s="175" t="s">
        <v>2646</v>
      </c>
      <c r="I1085" s="167" t="s">
        <v>2758</v>
      </c>
      <c r="J1085" s="130" t="s">
        <v>2759</v>
      </c>
      <c r="L1085" s="130" t="s">
        <v>2760</v>
      </c>
      <c r="M1085" s="130" t="s">
        <v>2263</v>
      </c>
      <c r="N1085" s="177" t="s">
        <v>2306</v>
      </c>
      <c r="O1085" s="130" t="s">
        <v>2307</v>
      </c>
    </row>
    <row r="1086" spans="3:15">
      <c r="C1086" s="189"/>
      <c r="D1086" s="189"/>
      <c r="E1086" s="189"/>
      <c r="H1086" s="175" t="s">
        <v>2646</v>
      </c>
      <c r="I1086" s="167" t="s">
        <v>2761</v>
      </c>
      <c r="J1086" s="130" t="s">
        <v>2762</v>
      </c>
      <c r="L1086" s="130" t="s">
        <v>2763</v>
      </c>
      <c r="M1086" s="130" t="s">
        <v>2263</v>
      </c>
      <c r="N1086" s="177" t="s">
        <v>2309</v>
      </c>
      <c r="O1086" s="130" t="s">
        <v>2310</v>
      </c>
    </row>
    <row r="1087" spans="3:15">
      <c r="C1087" s="189"/>
      <c r="D1087" s="189"/>
      <c r="E1087" s="189"/>
      <c r="H1087" s="175" t="s">
        <v>2646</v>
      </c>
      <c r="I1087" s="167" t="s">
        <v>2764</v>
      </c>
      <c r="J1087" s="130" t="s">
        <v>2765</v>
      </c>
      <c r="L1087" s="130" t="s">
        <v>2766</v>
      </c>
      <c r="M1087" s="130"/>
      <c r="N1087" s="177"/>
      <c r="O1087" s="130" t="s">
        <v>2310</v>
      </c>
    </row>
    <row r="1088" spans="3:15">
      <c r="C1088" s="189"/>
      <c r="D1088" s="189"/>
      <c r="E1088" s="189"/>
      <c r="H1088" s="175" t="s">
        <v>2646</v>
      </c>
      <c r="I1088" s="167" t="s">
        <v>2767</v>
      </c>
      <c r="J1088" s="130" t="s">
        <v>2768</v>
      </c>
      <c r="L1088" s="130" t="s">
        <v>2769</v>
      </c>
      <c r="M1088" s="130" t="s">
        <v>2263</v>
      </c>
      <c r="N1088" s="177" t="s">
        <v>2312</v>
      </c>
      <c r="O1088" s="130" t="s">
        <v>2313</v>
      </c>
    </row>
    <row r="1089" spans="3:15">
      <c r="C1089" s="189"/>
      <c r="D1089" s="189"/>
      <c r="E1089" s="189"/>
      <c r="H1089" s="175" t="s">
        <v>2646</v>
      </c>
      <c r="I1089" s="167" t="s">
        <v>2770</v>
      </c>
      <c r="J1089" s="130" t="s">
        <v>2771</v>
      </c>
      <c r="L1089" s="130" t="s">
        <v>2772</v>
      </c>
      <c r="M1089" s="130" t="s">
        <v>2263</v>
      </c>
      <c r="N1089" s="177" t="s">
        <v>2315</v>
      </c>
      <c r="O1089" s="130" t="s">
        <v>2316</v>
      </c>
    </row>
    <row r="1090" spans="3:15">
      <c r="C1090" s="189"/>
      <c r="D1090" s="189"/>
      <c r="E1090" s="189"/>
      <c r="H1090" s="185"/>
      <c r="I1090" s="181" t="s">
        <v>2773</v>
      </c>
      <c r="J1090" s="186"/>
      <c r="L1090" s="130" t="s">
        <v>2774</v>
      </c>
      <c r="M1090" s="130"/>
      <c r="N1090" s="177"/>
      <c r="O1090" s="130" t="s">
        <v>2316</v>
      </c>
    </row>
    <row r="1091" spans="3:15">
      <c r="C1091" s="189"/>
      <c r="D1091" s="189"/>
      <c r="E1091" s="189"/>
      <c r="H1091" s="175" t="s">
        <v>2775</v>
      </c>
      <c r="I1091" s="167" t="s">
        <v>2776</v>
      </c>
      <c r="J1091" s="130" t="s">
        <v>2777</v>
      </c>
      <c r="L1091" s="130" t="s">
        <v>2778</v>
      </c>
      <c r="M1091" s="130"/>
      <c r="N1091" s="177"/>
      <c r="O1091" s="130" t="s">
        <v>2316</v>
      </c>
    </row>
    <row r="1092" spans="3:15">
      <c r="C1092" s="189"/>
      <c r="D1092" s="189"/>
      <c r="E1092" s="189"/>
      <c r="H1092" s="175" t="s">
        <v>2775</v>
      </c>
      <c r="I1092" s="167" t="s">
        <v>2779</v>
      </c>
      <c r="J1092" s="130" t="s">
        <v>2780</v>
      </c>
      <c r="L1092" s="130" t="s">
        <v>2781</v>
      </c>
      <c r="M1092" s="130" t="s">
        <v>2263</v>
      </c>
      <c r="N1092" s="177" t="s">
        <v>2318</v>
      </c>
      <c r="O1092" s="130" t="s">
        <v>2319</v>
      </c>
    </row>
    <row r="1093" spans="3:15">
      <c r="C1093" s="189"/>
      <c r="D1093" s="189"/>
      <c r="E1093" s="189"/>
      <c r="H1093" s="175" t="s">
        <v>2775</v>
      </c>
      <c r="I1093" s="167" t="s">
        <v>2782</v>
      </c>
      <c r="J1093" s="130" t="s">
        <v>2783</v>
      </c>
      <c r="L1093" s="130" t="s">
        <v>2784</v>
      </c>
      <c r="M1093" s="130"/>
      <c r="N1093" s="177"/>
      <c r="O1093" s="130" t="s">
        <v>2319</v>
      </c>
    </row>
    <row r="1094" spans="3:15">
      <c r="C1094" s="189"/>
      <c r="D1094" s="189"/>
      <c r="E1094" s="189"/>
      <c r="H1094" s="175" t="s">
        <v>2775</v>
      </c>
      <c r="I1094" s="167" t="s">
        <v>2785</v>
      </c>
      <c r="J1094" s="130" t="s">
        <v>2786</v>
      </c>
      <c r="L1094" s="130" t="s">
        <v>2787</v>
      </c>
      <c r="M1094" s="130" t="s">
        <v>2263</v>
      </c>
      <c r="N1094" s="177" t="s">
        <v>2321</v>
      </c>
      <c r="O1094" s="130" t="s">
        <v>2322</v>
      </c>
    </row>
    <row r="1095" spans="3:15">
      <c r="C1095" s="189"/>
      <c r="D1095" s="189"/>
      <c r="E1095" s="189"/>
      <c r="H1095" s="175" t="s">
        <v>2775</v>
      </c>
      <c r="I1095" s="167" t="s">
        <v>2788</v>
      </c>
      <c r="J1095" s="130" t="s">
        <v>2789</v>
      </c>
      <c r="L1095" s="130" t="s">
        <v>2790</v>
      </c>
      <c r="M1095" s="130" t="s">
        <v>2263</v>
      </c>
      <c r="N1095" s="177" t="s">
        <v>2324</v>
      </c>
      <c r="O1095" s="130" t="s">
        <v>2325</v>
      </c>
    </row>
    <row r="1096" spans="3:15">
      <c r="C1096" s="189"/>
      <c r="D1096" s="189"/>
      <c r="E1096" s="189"/>
      <c r="H1096" s="175" t="s">
        <v>2775</v>
      </c>
      <c r="I1096" s="167" t="s">
        <v>2791</v>
      </c>
      <c r="J1096" s="130" t="s">
        <v>2792</v>
      </c>
      <c r="L1096" s="130" t="s">
        <v>2793</v>
      </c>
      <c r="M1096" s="130"/>
      <c r="N1096" s="177"/>
      <c r="O1096" s="130" t="s">
        <v>2325</v>
      </c>
    </row>
    <row r="1097" spans="3:15">
      <c r="C1097" s="189"/>
      <c r="D1097" s="189"/>
      <c r="E1097" s="189"/>
      <c r="H1097" s="175" t="s">
        <v>2775</v>
      </c>
      <c r="I1097" s="167" t="s">
        <v>2794</v>
      </c>
      <c r="J1097" s="130" t="s">
        <v>2795</v>
      </c>
      <c r="L1097" s="130" t="s">
        <v>2796</v>
      </c>
      <c r="M1097" s="130" t="s">
        <v>2263</v>
      </c>
      <c r="N1097" s="177" t="s">
        <v>1103</v>
      </c>
      <c r="O1097" s="130" t="s">
        <v>2327</v>
      </c>
    </row>
    <row r="1098" spans="3:15">
      <c r="C1098" s="189"/>
      <c r="D1098" s="189"/>
      <c r="E1098" s="189"/>
      <c r="H1098" s="175" t="s">
        <v>2775</v>
      </c>
      <c r="I1098" s="167" t="s">
        <v>2797</v>
      </c>
      <c r="J1098" s="130" t="s">
        <v>2798</v>
      </c>
      <c r="L1098" s="130" t="s">
        <v>2799</v>
      </c>
      <c r="M1098" s="130"/>
      <c r="N1098" s="177"/>
      <c r="O1098" s="130" t="s">
        <v>2327</v>
      </c>
    </row>
    <row r="1099" spans="3:15">
      <c r="C1099" s="189"/>
      <c r="D1099" s="189"/>
      <c r="E1099" s="189"/>
      <c r="H1099" s="175" t="s">
        <v>2775</v>
      </c>
      <c r="I1099" s="167" t="s">
        <v>2800</v>
      </c>
      <c r="J1099" s="130" t="s">
        <v>2801</v>
      </c>
      <c r="L1099" s="130" t="s">
        <v>2802</v>
      </c>
      <c r="M1099" s="130" t="s">
        <v>2263</v>
      </c>
      <c r="N1099" s="177" t="s">
        <v>2329</v>
      </c>
      <c r="O1099" s="130" t="s">
        <v>2330</v>
      </c>
    </row>
    <row r="1100" spans="3:15">
      <c r="C1100" s="189"/>
      <c r="D1100" s="189"/>
      <c r="E1100" s="189"/>
      <c r="H1100" s="175" t="s">
        <v>2775</v>
      </c>
      <c r="I1100" s="167" t="s">
        <v>2803</v>
      </c>
      <c r="J1100" s="130" t="s">
        <v>2804</v>
      </c>
      <c r="L1100" s="130" t="s">
        <v>2805</v>
      </c>
      <c r="M1100" s="130"/>
      <c r="N1100" s="177"/>
      <c r="O1100" s="130" t="s">
        <v>2330</v>
      </c>
    </row>
    <row r="1101" spans="3:15">
      <c r="C1101" s="189"/>
      <c r="D1101" s="189"/>
      <c r="E1101" s="189"/>
      <c r="H1101" s="175" t="s">
        <v>2775</v>
      </c>
      <c r="I1101" s="167" t="s">
        <v>2806</v>
      </c>
      <c r="J1101" s="130" t="s">
        <v>2807</v>
      </c>
      <c r="L1101" s="130" t="s">
        <v>2808</v>
      </c>
      <c r="M1101" s="130" t="s">
        <v>2263</v>
      </c>
      <c r="N1101" s="177" t="s">
        <v>2332</v>
      </c>
      <c r="O1101" s="130" t="s">
        <v>2333</v>
      </c>
    </row>
    <row r="1102" spans="3:15">
      <c r="C1102" s="189"/>
      <c r="D1102" s="189"/>
      <c r="E1102" s="189"/>
      <c r="H1102" s="175" t="s">
        <v>2775</v>
      </c>
      <c r="I1102" s="167" t="s">
        <v>2809</v>
      </c>
      <c r="J1102" s="130" t="s">
        <v>2810</v>
      </c>
      <c r="L1102" s="130" t="s">
        <v>2811</v>
      </c>
      <c r="M1102" s="130"/>
      <c r="N1102" s="177"/>
      <c r="O1102" s="130" t="s">
        <v>2333</v>
      </c>
    </row>
    <row r="1103" spans="3:15">
      <c r="C1103" s="189"/>
      <c r="D1103" s="189"/>
      <c r="E1103" s="189"/>
      <c r="H1103" s="175" t="s">
        <v>2775</v>
      </c>
      <c r="I1103" s="167" t="s">
        <v>2812</v>
      </c>
      <c r="J1103" s="130" t="s">
        <v>2813</v>
      </c>
      <c r="L1103" s="130" t="s">
        <v>2814</v>
      </c>
      <c r="M1103" s="130" t="s">
        <v>2263</v>
      </c>
      <c r="N1103" s="177" t="s">
        <v>2335</v>
      </c>
      <c r="O1103" s="130" t="s">
        <v>2336</v>
      </c>
    </row>
    <row r="1104" spans="3:15">
      <c r="C1104" s="189"/>
      <c r="D1104" s="189"/>
      <c r="E1104" s="189"/>
      <c r="H1104" s="175" t="s">
        <v>2775</v>
      </c>
      <c r="I1104" s="167" t="s">
        <v>2815</v>
      </c>
      <c r="J1104" s="130" t="s">
        <v>2816</v>
      </c>
      <c r="L1104" s="130" t="s">
        <v>2817</v>
      </c>
      <c r="M1104" s="130" t="s">
        <v>2263</v>
      </c>
      <c r="N1104" s="177" t="s">
        <v>2338</v>
      </c>
      <c r="O1104" s="130" t="s">
        <v>2339</v>
      </c>
    </row>
    <row r="1105" spans="3:15">
      <c r="C1105" s="189"/>
      <c r="D1105" s="189"/>
      <c r="E1105" s="189"/>
      <c r="H1105" s="175" t="s">
        <v>2775</v>
      </c>
      <c r="I1105" s="167" t="s">
        <v>2818</v>
      </c>
      <c r="J1105" s="130" t="s">
        <v>2819</v>
      </c>
      <c r="L1105" s="130" t="s">
        <v>2820</v>
      </c>
      <c r="M1105" s="130"/>
      <c r="N1105" s="177"/>
      <c r="O1105" s="130" t="s">
        <v>2339</v>
      </c>
    </row>
    <row r="1106" spans="3:15">
      <c r="C1106" s="189"/>
      <c r="D1106" s="189"/>
      <c r="E1106" s="189"/>
      <c r="H1106" s="175" t="s">
        <v>2775</v>
      </c>
      <c r="I1106" s="167" t="s">
        <v>2821</v>
      </c>
      <c r="J1106" s="130" t="s">
        <v>2822</v>
      </c>
      <c r="L1106" s="130" t="s">
        <v>2823</v>
      </c>
      <c r="M1106" s="130"/>
      <c r="N1106" s="177"/>
      <c r="O1106" s="130" t="s">
        <v>2339</v>
      </c>
    </row>
    <row r="1107" spans="3:15">
      <c r="C1107" s="189"/>
      <c r="D1107" s="189"/>
      <c r="E1107" s="189"/>
      <c r="H1107" s="175" t="s">
        <v>2775</v>
      </c>
      <c r="I1107" s="167" t="s">
        <v>2824</v>
      </c>
      <c r="J1107" s="130" t="s">
        <v>2825</v>
      </c>
      <c r="L1107" s="130" t="s">
        <v>2826</v>
      </c>
      <c r="M1107" s="130" t="s">
        <v>2263</v>
      </c>
      <c r="N1107" s="177" t="s">
        <v>2341</v>
      </c>
      <c r="O1107" s="130" t="s">
        <v>2342</v>
      </c>
    </row>
    <row r="1108" spans="3:15">
      <c r="C1108" s="189"/>
      <c r="D1108" s="189"/>
      <c r="E1108" s="189"/>
      <c r="H1108" s="175" t="s">
        <v>2775</v>
      </c>
      <c r="I1108" s="167" t="s">
        <v>2827</v>
      </c>
      <c r="J1108" s="130" t="s">
        <v>2828</v>
      </c>
      <c r="L1108" s="130" t="s">
        <v>2829</v>
      </c>
      <c r="M1108" s="130" t="s">
        <v>2263</v>
      </c>
      <c r="N1108" s="177" t="s">
        <v>2344</v>
      </c>
      <c r="O1108" s="130" t="s">
        <v>2345</v>
      </c>
    </row>
    <row r="1109" spans="3:15">
      <c r="C1109" s="189"/>
      <c r="D1109" s="189"/>
      <c r="E1109" s="189"/>
      <c r="H1109" s="175" t="s">
        <v>2775</v>
      </c>
      <c r="I1109" s="167" t="s">
        <v>2830</v>
      </c>
      <c r="J1109" s="130" t="s">
        <v>2831</v>
      </c>
      <c r="L1109" s="130" t="s">
        <v>2832</v>
      </c>
      <c r="M1109" s="130" t="s">
        <v>2263</v>
      </c>
      <c r="N1109" s="177" t="s">
        <v>2347</v>
      </c>
      <c r="O1109" s="130" t="s">
        <v>2348</v>
      </c>
    </row>
    <row r="1110" spans="3:15">
      <c r="C1110" s="189"/>
      <c r="D1110" s="189"/>
      <c r="E1110" s="189"/>
      <c r="H1110" s="175" t="s">
        <v>2775</v>
      </c>
      <c r="I1110" s="167" t="s">
        <v>751</v>
      </c>
      <c r="J1110" s="130" t="s">
        <v>2833</v>
      </c>
      <c r="L1110" s="130" t="s">
        <v>2834</v>
      </c>
      <c r="M1110" s="130" t="s">
        <v>2352</v>
      </c>
      <c r="N1110" s="177" t="s">
        <v>2353</v>
      </c>
      <c r="O1110" s="130" t="s">
        <v>2354</v>
      </c>
    </row>
    <row r="1111" spans="3:15">
      <c r="C1111" s="189"/>
      <c r="D1111" s="189"/>
      <c r="E1111" s="189"/>
      <c r="H1111" s="175" t="s">
        <v>2775</v>
      </c>
      <c r="I1111" s="167" t="s">
        <v>2835</v>
      </c>
      <c r="J1111" s="130" t="s">
        <v>2836</v>
      </c>
      <c r="L1111" s="130" t="s">
        <v>2837</v>
      </c>
      <c r="M1111" s="130" t="s">
        <v>2352</v>
      </c>
      <c r="N1111" s="177" t="s">
        <v>1886</v>
      </c>
      <c r="O1111" s="130" t="s">
        <v>2356</v>
      </c>
    </row>
    <row r="1112" spans="3:15">
      <c r="C1112" s="189"/>
      <c r="D1112" s="189"/>
      <c r="E1112" s="189"/>
      <c r="H1112" s="175" t="s">
        <v>2775</v>
      </c>
      <c r="I1112" s="167" t="s">
        <v>2838</v>
      </c>
      <c r="J1112" s="130" t="s">
        <v>2839</v>
      </c>
      <c r="L1112" s="130" t="s">
        <v>2840</v>
      </c>
      <c r="M1112" s="130"/>
      <c r="N1112" s="177"/>
      <c r="O1112" s="130" t="s">
        <v>2356</v>
      </c>
    </row>
    <row r="1113" spans="3:15">
      <c r="C1113" s="189"/>
      <c r="D1113" s="189"/>
      <c r="E1113" s="189"/>
      <c r="H1113" s="175" t="s">
        <v>2775</v>
      </c>
      <c r="I1113" s="167" t="s">
        <v>2841</v>
      </c>
      <c r="J1113" s="130" t="s">
        <v>2842</v>
      </c>
      <c r="L1113" s="130" t="s">
        <v>2843</v>
      </c>
      <c r="M1113" s="130" t="s">
        <v>2352</v>
      </c>
      <c r="N1113" s="177" t="s">
        <v>2358</v>
      </c>
      <c r="O1113" s="130" t="s">
        <v>2359</v>
      </c>
    </row>
    <row r="1114" spans="3:15">
      <c r="C1114" s="189"/>
      <c r="D1114" s="189"/>
      <c r="E1114" s="189"/>
      <c r="H1114" s="175" t="s">
        <v>2775</v>
      </c>
      <c r="I1114" s="167" t="s">
        <v>2844</v>
      </c>
      <c r="J1114" s="130" t="s">
        <v>2845</v>
      </c>
      <c r="L1114" s="130" t="s">
        <v>2846</v>
      </c>
      <c r="M1114" s="130"/>
      <c r="N1114" s="177"/>
      <c r="O1114" s="130" t="s">
        <v>2359</v>
      </c>
    </row>
    <row r="1115" spans="3:15">
      <c r="C1115" s="189"/>
      <c r="D1115" s="189"/>
      <c r="E1115" s="189"/>
      <c r="H1115" s="175" t="s">
        <v>2775</v>
      </c>
      <c r="I1115" s="167" t="s">
        <v>2847</v>
      </c>
      <c r="J1115" s="130" t="s">
        <v>2848</v>
      </c>
      <c r="L1115" s="130" t="s">
        <v>2849</v>
      </c>
      <c r="M1115" s="130" t="s">
        <v>2352</v>
      </c>
      <c r="N1115" s="177" t="s">
        <v>1821</v>
      </c>
      <c r="O1115" s="130" t="s">
        <v>2361</v>
      </c>
    </row>
    <row r="1116" spans="3:15">
      <c r="C1116" s="189"/>
      <c r="D1116" s="189"/>
      <c r="E1116" s="189"/>
      <c r="H1116" s="185"/>
      <c r="I1116" s="181" t="s">
        <v>2850</v>
      </c>
      <c r="J1116" s="186"/>
      <c r="L1116" s="130" t="s">
        <v>2851</v>
      </c>
      <c r="M1116" s="130" t="s">
        <v>2352</v>
      </c>
      <c r="N1116" s="177" t="s">
        <v>2363</v>
      </c>
      <c r="O1116" s="130" t="s">
        <v>2364</v>
      </c>
    </row>
    <row r="1117" spans="3:15">
      <c r="C1117" s="189"/>
      <c r="D1117" s="189"/>
      <c r="E1117" s="189"/>
      <c r="H1117" s="175" t="s">
        <v>2852</v>
      </c>
      <c r="I1117" s="167" t="s">
        <v>2853</v>
      </c>
      <c r="J1117" s="130" t="s">
        <v>2854</v>
      </c>
      <c r="L1117" s="130" t="s">
        <v>2855</v>
      </c>
      <c r="M1117" s="130"/>
      <c r="N1117" s="177"/>
      <c r="O1117" s="130" t="s">
        <v>2364</v>
      </c>
    </row>
    <row r="1118" spans="3:15">
      <c r="C1118" s="189"/>
      <c r="D1118" s="189"/>
      <c r="E1118" s="189"/>
      <c r="H1118" s="175" t="s">
        <v>2852</v>
      </c>
      <c r="I1118" s="167" t="s">
        <v>2856</v>
      </c>
      <c r="J1118" s="130" t="s">
        <v>2857</v>
      </c>
      <c r="L1118" s="130" t="s">
        <v>2858</v>
      </c>
      <c r="M1118" s="130" t="s">
        <v>2352</v>
      </c>
      <c r="N1118" s="177" t="s">
        <v>2366</v>
      </c>
      <c r="O1118" s="130" t="s">
        <v>2367</v>
      </c>
    </row>
    <row r="1119" spans="3:15">
      <c r="C1119" s="189"/>
      <c r="D1119" s="189"/>
      <c r="E1119" s="189"/>
      <c r="H1119" s="175" t="s">
        <v>2852</v>
      </c>
      <c r="I1119" s="167" t="s">
        <v>2859</v>
      </c>
      <c r="J1119" s="130" t="s">
        <v>2860</v>
      </c>
      <c r="L1119" s="130" t="s">
        <v>2861</v>
      </c>
      <c r="M1119" s="130" t="s">
        <v>2352</v>
      </c>
      <c r="N1119" s="177" t="s">
        <v>2369</v>
      </c>
      <c r="O1119" s="130" t="s">
        <v>2370</v>
      </c>
    </row>
    <row r="1120" spans="3:15">
      <c r="C1120" s="189"/>
      <c r="D1120" s="189"/>
      <c r="E1120" s="189"/>
      <c r="H1120" s="175" t="s">
        <v>2852</v>
      </c>
      <c r="I1120" s="167" t="s">
        <v>2862</v>
      </c>
      <c r="J1120" s="130" t="s">
        <v>2863</v>
      </c>
      <c r="L1120" s="130" t="s">
        <v>2864</v>
      </c>
      <c r="M1120" s="130"/>
      <c r="N1120" s="177"/>
      <c r="O1120" s="130" t="s">
        <v>2370</v>
      </c>
    </row>
    <row r="1121" spans="3:15">
      <c r="C1121" s="189"/>
      <c r="D1121" s="189"/>
      <c r="E1121" s="189"/>
      <c r="H1121" s="175" t="s">
        <v>2852</v>
      </c>
      <c r="I1121" s="167" t="s">
        <v>2865</v>
      </c>
      <c r="J1121" s="130" t="s">
        <v>2866</v>
      </c>
      <c r="L1121" s="130" t="s">
        <v>2867</v>
      </c>
      <c r="M1121" s="130"/>
      <c r="N1121" s="177"/>
      <c r="O1121" s="130" t="s">
        <v>2370</v>
      </c>
    </row>
    <row r="1122" spans="3:15">
      <c r="C1122" s="189"/>
      <c r="D1122" s="189"/>
      <c r="E1122" s="189"/>
      <c r="H1122" s="175" t="s">
        <v>2852</v>
      </c>
      <c r="I1122" s="167" t="s">
        <v>2868</v>
      </c>
      <c r="J1122" s="130" t="s">
        <v>2869</v>
      </c>
      <c r="L1122" s="130" t="s">
        <v>2870</v>
      </c>
      <c r="M1122" s="130" t="s">
        <v>2352</v>
      </c>
      <c r="N1122" s="177" t="s">
        <v>2037</v>
      </c>
      <c r="O1122" s="130" t="s">
        <v>2372</v>
      </c>
    </row>
    <row r="1123" spans="3:15">
      <c r="C1123" s="189"/>
      <c r="D1123" s="189"/>
      <c r="E1123" s="189"/>
      <c r="H1123" s="175" t="s">
        <v>2852</v>
      </c>
      <c r="I1123" s="167" t="s">
        <v>2871</v>
      </c>
      <c r="J1123" s="130" t="s">
        <v>2872</v>
      </c>
      <c r="L1123" s="130" t="s">
        <v>2873</v>
      </c>
      <c r="M1123" s="130" t="s">
        <v>2352</v>
      </c>
      <c r="N1123" s="177" t="s">
        <v>2374</v>
      </c>
      <c r="O1123" s="130" t="s">
        <v>2375</v>
      </c>
    </row>
    <row r="1124" spans="3:15">
      <c r="C1124" s="189"/>
      <c r="D1124" s="189"/>
      <c r="E1124" s="189"/>
      <c r="H1124" s="175" t="s">
        <v>2852</v>
      </c>
      <c r="I1124" s="167" t="s">
        <v>2874</v>
      </c>
      <c r="J1124" s="130" t="s">
        <v>2875</v>
      </c>
      <c r="L1124" s="130" t="s">
        <v>2876</v>
      </c>
      <c r="M1124" s="130"/>
      <c r="N1124" s="177"/>
      <c r="O1124" s="130" t="s">
        <v>2375</v>
      </c>
    </row>
    <row r="1125" spans="3:15">
      <c r="C1125" s="189"/>
      <c r="D1125" s="189"/>
      <c r="E1125" s="189"/>
      <c r="H1125" s="175" t="s">
        <v>2852</v>
      </c>
      <c r="I1125" s="167" t="s">
        <v>2877</v>
      </c>
      <c r="J1125" s="130" t="s">
        <v>2878</v>
      </c>
      <c r="L1125" s="130" t="s">
        <v>2879</v>
      </c>
      <c r="M1125" s="130"/>
      <c r="N1125" s="177"/>
      <c r="O1125" s="130" t="s">
        <v>2375</v>
      </c>
    </row>
    <row r="1126" spans="3:15">
      <c r="C1126" s="189"/>
      <c r="D1126" s="189"/>
      <c r="E1126" s="189"/>
      <c r="H1126" s="175" t="s">
        <v>2852</v>
      </c>
      <c r="I1126" s="167" t="s">
        <v>2880</v>
      </c>
      <c r="J1126" s="130" t="s">
        <v>2881</v>
      </c>
      <c r="L1126" s="130" t="s">
        <v>2882</v>
      </c>
      <c r="M1126" s="130"/>
      <c r="N1126" s="177"/>
      <c r="O1126" s="130" t="s">
        <v>2375</v>
      </c>
    </row>
    <row r="1127" spans="3:15">
      <c r="C1127" s="189"/>
      <c r="D1127" s="189"/>
      <c r="E1127" s="189"/>
      <c r="H1127" s="175" t="s">
        <v>2852</v>
      </c>
      <c r="I1127" s="167" t="s">
        <v>2883</v>
      </c>
      <c r="J1127" s="130" t="s">
        <v>2884</v>
      </c>
      <c r="L1127" s="130" t="s">
        <v>2885</v>
      </c>
      <c r="M1127" s="130" t="s">
        <v>2352</v>
      </c>
      <c r="N1127" s="177" t="s">
        <v>2377</v>
      </c>
      <c r="O1127" s="130" t="s">
        <v>2378</v>
      </c>
    </row>
    <row r="1128" spans="3:15">
      <c r="C1128" s="189"/>
      <c r="D1128" s="189"/>
      <c r="E1128" s="189"/>
      <c r="H1128" s="175" t="s">
        <v>2852</v>
      </c>
      <c r="I1128" s="167" t="s">
        <v>2886</v>
      </c>
      <c r="J1128" s="130" t="s">
        <v>2887</v>
      </c>
      <c r="L1128" s="130" t="s">
        <v>2888</v>
      </c>
      <c r="M1128" s="130" t="s">
        <v>2352</v>
      </c>
      <c r="N1128" s="177" t="s">
        <v>2380</v>
      </c>
      <c r="O1128" s="130" t="s">
        <v>2381</v>
      </c>
    </row>
    <row r="1129" spans="3:15">
      <c r="C1129" s="189"/>
      <c r="D1129" s="189"/>
      <c r="E1129" s="189"/>
      <c r="H1129" s="175" t="s">
        <v>2852</v>
      </c>
      <c r="I1129" s="167" t="s">
        <v>2889</v>
      </c>
      <c r="J1129" s="130" t="s">
        <v>2890</v>
      </c>
      <c r="L1129" s="130" t="s">
        <v>2891</v>
      </c>
      <c r="M1129" s="130" t="s">
        <v>2352</v>
      </c>
      <c r="N1129" s="177" t="s">
        <v>2383</v>
      </c>
      <c r="O1129" s="130" t="s">
        <v>2384</v>
      </c>
    </row>
    <row r="1130" spans="3:15">
      <c r="C1130" s="189"/>
      <c r="D1130" s="189"/>
      <c r="E1130" s="189"/>
      <c r="H1130" s="175" t="s">
        <v>2852</v>
      </c>
      <c r="I1130" s="167" t="s">
        <v>2892</v>
      </c>
      <c r="J1130" s="130" t="s">
        <v>2893</v>
      </c>
      <c r="L1130" s="130" t="s">
        <v>2894</v>
      </c>
      <c r="M1130" s="130"/>
      <c r="N1130" s="177"/>
      <c r="O1130" s="130" t="s">
        <v>2384</v>
      </c>
    </row>
    <row r="1131" spans="3:15">
      <c r="C1131" s="189"/>
      <c r="D1131" s="189"/>
      <c r="E1131" s="189"/>
      <c r="H1131" s="175" t="s">
        <v>2852</v>
      </c>
      <c r="I1131" s="167" t="s">
        <v>2895</v>
      </c>
      <c r="J1131" s="130" t="s">
        <v>2896</v>
      </c>
      <c r="L1131" s="130" t="s">
        <v>2897</v>
      </c>
      <c r="M1131" s="130"/>
      <c r="N1131" s="177"/>
      <c r="O1131" s="130" t="s">
        <v>2384</v>
      </c>
    </row>
    <row r="1132" spans="3:15">
      <c r="C1132" s="189"/>
      <c r="D1132" s="189"/>
      <c r="E1132" s="189"/>
      <c r="H1132" s="175" t="s">
        <v>2852</v>
      </c>
      <c r="I1132" s="167" t="s">
        <v>2898</v>
      </c>
      <c r="J1132" s="130" t="s">
        <v>2899</v>
      </c>
      <c r="L1132" s="130" t="s">
        <v>2900</v>
      </c>
      <c r="M1132" s="130"/>
      <c r="N1132" s="177"/>
      <c r="O1132" s="130" t="s">
        <v>2384</v>
      </c>
    </row>
    <row r="1133" spans="3:15">
      <c r="C1133" s="189"/>
      <c r="D1133" s="189"/>
      <c r="E1133" s="189"/>
      <c r="H1133" s="175" t="s">
        <v>2852</v>
      </c>
      <c r="I1133" s="167" t="s">
        <v>2901</v>
      </c>
      <c r="J1133" s="130" t="s">
        <v>2902</v>
      </c>
      <c r="L1133" s="130" t="s">
        <v>2903</v>
      </c>
      <c r="M1133" s="130" t="s">
        <v>2352</v>
      </c>
      <c r="N1133" s="177" t="s">
        <v>2386</v>
      </c>
      <c r="O1133" s="130" t="s">
        <v>2387</v>
      </c>
    </row>
    <row r="1134" spans="3:15">
      <c r="C1134" s="189"/>
      <c r="D1134" s="189"/>
      <c r="E1134" s="189"/>
      <c r="H1134" s="185"/>
      <c r="I1134" s="181" t="s">
        <v>2904</v>
      </c>
      <c r="J1134" s="186"/>
      <c r="L1134" s="130" t="s">
        <v>2905</v>
      </c>
      <c r="M1134" s="130"/>
      <c r="N1134" s="177"/>
      <c r="O1134" s="130" t="s">
        <v>2387</v>
      </c>
    </row>
    <row r="1135" spans="3:15">
      <c r="C1135" s="189"/>
      <c r="D1135" s="189"/>
      <c r="E1135" s="189"/>
      <c r="H1135" s="175" t="s">
        <v>2906</v>
      </c>
      <c r="I1135" s="167" t="s">
        <v>2907</v>
      </c>
      <c r="J1135" s="130" t="s">
        <v>2908</v>
      </c>
      <c r="L1135" s="130" t="s">
        <v>2909</v>
      </c>
      <c r="M1135" s="130" t="s">
        <v>2352</v>
      </c>
      <c r="N1135" s="177" t="s">
        <v>2389</v>
      </c>
      <c r="O1135" s="130" t="s">
        <v>2390</v>
      </c>
    </row>
    <row r="1136" spans="3:15">
      <c r="C1136" s="189"/>
      <c r="D1136" s="189"/>
      <c r="E1136" s="189"/>
      <c r="H1136" s="175" t="s">
        <v>2906</v>
      </c>
      <c r="I1136" s="167" t="s">
        <v>5501</v>
      </c>
      <c r="J1136" s="130" t="s">
        <v>2910</v>
      </c>
      <c r="L1136" s="130" t="s">
        <v>2911</v>
      </c>
      <c r="M1136" s="130" t="s">
        <v>2352</v>
      </c>
      <c r="N1136" s="177" t="s">
        <v>2392</v>
      </c>
      <c r="O1136" s="130" t="s">
        <v>2393</v>
      </c>
    </row>
    <row r="1137" spans="3:15">
      <c r="C1137" s="189"/>
      <c r="D1137" s="189"/>
      <c r="E1137" s="189"/>
      <c r="H1137" s="175" t="s">
        <v>2906</v>
      </c>
      <c r="I1137" s="167" t="s">
        <v>2912</v>
      </c>
      <c r="J1137" s="130" t="s">
        <v>2913</v>
      </c>
      <c r="L1137" s="130" t="s">
        <v>2914</v>
      </c>
      <c r="M1137" s="130"/>
      <c r="N1137" s="177"/>
      <c r="O1137" s="130" t="s">
        <v>2393</v>
      </c>
    </row>
    <row r="1138" spans="3:15">
      <c r="C1138" s="189"/>
      <c r="D1138" s="189"/>
      <c r="E1138" s="189"/>
      <c r="H1138" s="175" t="s">
        <v>2906</v>
      </c>
      <c r="I1138" s="167" t="s">
        <v>2915</v>
      </c>
      <c r="J1138" s="130" t="s">
        <v>2916</v>
      </c>
      <c r="L1138" s="130" t="s">
        <v>2917</v>
      </c>
      <c r="M1138" s="130" t="s">
        <v>2397</v>
      </c>
      <c r="N1138" s="177" t="s">
        <v>2398</v>
      </c>
      <c r="O1138" s="130" t="s">
        <v>2399</v>
      </c>
    </row>
    <row r="1139" spans="3:15">
      <c r="C1139" s="189"/>
      <c r="D1139" s="189"/>
      <c r="E1139" s="189"/>
      <c r="H1139" s="175" t="s">
        <v>2906</v>
      </c>
      <c r="I1139" s="167" t="s">
        <v>2918</v>
      </c>
      <c r="J1139" s="130" t="s">
        <v>2919</v>
      </c>
      <c r="L1139" s="130" t="s">
        <v>2920</v>
      </c>
      <c r="M1139" s="130"/>
      <c r="N1139" s="177"/>
      <c r="O1139" s="130" t="s">
        <v>2399</v>
      </c>
    </row>
    <row r="1140" spans="3:15">
      <c r="C1140" s="189"/>
      <c r="D1140" s="189"/>
      <c r="E1140" s="189"/>
      <c r="H1140" s="175" t="s">
        <v>2906</v>
      </c>
      <c r="I1140" s="167" t="s">
        <v>2921</v>
      </c>
      <c r="J1140" s="130" t="s">
        <v>2922</v>
      </c>
      <c r="L1140" s="130" t="s">
        <v>2923</v>
      </c>
      <c r="M1140" s="130"/>
      <c r="N1140" s="177"/>
      <c r="O1140" s="130" t="s">
        <v>2399</v>
      </c>
    </row>
    <row r="1141" spans="3:15">
      <c r="C1141" s="189"/>
      <c r="D1141" s="189"/>
      <c r="E1141" s="189"/>
      <c r="H1141" s="175" t="s">
        <v>2906</v>
      </c>
      <c r="I1141" s="167" t="s">
        <v>2924</v>
      </c>
      <c r="J1141" s="130" t="s">
        <v>2925</v>
      </c>
      <c r="L1141" s="130" t="s">
        <v>2926</v>
      </c>
      <c r="M1141" s="130"/>
      <c r="N1141" s="177"/>
      <c r="O1141" s="130" t="s">
        <v>2399</v>
      </c>
    </row>
    <row r="1142" spans="3:15">
      <c r="C1142" s="189"/>
      <c r="D1142" s="189"/>
      <c r="E1142" s="189"/>
      <c r="H1142" s="175" t="s">
        <v>2906</v>
      </c>
      <c r="I1142" s="167" t="s">
        <v>2927</v>
      </c>
      <c r="J1142" s="130" t="s">
        <v>2928</v>
      </c>
      <c r="L1142" s="130" t="s">
        <v>2929</v>
      </c>
      <c r="M1142" s="130" t="s">
        <v>2397</v>
      </c>
      <c r="N1142" s="177" t="s">
        <v>2401</v>
      </c>
      <c r="O1142" s="130" t="s">
        <v>2402</v>
      </c>
    </row>
    <row r="1143" spans="3:15">
      <c r="C1143" s="189"/>
      <c r="D1143" s="189"/>
      <c r="E1143" s="189"/>
      <c r="H1143" s="175" t="s">
        <v>2906</v>
      </c>
      <c r="I1143" s="167" t="s">
        <v>2930</v>
      </c>
      <c r="J1143" s="130" t="s">
        <v>2931</v>
      </c>
      <c r="L1143" s="130" t="s">
        <v>2932</v>
      </c>
      <c r="M1143" s="130" t="s">
        <v>2397</v>
      </c>
      <c r="N1143" s="177" t="s">
        <v>2404</v>
      </c>
      <c r="O1143" s="130" t="s">
        <v>2405</v>
      </c>
    </row>
    <row r="1144" spans="3:15">
      <c r="C1144" s="189"/>
      <c r="D1144" s="189"/>
      <c r="E1144" s="189"/>
      <c r="H1144" s="175" t="s">
        <v>2906</v>
      </c>
      <c r="I1144" s="167" t="s">
        <v>2933</v>
      </c>
      <c r="J1144" s="130" t="s">
        <v>2934</v>
      </c>
      <c r="L1144" s="130" t="s">
        <v>2935</v>
      </c>
      <c r="M1144" s="130" t="s">
        <v>2397</v>
      </c>
      <c r="N1144" s="177" t="s">
        <v>2407</v>
      </c>
      <c r="O1144" s="130" t="s">
        <v>2408</v>
      </c>
    </row>
    <row r="1145" spans="3:15">
      <c r="C1145" s="189"/>
      <c r="D1145" s="189"/>
      <c r="E1145" s="189"/>
      <c r="H1145" s="175" t="s">
        <v>2906</v>
      </c>
      <c r="I1145" s="167" t="s">
        <v>2936</v>
      </c>
      <c r="J1145" s="130" t="s">
        <v>2937</v>
      </c>
      <c r="L1145" s="130" t="s">
        <v>2938</v>
      </c>
      <c r="M1145" s="130" t="s">
        <v>2397</v>
      </c>
      <c r="N1145" s="177" t="s">
        <v>2410</v>
      </c>
      <c r="O1145" s="130" t="s">
        <v>2411</v>
      </c>
    </row>
    <row r="1146" spans="3:15">
      <c r="C1146" s="189"/>
      <c r="D1146" s="189"/>
      <c r="E1146" s="189"/>
      <c r="H1146" s="175" t="s">
        <v>2906</v>
      </c>
      <c r="I1146" s="167" t="s">
        <v>2939</v>
      </c>
      <c r="J1146" s="130" t="s">
        <v>2940</v>
      </c>
      <c r="L1146" s="130" t="s">
        <v>2941</v>
      </c>
      <c r="M1146" s="130" t="s">
        <v>2397</v>
      </c>
      <c r="N1146" s="177" t="s">
        <v>2413</v>
      </c>
      <c r="O1146" s="130" t="s">
        <v>2414</v>
      </c>
    </row>
    <row r="1147" spans="3:15">
      <c r="C1147" s="189"/>
      <c r="D1147" s="189"/>
      <c r="E1147" s="189"/>
      <c r="H1147" s="175" t="s">
        <v>2906</v>
      </c>
      <c r="I1147" s="167" t="s">
        <v>2942</v>
      </c>
      <c r="J1147" s="130" t="s">
        <v>2943</v>
      </c>
      <c r="L1147" s="130" t="s">
        <v>2944</v>
      </c>
      <c r="M1147" s="130" t="s">
        <v>2397</v>
      </c>
      <c r="N1147" s="177" t="s">
        <v>2416</v>
      </c>
      <c r="O1147" s="130" t="s">
        <v>2417</v>
      </c>
    </row>
    <row r="1148" spans="3:15">
      <c r="C1148" s="189"/>
      <c r="D1148" s="189"/>
      <c r="E1148" s="189"/>
      <c r="H1148" s="175" t="s">
        <v>2906</v>
      </c>
      <c r="I1148" s="167" t="s">
        <v>2945</v>
      </c>
      <c r="J1148" s="130" t="s">
        <v>2946</v>
      </c>
      <c r="L1148" s="130" t="s">
        <v>2947</v>
      </c>
      <c r="M1148" s="130" t="s">
        <v>2397</v>
      </c>
      <c r="N1148" s="177" t="s">
        <v>2419</v>
      </c>
      <c r="O1148" s="130" t="s">
        <v>2420</v>
      </c>
    </row>
    <row r="1149" spans="3:15">
      <c r="C1149" s="189"/>
      <c r="D1149" s="189"/>
      <c r="E1149" s="189"/>
      <c r="H1149" s="175" t="s">
        <v>2906</v>
      </c>
      <c r="I1149" s="167" t="s">
        <v>2948</v>
      </c>
      <c r="J1149" s="130" t="s">
        <v>2949</v>
      </c>
      <c r="L1149" s="130" t="s">
        <v>2950</v>
      </c>
      <c r="M1149" s="130" t="s">
        <v>2397</v>
      </c>
      <c r="N1149" s="177" t="s">
        <v>2422</v>
      </c>
      <c r="O1149" s="130" t="s">
        <v>2423</v>
      </c>
    </row>
    <row r="1150" spans="3:15">
      <c r="C1150" s="189"/>
      <c r="D1150" s="189"/>
      <c r="E1150" s="189"/>
      <c r="H1150" s="175" t="s">
        <v>2906</v>
      </c>
      <c r="I1150" s="167" t="s">
        <v>2951</v>
      </c>
      <c r="J1150" s="130" t="s">
        <v>2952</v>
      </c>
      <c r="L1150" s="130" t="s">
        <v>2953</v>
      </c>
      <c r="M1150" s="130" t="s">
        <v>2397</v>
      </c>
      <c r="N1150" s="177" t="s">
        <v>2425</v>
      </c>
      <c r="O1150" s="130" t="s">
        <v>2426</v>
      </c>
    </row>
    <row r="1151" spans="3:15">
      <c r="C1151" s="189"/>
      <c r="D1151" s="189"/>
      <c r="E1151" s="189"/>
      <c r="H1151" s="175" t="s">
        <v>2906</v>
      </c>
      <c r="I1151" s="167" t="s">
        <v>2954</v>
      </c>
      <c r="J1151" s="130" t="s">
        <v>2955</v>
      </c>
      <c r="L1151" s="130" t="s">
        <v>2956</v>
      </c>
      <c r="M1151" s="130" t="s">
        <v>2397</v>
      </c>
      <c r="N1151" s="177" t="s">
        <v>2428</v>
      </c>
      <c r="O1151" s="130" t="s">
        <v>2429</v>
      </c>
    </row>
    <row r="1152" spans="3:15">
      <c r="C1152" s="189"/>
      <c r="D1152" s="189"/>
      <c r="E1152" s="189"/>
      <c r="H1152" s="175" t="s">
        <v>2906</v>
      </c>
      <c r="I1152" s="167" t="s">
        <v>568</v>
      </c>
      <c r="J1152" s="130" t="s">
        <v>2957</v>
      </c>
      <c r="L1152" s="130" t="s">
        <v>2958</v>
      </c>
      <c r="M1152" s="130" t="s">
        <v>2397</v>
      </c>
      <c r="N1152" s="177" t="s">
        <v>2431</v>
      </c>
      <c r="O1152" s="130" t="s">
        <v>2432</v>
      </c>
    </row>
    <row r="1153" spans="3:15">
      <c r="C1153" s="189"/>
      <c r="D1153" s="189"/>
      <c r="E1153" s="189"/>
      <c r="H1153" s="175" t="s">
        <v>2906</v>
      </c>
      <c r="I1153" s="167" t="s">
        <v>2959</v>
      </c>
      <c r="J1153" s="130" t="s">
        <v>2960</v>
      </c>
      <c r="L1153" s="130" t="s">
        <v>2961</v>
      </c>
      <c r="M1153" s="130" t="s">
        <v>2397</v>
      </c>
      <c r="N1153" s="177" t="s">
        <v>2434</v>
      </c>
      <c r="O1153" s="130" t="s">
        <v>2435</v>
      </c>
    </row>
    <row r="1154" spans="3:15">
      <c r="C1154" s="189"/>
      <c r="D1154" s="189"/>
      <c r="E1154" s="189"/>
      <c r="H1154" s="175" t="s">
        <v>2906</v>
      </c>
      <c r="I1154" s="167" t="s">
        <v>2962</v>
      </c>
      <c r="J1154" s="130" t="s">
        <v>2963</v>
      </c>
      <c r="L1154" s="130" t="s">
        <v>2964</v>
      </c>
      <c r="M1154" s="130" t="s">
        <v>2397</v>
      </c>
      <c r="N1154" s="177" t="s">
        <v>2437</v>
      </c>
      <c r="O1154" s="130" t="s">
        <v>2438</v>
      </c>
    </row>
    <row r="1155" spans="3:15">
      <c r="C1155" s="189"/>
      <c r="D1155" s="189"/>
      <c r="E1155" s="189"/>
      <c r="H1155" s="175" t="s">
        <v>2906</v>
      </c>
      <c r="I1155" s="167" t="s">
        <v>2965</v>
      </c>
      <c r="J1155" s="130" t="s">
        <v>2966</v>
      </c>
      <c r="L1155" s="130" t="s">
        <v>2967</v>
      </c>
      <c r="M1155" s="130" t="s">
        <v>2397</v>
      </c>
      <c r="N1155" s="177" t="s">
        <v>2440</v>
      </c>
      <c r="O1155" s="130" t="s">
        <v>2441</v>
      </c>
    </row>
    <row r="1156" spans="3:15">
      <c r="C1156" s="189"/>
      <c r="D1156" s="189"/>
      <c r="E1156" s="189"/>
      <c r="H1156" s="175" t="s">
        <v>2906</v>
      </c>
      <c r="I1156" s="167" t="s">
        <v>2968</v>
      </c>
      <c r="J1156" s="130" t="s">
        <v>2969</v>
      </c>
      <c r="L1156" s="130" t="s">
        <v>2970</v>
      </c>
      <c r="M1156" s="130" t="s">
        <v>2397</v>
      </c>
      <c r="N1156" s="177" t="s">
        <v>2443</v>
      </c>
      <c r="O1156" s="130" t="s">
        <v>2444</v>
      </c>
    </row>
    <row r="1157" spans="3:15">
      <c r="C1157" s="189"/>
      <c r="D1157" s="189"/>
      <c r="E1157" s="189"/>
      <c r="H1157" s="175" t="s">
        <v>2906</v>
      </c>
      <c r="I1157" s="167" t="s">
        <v>2971</v>
      </c>
      <c r="J1157" s="130" t="s">
        <v>2972</v>
      </c>
      <c r="L1157" s="130" t="s">
        <v>2973</v>
      </c>
      <c r="M1157" s="130" t="s">
        <v>2397</v>
      </c>
      <c r="N1157" s="177" t="s">
        <v>2446</v>
      </c>
      <c r="O1157" s="130" t="s">
        <v>2447</v>
      </c>
    </row>
    <row r="1158" spans="3:15">
      <c r="C1158" s="189"/>
      <c r="D1158" s="189"/>
      <c r="E1158" s="189"/>
      <c r="H1158" s="175" t="s">
        <v>2906</v>
      </c>
      <c r="I1158" s="167" t="s">
        <v>2974</v>
      </c>
      <c r="J1158" s="130" t="s">
        <v>2975</v>
      </c>
      <c r="L1158" s="130" t="s">
        <v>2976</v>
      </c>
      <c r="M1158" s="130" t="s">
        <v>2397</v>
      </c>
      <c r="N1158" s="177" t="s">
        <v>2449</v>
      </c>
      <c r="O1158" s="130" t="s">
        <v>2450</v>
      </c>
    </row>
    <row r="1159" spans="3:15">
      <c r="C1159" s="189"/>
      <c r="D1159" s="189"/>
      <c r="E1159" s="189"/>
      <c r="H1159" s="185"/>
      <c r="I1159" s="181" t="s">
        <v>2977</v>
      </c>
      <c r="J1159" s="186"/>
      <c r="L1159" s="130" t="s">
        <v>2978</v>
      </c>
      <c r="M1159" s="130" t="s">
        <v>2397</v>
      </c>
      <c r="N1159" s="177" t="s">
        <v>2452</v>
      </c>
      <c r="O1159" s="130" t="s">
        <v>2453</v>
      </c>
    </row>
    <row r="1160" spans="3:15">
      <c r="C1160" s="189"/>
      <c r="D1160" s="189"/>
      <c r="E1160" s="189"/>
      <c r="H1160" s="175" t="s">
        <v>2979</v>
      </c>
      <c r="I1160" s="167" t="s">
        <v>2758</v>
      </c>
      <c r="J1160" s="130" t="s">
        <v>2980</v>
      </c>
      <c r="L1160" s="130" t="s">
        <v>2981</v>
      </c>
      <c r="M1160" s="130" t="s">
        <v>2397</v>
      </c>
      <c r="N1160" s="177" t="s">
        <v>2455</v>
      </c>
      <c r="O1160" s="130" t="s">
        <v>2456</v>
      </c>
    </row>
    <row r="1161" spans="3:15">
      <c r="C1161" s="189"/>
      <c r="D1161" s="189"/>
      <c r="E1161" s="189"/>
      <c r="H1161" s="175" t="s">
        <v>2979</v>
      </c>
      <c r="I1161" s="167" t="s">
        <v>2982</v>
      </c>
      <c r="J1161" s="130" t="s">
        <v>2983</v>
      </c>
      <c r="L1161" s="130" t="s">
        <v>2984</v>
      </c>
      <c r="M1161" s="130" t="s">
        <v>2397</v>
      </c>
      <c r="N1161" s="177" t="s">
        <v>2458</v>
      </c>
      <c r="O1161" s="130" t="s">
        <v>2459</v>
      </c>
    </row>
    <row r="1162" spans="3:15">
      <c r="C1162" s="189"/>
      <c r="D1162" s="189"/>
      <c r="E1162" s="189"/>
      <c r="H1162" s="175" t="s">
        <v>2979</v>
      </c>
      <c r="I1162" s="167" t="s">
        <v>2985</v>
      </c>
      <c r="J1162" s="130" t="s">
        <v>2986</v>
      </c>
      <c r="L1162" s="130" t="s">
        <v>2987</v>
      </c>
      <c r="M1162" s="130" t="s">
        <v>2397</v>
      </c>
      <c r="N1162" s="177" t="s">
        <v>2461</v>
      </c>
      <c r="O1162" s="130" t="s">
        <v>2462</v>
      </c>
    </row>
    <row r="1163" spans="3:15">
      <c r="C1163" s="189"/>
      <c r="D1163" s="189"/>
      <c r="E1163" s="189"/>
      <c r="H1163" s="175" t="s">
        <v>2979</v>
      </c>
      <c r="I1163" s="167" t="s">
        <v>2988</v>
      </c>
      <c r="J1163" s="130" t="s">
        <v>2989</v>
      </c>
      <c r="L1163" s="130" t="s">
        <v>2990</v>
      </c>
      <c r="M1163" s="130" t="s">
        <v>2397</v>
      </c>
      <c r="N1163" s="177" t="s">
        <v>2464</v>
      </c>
      <c r="O1163" s="130" t="s">
        <v>2465</v>
      </c>
    </row>
    <row r="1164" spans="3:15">
      <c r="C1164" s="189"/>
      <c r="D1164" s="189"/>
      <c r="E1164" s="189"/>
      <c r="H1164" s="175" t="s">
        <v>2979</v>
      </c>
      <c r="I1164" s="167" t="s">
        <v>2991</v>
      </c>
      <c r="J1164" s="130" t="s">
        <v>2992</v>
      </c>
      <c r="L1164" s="130" t="s">
        <v>2993</v>
      </c>
      <c r="M1164" s="130" t="s">
        <v>2397</v>
      </c>
      <c r="N1164" s="177" t="s">
        <v>2467</v>
      </c>
      <c r="O1164" s="130" t="s">
        <v>2468</v>
      </c>
    </row>
    <row r="1165" spans="3:15">
      <c r="C1165" s="189"/>
      <c r="D1165" s="189"/>
      <c r="E1165" s="189"/>
      <c r="H1165" s="175" t="s">
        <v>2979</v>
      </c>
      <c r="I1165" s="167" t="s">
        <v>1429</v>
      </c>
      <c r="J1165" s="130" t="s">
        <v>2994</v>
      </c>
      <c r="L1165" s="130" t="s">
        <v>2995</v>
      </c>
      <c r="M1165" s="130" t="s">
        <v>2397</v>
      </c>
      <c r="N1165" s="177" t="s">
        <v>2470</v>
      </c>
      <c r="O1165" s="130" t="s">
        <v>2471</v>
      </c>
    </row>
    <row r="1166" spans="3:15">
      <c r="C1166" s="189"/>
      <c r="D1166" s="189"/>
      <c r="E1166" s="189"/>
      <c r="H1166" s="175" t="s">
        <v>2979</v>
      </c>
      <c r="I1166" s="167" t="s">
        <v>2996</v>
      </c>
      <c r="J1166" s="130" t="s">
        <v>2997</v>
      </c>
      <c r="L1166" s="130" t="s">
        <v>2998</v>
      </c>
      <c r="M1166" s="130" t="s">
        <v>2397</v>
      </c>
      <c r="N1166" s="177" t="s">
        <v>2473</v>
      </c>
      <c r="O1166" s="130" t="s">
        <v>2474</v>
      </c>
    </row>
    <row r="1167" spans="3:15">
      <c r="C1167" s="189"/>
      <c r="D1167" s="189"/>
      <c r="E1167" s="189"/>
      <c r="H1167" s="175" t="s">
        <v>2979</v>
      </c>
      <c r="I1167" s="167" t="s">
        <v>2999</v>
      </c>
      <c r="J1167" s="130" t="s">
        <v>3000</v>
      </c>
      <c r="L1167" s="130" t="s">
        <v>3001</v>
      </c>
      <c r="M1167" s="130" t="s">
        <v>2397</v>
      </c>
      <c r="N1167" s="177" t="s">
        <v>2476</v>
      </c>
      <c r="O1167" s="130" t="s">
        <v>2477</v>
      </c>
    </row>
    <row r="1168" spans="3:15">
      <c r="C1168" s="189"/>
      <c r="D1168" s="189"/>
      <c r="E1168" s="189"/>
      <c r="H1168" s="175" t="s">
        <v>2979</v>
      </c>
      <c r="I1168" s="167" t="s">
        <v>3002</v>
      </c>
      <c r="J1168" s="130" t="s">
        <v>3003</v>
      </c>
      <c r="L1168" s="130" t="s">
        <v>3004</v>
      </c>
      <c r="M1168" s="130" t="s">
        <v>2397</v>
      </c>
      <c r="N1168" s="177" t="s">
        <v>2479</v>
      </c>
      <c r="O1168" s="130" t="s">
        <v>2480</v>
      </c>
    </row>
    <row r="1169" spans="3:15">
      <c r="C1169" s="189"/>
      <c r="D1169" s="189"/>
      <c r="E1169" s="189"/>
      <c r="H1169" s="175" t="s">
        <v>2979</v>
      </c>
      <c r="I1169" s="167" t="s">
        <v>3005</v>
      </c>
      <c r="J1169" s="130" t="s">
        <v>3006</v>
      </c>
      <c r="L1169" s="130" t="s">
        <v>3007</v>
      </c>
      <c r="M1169" s="130" t="s">
        <v>2397</v>
      </c>
      <c r="N1169" s="177" t="s">
        <v>2482</v>
      </c>
      <c r="O1169" s="130" t="s">
        <v>2483</v>
      </c>
    </row>
    <row r="1170" spans="3:15">
      <c r="C1170" s="189"/>
      <c r="D1170" s="189"/>
      <c r="E1170" s="189"/>
      <c r="H1170" s="175" t="s">
        <v>2979</v>
      </c>
      <c r="I1170" s="167" t="s">
        <v>1744</v>
      </c>
      <c r="J1170" s="130" t="s">
        <v>3008</v>
      </c>
      <c r="L1170" s="130" t="s">
        <v>3009</v>
      </c>
      <c r="M1170" s="130"/>
      <c r="N1170" s="177"/>
      <c r="O1170" s="130" t="s">
        <v>2483</v>
      </c>
    </row>
    <row r="1171" spans="3:15">
      <c r="C1171" s="189"/>
      <c r="D1171" s="189"/>
      <c r="E1171" s="189"/>
      <c r="H1171" s="175" t="s">
        <v>2979</v>
      </c>
      <c r="I1171" s="167" t="s">
        <v>3010</v>
      </c>
      <c r="J1171" s="130" t="s">
        <v>3011</v>
      </c>
      <c r="L1171" s="130" t="s">
        <v>3012</v>
      </c>
      <c r="M1171" s="130" t="s">
        <v>2397</v>
      </c>
      <c r="N1171" s="177" t="s">
        <v>2485</v>
      </c>
      <c r="O1171" s="130" t="s">
        <v>2486</v>
      </c>
    </row>
    <row r="1172" spans="3:15">
      <c r="C1172" s="189"/>
      <c r="D1172" s="189"/>
      <c r="E1172" s="189"/>
      <c r="H1172" s="175" t="s">
        <v>2979</v>
      </c>
      <c r="I1172" s="167" t="s">
        <v>3013</v>
      </c>
      <c r="J1172" s="130" t="s">
        <v>3014</v>
      </c>
      <c r="L1172" s="130" t="s">
        <v>3015</v>
      </c>
      <c r="M1172" s="130" t="s">
        <v>2397</v>
      </c>
      <c r="N1172" s="177" t="s">
        <v>2488</v>
      </c>
      <c r="O1172" s="130" t="s">
        <v>2489</v>
      </c>
    </row>
    <row r="1173" spans="3:15">
      <c r="C1173" s="189"/>
      <c r="D1173" s="189"/>
      <c r="E1173" s="189"/>
      <c r="H1173" s="175" t="s">
        <v>2979</v>
      </c>
      <c r="I1173" s="167" t="s">
        <v>2862</v>
      </c>
      <c r="J1173" s="130" t="s">
        <v>3016</v>
      </c>
      <c r="L1173" s="130" t="s">
        <v>3017</v>
      </c>
      <c r="M1173" s="130" t="s">
        <v>2397</v>
      </c>
      <c r="N1173" s="177" t="s">
        <v>2491</v>
      </c>
      <c r="O1173" s="130" t="s">
        <v>2492</v>
      </c>
    </row>
    <row r="1174" spans="3:15">
      <c r="C1174" s="189"/>
      <c r="D1174" s="189"/>
      <c r="E1174" s="189"/>
      <c r="H1174" s="175" t="s">
        <v>2979</v>
      </c>
      <c r="I1174" s="167" t="s">
        <v>3018</v>
      </c>
      <c r="J1174" s="130" t="s">
        <v>3019</v>
      </c>
      <c r="L1174" s="130" t="s">
        <v>3020</v>
      </c>
      <c r="M1174" s="130"/>
      <c r="N1174" s="177"/>
      <c r="O1174" s="130" t="s">
        <v>2492</v>
      </c>
    </row>
    <row r="1175" spans="3:15">
      <c r="C1175" s="189"/>
      <c r="D1175" s="189"/>
      <c r="E1175" s="189"/>
      <c r="H1175" s="175" t="s">
        <v>2979</v>
      </c>
      <c r="I1175" s="167" t="s">
        <v>3021</v>
      </c>
      <c r="J1175" s="130" t="s">
        <v>3022</v>
      </c>
      <c r="L1175" s="130" t="s">
        <v>3023</v>
      </c>
      <c r="M1175" s="130" t="s">
        <v>2397</v>
      </c>
      <c r="N1175" s="177" t="s">
        <v>2494</v>
      </c>
      <c r="O1175" s="130" t="s">
        <v>2495</v>
      </c>
    </row>
    <row r="1176" spans="3:15">
      <c r="C1176" s="189"/>
      <c r="D1176" s="189"/>
      <c r="E1176" s="189"/>
      <c r="H1176" s="175" t="s">
        <v>2979</v>
      </c>
      <c r="I1176" s="167" t="s">
        <v>1642</v>
      </c>
      <c r="J1176" s="130" t="s">
        <v>3024</v>
      </c>
      <c r="L1176" s="130" t="s">
        <v>3025</v>
      </c>
      <c r="M1176" s="130" t="s">
        <v>2397</v>
      </c>
      <c r="N1176" s="177" t="s">
        <v>2497</v>
      </c>
      <c r="O1176" s="130" t="s">
        <v>2498</v>
      </c>
    </row>
    <row r="1177" spans="3:15">
      <c r="C1177" s="189"/>
      <c r="D1177" s="189"/>
      <c r="E1177" s="189"/>
      <c r="H1177" s="175" t="s">
        <v>2979</v>
      </c>
      <c r="I1177" s="167" t="s">
        <v>3026</v>
      </c>
      <c r="J1177" s="130" t="s">
        <v>3027</v>
      </c>
      <c r="L1177" s="130" t="s">
        <v>3028</v>
      </c>
      <c r="M1177" s="130" t="s">
        <v>2397</v>
      </c>
      <c r="N1177" s="177" t="s">
        <v>2500</v>
      </c>
      <c r="O1177" s="130" t="s">
        <v>2501</v>
      </c>
    </row>
    <row r="1178" spans="3:15">
      <c r="C1178" s="189"/>
      <c r="D1178" s="189"/>
      <c r="E1178" s="189"/>
      <c r="H1178" s="175" t="s">
        <v>2979</v>
      </c>
      <c r="I1178" s="167" t="s">
        <v>3029</v>
      </c>
      <c r="J1178" s="130" t="s">
        <v>3030</v>
      </c>
      <c r="L1178" s="130" t="s">
        <v>3031</v>
      </c>
      <c r="M1178" s="130" t="s">
        <v>2397</v>
      </c>
      <c r="N1178" s="177" t="s">
        <v>2503</v>
      </c>
      <c r="O1178" s="130" t="s">
        <v>2504</v>
      </c>
    </row>
    <row r="1179" spans="3:15">
      <c r="C1179" s="189"/>
      <c r="D1179" s="189"/>
      <c r="E1179" s="189"/>
      <c r="H1179" s="175" t="s">
        <v>2979</v>
      </c>
      <c r="I1179" s="167" t="s">
        <v>3032</v>
      </c>
      <c r="J1179" s="130" t="s">
        <v>3033</v>
      </c>
      <c r="L1179" s="130" t="s">
        <v>3034</v>
      </c>
      <c r="M1179" s="130" t="s">
        <v>2397</v>
      </c>
      <c r="N1179" s="177" t="s">
        <v>2506</v>
      </c>
      <c r="O1179" s="130" t="s">
        <v>2507</v>
      </c>
    </row>
    <row r="1180" spans="3:15">
      <c r="C1180" s="189"/>
      <c r="D1180" s="189"/>
      <c r="E1180" s="189"/>
      <c r="H1180" s="175" t="s">
        <v>2979</v>
      </c>
      <c r="I1180" s="167" t="s">
        <v>751</v>
      </c>
      <c r="J1180" s="130" t="s">
        <v>3035</v>
      </c>
      <c r="L1180" s="130" t="s">
        <v>3036</v>
      </c>
      <c r="M1180" s="130" t="s">
        <v>2397</v>
      </c>
      <c r="N1180" s="177" t="s">
        <v>2509</v>
      </c>
      <c r="O1180" s="130" t="s">
        <v>2510</v>
      </c>
    </row>
    <row r="1181" spans="3:15">
      <c r="C1181" s="189"/>
      <c r="D1181" s="189"/>
      <c r="E1181" s="189"/>
      <c r="H1181" s="175" t="s">
        <v>2979</v>
      </c>
      <c r="I1181" s="167" t="s">
        <v>3037</v>
      </c>
      <c r="J1181" s="130" t="s">
        <v>3038</v>
      </c>
      <c r="L1181" s="130" t="s">
        <v>3039</v>
      </c>
      <c r="M1181" s="130" t="s">
        <v>2397</v>
      </c>
      <c r="N1181" s="177" t="s">
        <v>2512</v>
      </c>
      <c r="O1181" s="130" t="s">
        <v>2513</v>
      </c>
    </row>
    <row r="1182" spans="3:15">
      <c r="C1182" s="189"/>
      <c r="D1182" s="189"/>
      <c r="E1182" s="189"/>
      <c r="H1182" s="175" t="s">
        <v>2979</v>
      </c>
      <c r="I1182" s="167" t="s">
        <v>3040</v>
      </c>
      <c r="J1182" s="130" t="s">
        <v>3041</v>
      </c>
      <c r="L1182" s="130" t="s">
        <v>3042</v>
      </c>
      <c r="M1182" s="130" t="s">
        <v>2397</v>
      </c>
      <c r="N1182" s="177" t="s">
        <v>2515</v>
      </c>
      <c r="O1182" s="130" t="s">
        <v>2516</v>
      </c>
    </row>
    <row r="1183" spans="3:15">
      <c r="C1183" s="189"/>
      <c r="D1183" s="189"/>
      <c r="E1183" s="189"/>
      <c r="H1183" s="175" t="s">
        <v>2979</v>
      </c>
      <c r="I1183" s="167" t="s">
        <v>3043</v>
      </c>
      <c r="J1183" s="130" t="s">
        <v>3044</v>
      </c>
      <c r="L1183" s="130" t="s">
        <v>3045</v>
      </c>
      <c r="M1183" s="130" t="s">
        <v>2397</v>
      </c>
      <c r="N1183" s="177" t="s">
        <v>2518</v>
      </c>
      <c r="O1183" s="130" t="s">
        <v>2519</v>
      </c>
    </row>
    <row r="1184" spans="3:15">
      <c r="C1184" s="189"/>
      <c r="D1184" s="189"/>
      <c r="E1184" s="189"/>
      <c r="H1184" s="175" t="s">
        <v>2979</v>
      </c>
      <c r="I1184" s="167" t="s">
        <v>3046</v>
      </c>
      <c r="J1184" s="130" t="s">
        <v>3047</v>
      </c>
      <c r="L1184" s="130" t="s">
        <v>3048</v>
      </c>
      <c r="M1184" s="130" t="s">
        <v>2397</v>
      </c>
      <c r="N1184" s="177" t="s">
        <v>2521</v>
      </c>
      <c r="O1184" s="130" t="s">
        <v>2522</v>
      </c>
    </row>
    <row r="1185" spans="3:15">
      <c r="C1185" s="189"/>
      <c r="D1185" s="189"/>
      <c r="E1185" s="189"/>
      <c r="H1185" s="175" t="s">
        <v>2979</v>
      </c>
      <c r="I1185" s="167" t="s">
        <v>3049</v>
      </c>
      <c r="J1185" s="130" t="s">
        <v>3050</v>
      </c>
      <c r="L1185" s="130" t="s">
        <v>3051</v>
      </c>
      <c r="M1185" s="130" t="s">
        <v>2526</v>
      </c>
      <c r="N1185" s="177" t="s">
        <v>2527</v>
      </c>
      <c r="O1185" s="130" t="s">
        <v>2528</v>
      </c>
    </row>
    <row r="1186" spans="3:15">
      <c r="C1186" s="189"/>
      <c r="D1186" s="189"/>
      <c r="E1186" s="189"/>
      <c r="H1186" s="175" t="s">
        <v>2979</v>
      </c>
      <c r="I1186" s="167" t="s">
        <v>3052</v>
      </c>
      <c r="J1186" s="130" t="s">
        <v>3053</v>
      </c>
      <c r="L1186" s="130" t="s">
        <v>3054</v>
      </c>
      <c r="M1186" s="130" t="s">
        <v>2526</v>
      </c>
      <c r="N1186" s="177" t="s">
        <v>2530</v>
      </c>
      <c r="O1186" s="130" t="s">
        <v>2531</v>
      </c>
    </row>
    <row r="1187" spans="3:15">
      <c r="C1187" s="189"/>
      <c r="D1187" s="189"/>
      <c r="E1187" s="189"/>
      <c r="H1187" s="175" t="s">
        <v>2979</v>
      </c>
      <c r="I1187" s="167" t="s">
        <v>3055</v>
      </c>
      <c r="J1187" s="130" t="s">
        <v>3056</v>
      </c>
      <c r="L1187" s="130" t="s">
        <v>3057</v>
      </c>
      <c r="M1187" s="130"/>
      <c r="N1187" s="177"/>
      <c r="O1187" s="130" t="s">
        <v>2531</v>
      </c>
    </row>
    <row r="1188" spans="3:15">
      <c r="C1188" s="189"/>
      <c r="D1188" s="189"/>
      <c r="E1188" s="189"/>
      <c r="H1188" s="175" t="s">
        <v>2979</v>
      </c>
      <c r="I1188" s="167" t="s">
        <v>3058</v>
      </c>
      <c r="J1188" s="130" t="s">
        <v>3059</v>
      </c>
      <c r="L1188" s="130" t="s">
        <v>3060</v>
      </c>
      <c r="M1188" s="130" t="s">
        <v>2526</v>
      </c>
      <c r="N1188" s="177" t="s">
        <v>2533</v>
      </c>
      <c r="O1188" s="130" t="s">
        <v>2534</v>
      </c>
    </row>
    <row r="1189" spans="3:15">
      <c r="C1189" s="189"/>
      <c r="D1189" s="189"/>
      <c r="E1189" s="189"/>
      <c r="H1189" s="175" t="s">
        <v>2979</v>
      </c>
      <c r="I1189" s="167" t="s">
        <v>3061</v>
      </c>
      <c r="J1189" s="130" t="s">
        <v>3062</v>
      </c>
      <c r="L1189" s="130" t="s">
        <v>3063</v>
      </c>
      <c r="M1189" s="130"/>
      <c r="N1189" s="177"/>
      <c r="O1189" s="130" t="s">
        <v>2534</v>
      </c>
    </row>
    <row r="1190" spans="3:15">
      <c r="C1190" s="189"/>
      <c r="D1190" s="189"/>
      <c r="E1190" s="189"/>
      <c r="H1190" s="175" t="s">
        <v>2979</v>
      </c>
      <c r="I1190" s="167" t="s">
        <v>3064</v>
      </c>
      <c r="J1190" s="130" t="s">
        <v>3065</v>
      </c>
      <c r="L1190" s="130" t="s">
        <v>3066</v>
      </c>
      <c r="M1190" s="130" t="s">
        <v>2526</v>
      </c>
      <c r="N1190" s="177" t="s">
        <v>2536</v>
      </c>
      <c r="O1190" s="130" t="s">
        <v>2537</v>
      </c>
    </row>
    <row r="1191" spans="3:15">
      <c r="C1191" s="189"/>
      <c r="D1191" s="189"/>
      <c r="E1191" s="189"/>
      <c r="H1191" s="185"/>
      <c r="I1191" s="181" t="s">
        <v>3067</v>
      </c>
      <c r="J1191" s="186"/>
      <c r="L1191" s="130" t="s">
        <v>3068</v>
      </c>
      <c r="M1191" s="130" t="s">
        <v>2526</v>
      </c>
      <c r="N1191" s="177" t="s">
        <v>2539</v>
      </c>
      <c r="O1191" s="130" t="s">
        <v>2540</v>
      </c>
    </row>
    <row r="1192" spans="3:15">
      <c r="C1192" s="189"/>
      <c r="D1192" s="189"/>
      <c r="E1192" s="189"/>
      <c r="H1192" s="175" t="s">
        <v>3069</v>
      </c>
      <c r="I1192" s="167" t="s">
        <v>3070</v>
      </c>
      <c r="J1192" s="130" t="s">
        <v>3071</v>
      </c>
      <c r="L1192" s="130" t="s">
        <v>3072</v>
      </c>
      <c r="M1192" s="130" t="s">
        <v>2526</v>
      </c>
      <c r="N1192" s="177" t="s">
        <v>2542</v>
      </c>
      <c r="O1192" s="130" t="s">
        <v>2543</v>
      </c>
    </row>
    <row r="1193" spans="3:15">
      <c r="C1193" s="189"/>
      <c r="D1193" s="189"/>
      <c r="E1193" s="189"/>
      <c r="H1193" s="175" t="s">
        <v>3069</v>
      </c>
      <c r="I1193" s="167" t="s">
        <v>3073</v>
      </c>
      <c r="J1193" s="130" t="s">
        <v>3074</v>
      </c>
      <c r="L1193" s="130" t="s">
        <v>3075</v>
      </c>
      <c r="M1193" s="130" t="s">
        <v>2526</v>
      </c>
      <c r="N1193" s="177" t="s">
        <v>2545</v>
      </c>
      <c r="O1193" s="130" t="s">
        <v>2546</v>
      </c>
    </row>
    <row r="1194" spans="3:15">
      <c r="C1194" s="189"/>
      <c r="D1194" s="189"/>
      <c r="E1194" s="189"/>
      <c r="H1194" s="175" t="s">
        <v>3069</v>
      </c>
      <c r="I1194" s="167" t="s">
        <v>3076</v>
      </c>
      <c r="J1194" s="130" t="s">
        <v>3077</v>
      </c>
      <c r="L1194" s="130" t="s">
        <v>3078</v>
      </c>
      <c r="M1194" s="130" t="s">
        <v>2526</v>
      </c>
      <c r="N1194" s="177" t="s">
        <v>2548</v>
      </c>
      <c r="O1194" s="130" t="s">
        <v>2549</v>
      </c>
    </row>
    <row r="1195" spans="3:15">
      <c r="C1195" s="189"/>
      <c r="D1195" s="189"/>
      <c r="E1195" s="189"/>
      <c r="H1195" s="175" t="s">
        <v>3069</v>
      </c>
      <c r="I1195" s="167" t="s">
        <v>3079</v>
      </c>
      <c r="J1195" s="130" t="s">
        <v>3080</v>
      </c>
      <c r="L1195" s="130" t="s">
        <v>3081</v>
      </c>
      <c r="M1195" s="130" t="s">
        <v>2526</v>
      </c>
      <c r="N1195" s="177" t="s">
        <v>2551</v>
      </c>
      <c r="O1195" s="130" t="s">
        <v>2552</v>
      </c>
    </row>
    <row r="1196" spans="3:15">
      <c r="C1196" s="189"/>
      <c r="D1196" s="189"/>
      <c r="E1196" s="189"/>
      <c r="H1196" s="175" t="s">
        <v>3069</v>
      </c>
      <c r="I1196" s="167" t="s">
        <v>3082</v>
      </c>
      <c r="J1196" s="130" t="s">
        <v>3083</v>
      </c>
      <c r="L1196" s="130" t="s">
        <v>3084</v>
      </c>
      <c r="M1196" s="130" t="s">
        <v>2526</v>
      </c>
      <c r="N1196" s="177" t="s">
        <v>2554</v>
      </c>
      <c r="O1196" s="130" t="s">
        <v>2555</v>
      </c>
    </row>
    <row r="1197" spans="3:15">
      <c r="C1197" s="189"/>
      <c r="D1197" s="189"/>
      <c r="E1197" s="189"/>
      <c r="H1197" s="175" t="s">
        <v>3069</v>
      </c>
      <c r="I1197" s="167" t="s">
        <v>3085</v>
      </c>
      <c r="J1197" s="130" t="s">
        <v>3086</v>
      </c>
      <c r="L1197" s="130" t="s">
        <v>3087</v>
      </c>
      <c r="M1197" s="130" t="s">
        <v>2526</v>
      </c>
      <c r="N1197" s="177" t="s">
        <v>2557</v>
      </c>
      <c r="O1197" s="130" t="s">
        <v>2558</v>
      </c>
    </row>
    <row r="1198" spans="3:15">
      <c r="C1198" s="189"/>
      <c r="D1198" s="189"/>
      <c r="E1198" s="189"/>
      <c r="H1198" s="175" t="s">
        <v>3069</v>
      </c>
      <c r="I1198" s="167" t="s">
        <v>3088</v>
      </c>
      <c r="J1198" s="130" t="s">
        <v>3089</v>
      </c>
      <c r="L1198" s="130" t="s">
        <v>3090</v>
      </c>
      <c r="M1198" s="130" t="s">
        <v>2526</v>
      </c>
      <c r="N1198" s="177" t="s">
        <v>2560</v>
      </c>
      <c r="O1198" s="130" t="s">
        <v>2561</v>
      </c>
    </row>
    <row r="1199" spans="3:15">
      <c r="C1199" s="189"/>
      <c r="D1199" s="189"/>
      <c r="E1199" s="189"/>
      <c r="H1199" s="175" t="s">
        <v>3069</v>
      </c>
      <c r="I1199" s="167" t="s">
        <v>3091</v>
      </c>
      <c r="J1199" s="130" t="s">
        <v>3092</v>
      </c>
      <c r="L1199" s="130" t="s">
        <v>3093</v>
      </c>
      <c r="M1199" s="130" t="s">
        <v>2526</v>
      </c>
      <c r="N1199" s="177" t="s">
        <v>2563</v>
      </c>
      <c r="O1199" s="130" t="s">
        <v>2564</v>
      </c>
    </row>
    <row r="1200" spans="3:15">
      <c r="C1200" s="189"/>
      <c r="D1200" s="189"/>
      <c r="E1200" s="189"/>
      <c r="H1200" s="175" t="s">
        <v>3069</v>
      </c>
      <c r="I1200" s="167" t="s">
        <v>3094</v>
      </c>
      <c r="J1200" s="130" t="s">
        <v>3095</v>
      </c>
      <c r="L1200" s="130" t="s">
        <v>3096</v>
      </c>
      <c r="M1200" s="130" t="s">
        <v>2526</v>
      </c>
      <c r="N1200" s="177" t="s">
        <v>2566</v>
      </c>
      <c r="O1200" s="130" t="s">
        <v>2567</v>
      </c>
    </row>
    <row r="1201" spans="3:15">
      <c r="C1201" s="189"/>
      <c r="D1201" s="189"/>
      <c r="E1201" s="189"/>
      <c r="H1201" s="175" t="s">
        <v>3069</v>
      </c>
      <c r="I1201" s="167" t="s">
        <v>3097</v>
      </c>
      <c r="J1201" s="130" t="s">
        <v>3098</v>
      </c>
      <c r="L1201" s="130" t="s">
        <v>3099</v>
      </c>
      <c r="M1201" s="130" t="s">
        <v>2526</v>
      </c>
      <c r="N1201" s="177" t="s">
        <v>2569</v>
      </c>
      <c r="O1201" s="130" t="s">
        <v>2570</v>
      </c>
    </row>
    <row r="1202" spans="3:15">
      <c r="C1202" s="189"/>
      <c r="D1202" s="189"/>
      <c r="E1202" s="189"/>
      <c r="H1202" s="175" t="s">
        <v>3069</v>
      </c>
      <c r="I1202" s="167" t="s">
        <v>3100</v>
      </c>
      <c r="J1202" s="130" t="s">
        <v>3101</v>
      </c>
      <c r="L1202" s="130" t="s">
        <v>3102</v>
      </c>
      <c r="M1202" s="130" t="s">
        <v>2526</v>
      </c>
      <c r="N1202" s="177" t="s">
        <v>2572</v>
      </c>
      <c r="O1202" s="130" t="s">
        <v>2573</v>
      </c>
    </row>
    <row r="1203" spans="3:15">
      <c r="C1203" s="189"/>
      <c r="D1203" s="189"/>
      <c r="E1203" s="189"/>
      <c r="H1203" s="175" t="s">
        <v>3069</v>
      </c>
      <c r="I1203" s="167" t="s">
        <v>3103</v>
      </c>
      <c r="J1203" s="130" t="s">
        <v>3104</v>
      </c>
      <c r="L1203" s="130" t="s">
        <v>3105</v>
      </c>
      <c r="M1203" s="130" t="s">
        <v>2526</v>
      </c>
      <c r="N1203" s="177" t="s">
        <v>2575</v>
      </c>
      <c r="O1203" s="130" t="s">
        <v>2576</v>
      </c>
    </row>
    <row r="1204" spans="3:15">
      <c r="C1204" s="189"/>
      <c r="D1204" s="189"/>
      <c r="E1204" s="189"/>
      <c r="H1204" s="175" t="s">
        <v>3069</v>
      </c>
      <c r="I1204" s="167" t="s">
        <v>3106</v>
      </c>
      <c r="J1204" s="130" t="s">
        <v>3107</v>
      </c>
      <c r="L1204" s="130" t="s">
        <v>3108</v>
      </c>
      <c r="M1204" s="130" t="s">
        <v>2526</v>
      </c>
      <c r="N1204" s="177" t="s">
        <v>2578</v>
      </c>
      <c r="O1204" s="130" t="s">
        <v>2579</v>
      </c>
    </row>
    <row r="1205" spans="3:15">
      <c r="C1205" s="189"/>
      <c r="D1205" s="189"/>
      <c r="E1205" s="189"/>
      <c r="H1205" s="175" t="s">
        <v>3069</v>
      </c>
      <c r="I1205" s="167" t="s">
        <v>3109</v>
      </c>
      <c r="J1205" s="130" t="s">
        <v>3110</v>
      </c>
      <c r="L1205" s="130" t="s">
        <v>3111</v>
      </c>
      <c r="M1205" s="130" t="s">
        <v>2526</v>
      </c>
      <c r="N1205" s="177" t="s">
        <v>2581</v>
      </c>
      <c r="O1205" s="130" t="s">
        <v>2582</v>
      </c>
    </row>
    <row r="1206" spans="3:15">
      <c r="C1206" s="189"/>
      <c r="D1206" s="189"/>
      <c r="E1206" s="189"/>
      <c r="H1206" s="175" t="s">
        <v>3069</v>
      </c>
      <c r="I1206" s="167" t="s">
        <v>3112</v>
      </c>
      <c r="J1206" s="130" t="s">
        <v>3113</v>
      </c>
      <c r="L1206" s="130" t="s">
        <v>3114</v>
      </c>
      <c r="M1206" s="130" t="s">
        <v>2526</v>
      </c>
      <c r="N1206" s="177" t="s">
        <v>2584</v>
      </c>
      <c r="O1206" s="130" t="s">
        <v>2585</v>
      </c>
    </row>
    <row r="1207" spans="3:15">
      <c r="C1207" s="189"/>
      <c r="D1207" s="189"/>
      <c r="E1207" s="189"/>
      <c r="H1207" s="175" t="s">
        <v>3069</v>
      </c>
      <c r="I1207" s="167" t="s">
        <v>1528</v>
      </c>
      <c r="J1207" s="130" t="s">
        <v>3115</v>
      </c>
      <c r="L1207" s="130" t="s">
        <v>3116</v>
      </c>
      <c r="M1207" s="130" t="s">
        <v>2589</v>
      </c>
      <c r="N1207" s="177" t="s">
        <v>2590</v>
      </c>
      <c r="O1207" s="130" t="s">
        <v>2591</v>
      </c>
    </row>
    <row r="1208" spans="3:15">
      <c r="C1208" s="189"/>
      <c r="D1208" s="189"/>
      <c r="E1208" s="189"/>
      <c r="H1208" s="175" t="s">
        <v>3069</v>
      </c>
      <c r="I1208" s="167" t="s">
        <v>3117</v>
      </c>
      <c r="J1208" s="130" t="s">
        <v>3118</v>
      </c>
      <c r="L1208" s="130" t="s">
        <v>3119</v>
      </c>
      <c r="M1208" s="130"/>
      <c r="N1208" s="177"/>
      <c r="O1208" s="130" t="s">
        <v>2591</v>
      </c>
    </row>
    <row r="1209" spans="3:15">
      <c r="C1209" s="189"/>
      <c r="D1209" s="189"/>
      <c r="E1209" s="189"/>
      <c r="H1209" s="175" t="s">
        <v>3069</v>
      </c>
      <c r="I1209" s="167" t="s">
        <v>3120</v>
      </c>
      <c r="J1209" s="130" t="s">
        <v>3121</v>
      </c>
      <c r="L1209" s="130" t="s">
        <v>3122</v>
      </c>
      <c r="M1209" s="130" t="s">
        <v>2589</v>
      </c>
      <c r="N1209" s="177" t="s">
        <v>2593</v>
      </c>
      <c r="O1209" s="130" t="s">
        <v>2594</v>
      </c>
    </row>
    <row r="1210" spans="3:15">
      <c r="C1210" s="189"/>
      <c r="D1210" s="189"/>
      <c r="E1210" s="189"/>
      <c r="H1210" s="185"/>
      <c r="I1210" s="181" t="s">
        <v>3123</v>
      </c>
      <c r="J1210" s="186"/>
      <c r="L1210" s="130" t="s">
        <v>3124</v>
      </c>
      <c r="M1210" s="130" t="s">
        <v>2589</v>
      </c>
      <c r="N1210" s="177" t="s">
        <v>1414</v>
      </c>
      <c r="O1210" s="130" t="s">
        <v>2596</v>
      </c>
    </row>
    <row r="1211" spans="3:15">
      <c r="C1211" s="189"/>
      <c r="D1211" s="189"/>
      <c r="E1211" s="189"/>
      <c r="H1211" s="175" t="s">
        <v>3125</v>
      </c>
      <c r="I1211" s="167" t="s">
        <v>3126</v>
      </c>
      <c r="J1211" s="130" t="s">
        <v>3127</v>
      </c>
      <c r="L1211" s="130" t="s">
        <v>3128</v>
      </c>
      <c r="M1211" s="130"/>
      <c r="N1211" s="177"/>
      <c r="O1211" s="130" t="s">
        <v>2596</v>
      </c>
    </row>
    <row r="1212" spans="3:15">
      <c r="C1212" s="189"/>
      <c r="D1212" s="189"/>
      <c r="E1212" s="189"/>
      <c r="H1212" s="175" t="s">
        <v>3125</v>
      </c>
      <c r="I1212" s="167" t="s">
        <v>3129</v>
      </c>
      <c r="J1212" s="130" t="s">
        <v>3130</v>
      </c>
      <c r="L1212" s="130" t="s">
        <v>3131</v>
      </c>
      <c r="M1212" s="130"/>
      <c r="N1212" s="177"/>
      <c r="O1212" s="130" t="s">
        <v>2596</v>
      </c>
    </row>
    <row r="1213" spans="3:15">
      <c r="C1213" s="189"/>
      <c r="D1213" s="189"/>
      <c r="E1213" s="189"/>
      <c r="H1213" s="175" t="s">
        <v>3125</v>
      </c>
      <c r="I1213" s="167" t="s">
        <v>3132</v>
      </c>
      <c r="J1213" s="130" t="s">
        <v>3133</v>
      </c>
      <c r="L1213" s="130" t="s">
        <v>3134</v>
      </c>
      <c r="M1213" s="130"/>
      <c r="N1213" s="177"/>
      <c r="O1213" s="130" t="s">
        <v>2596</v>
      </c>
    </row>
    <row r="1214" spans="3:15">
      <c r="C1214" s="189"/>
      <c r="D1214" s="189"/>
      <c r="E1214" s="189"/>
      <c r="H1214" s="175" t="s">
        <v>3125</v>
      </c>
      <c r="I1214" s="167" t="s">
        <v>3135</v>
      </c>
      <c r="J1214" s="130" t="s">
        <v>3136</v>
      </c>
      <c r="L1214" s="130" t="s">
        <v>3137</v>
      </c>
      <c r="M1214" s="130"/>
      <c r="N1214" s="177"/>
      <c r="O1214" s="130" t="s">
        <v>2596</v>
      </c>
    </row>
    <row r="1215" spans="3:15">
      <c r="C1215" s="189"/>
      <c r="D1215" s="189"/>
      <c r="E1215" s="189"/>
      <c r="H1215" s="175" t="s">
        <v>3125</v>
      </c>
      <c r="I1215" s="167" t="s">
        <v>3138</v>
      </c>
      <c r="J1215" s="130" t="s">
        <v>3139</v>
      </c>
      <c r="L1215" s="130" t="s">
        <v>3140</v>
      </c>
      <c r="M1215" s="130" t="s">
        <v>2589</v>
      </c>
      <c r="N1215" s="177" t="s">
        <v>5232</v>
      </c>
      <c r="O1215" s="130" t="s">
        <v>2598</v>
      </c>
    </row>
    <row r="1216" spans="3:15">
      <c r="C1216" s="189"/>
      <c r="D1216" s="189"/>
      <c r="E1216" s="189"/>
      <c r="H1216" s="175" t="s">
        <v>3125</v>
      </c>
      <c r="I1216" s="167" t="s">
        <v>3141</v>
      </c>
      <c r="J1216" s="130" t="s">
        <v>3142</v>
      </c>
      <c r="L1216" s="130" t="s">
        <v>3143</v>
      </c>
      <c r="M1216" s="130"/>
      <c r="N1216" s="177"/>
      <c r="O1216" s="130" t="s">
        <v>2598</v>
      </c>
    </row>
    <row r="1217" spans="3:15">
      <c r="C1217" s="189"/>
      <c r="D1217" s="189"/>
      <c r="E1217" s="189"/>
      <c r="H1217" s="175" t="s">
        <v>3125</v>
      </c>
      <c r="I1217" s="167" t="s">
        <v>3144</v>
      </c>
      <c r="J1217" s="130" t="s">
        <v>3145</v>
      </c>
      <c r="L1217" s="130" t="s">
        <v>3146</v>
      </c>
      <c r="M1217" s="130" t="s">
        <v>2589</v>
      </c>
      <c r="N1217" s="177" t="s">
        <v>3645</v>
      </c>
      <c r="O1217" s="130" t="s">
        <v>2600</v>
      </c>
    </row>
    <row r="1218" spans="3:15">
      <c r="C1218" s="189"/>
      <c r="D1218" s="189"/>
      <c r="E1218" s="189"/>
      <c r="H1218" s="175" t="s">
        <v>3125</v>
      </c>
      <c r="I1218" s="167" t="s">
        <v>3147</v>
      </c>
      <c r="J1218" s="130" t="s">
        <v>3148</v>
      </c>
      <c r="L1218" s="130" t="s">
        <v>3149</v>
      </c>
      <c r="M1218" s="130"/>
      <c r="N1218" s="177"/>
      <c r="O1218" s="130" t="s">
        <v>2600</v>
      </c>
    </row>
    <row r="1219" spans="3:15">
      <c r="C1219" s="189"/>
      <c r="D1219" s="189"/>
      <c r="E1219" s="189"/>
      <c r="H1219" s="175" t="s">
        <v>3125</v>
      </c>
      <c r="I1219" s="167" t="s">
        <v>3150</v>
      </c>
      <c r="J1219" s="130" t="s">
        <v>3151</v>
      </c>
      <c r="L1219" s="130" t="s">
        <v>3152</v>
      </c>
      <c r="M1219" s="130"/>
      <c r="N1219" s="177"/>
      <c r="O1219" s="130" t="s">
        <v>2600</v>
      </c>
    </row>
    <row r="1220" spans="3:15">
      <c r="C1220" s="189"/>
      <c r="D1220" s="189"/>
      <c r="E1220" s="189"/>
      <c r="H1220" s="175" t="s">
        <v>3125</v>
      </c>
      <c r="I1220" s="167" t="s">
        <v>3153</v>
      </c>
      <c r="J1220" s="130" t="s">
        <v>3154</v>
      </c>
      <c r="L1220" s="130" t="s">
        <v>3155</v>
      </c>
      <c r="M1220" s="130"/>
      <c r="N1220" s="177"/>
      <c r="O1220" s="130" t="s">
        <v>2600</v>
      </c>
    </row>
    <row r="1221" spans="3:15">
      <c r="C1221" s="189"/>
      <c r="D1221" s="189"/>
      <c r="E1221" s="189"/>
      <c r="H1221" s="175" t="s">
        <v>3125</v>
      </c>
      <c r="I1221" s="167" t="s">
        <v>3156</v>
      </c>
      <c r="J1221" s="130" t="s">
        <v>3157</v>
      </c>
      <c r="L1221" s="130" t="s">
        <v>3158</v>
      </c>
      <c r="M1221" s="130" t="s">
        <v>2589</v>
      </c>
      <c r="N1221" s="177" t="s">
        <v>2602</v>
      </c>
      <c r="O1221" s="130" t="s">
        <v>2603</v>
      </c>
    </row>
    <row r="1222" spans="3:15">
      <c r="C1222" s="189"/>
      <c r="D1222" s="189"/>
      <c r="E1222" s="189"/>
      <c r="H1222" s="175" t="s">
        <v>3125</v>
      </c>
      <c r="I1222" s="167" t="s">
        <v>3159</v>
      </c>
      <c r="J1222" s="130" t="s">
        <v>3160</v>
      </c>
      <c r="L1222" s="130" t="s">
        <v>3161</v>
      </c>
      <c r="M1222" s="130"/>
      <c r="N1222" s="177"/>
      <c r="O1222" s="130" t="s">
        <v>2603</v>
      </c>
    </row>
    <row r="1223" spans="3:15">
      <c r="C1223" s="189"/>
      <c r="D1223" s="189"/>
      <c r="E1223" s="189"/>
      <c r="H1223" s="175" t="s">
        <v>3125</v>
      </c>
      <c r="I1223" s="167" t="s">
        <v>3162</v>
      </c>
      <c r="J1223" s="130" t="s">
        <v>3163</v>
      </c>
      <c r="L1223" s="130" t="s">
        <v>3164</v>
      </c>
      <c r="M1223" s="130"/>
      <c r="N1223" s="177"/>
      <c r="O1223" s="130" t="s">
        <v>2603</v>
      </c>
    </row>
    <row r="1224" spans="3:15">
      <c r="C1224" s="189"/>
      <c r="D1224" s="189"/>
      <c r="E1224" s="189"/>
      <c r="H1224" s="175" t="s">
        <v>3125</v>
      </c>
      <c r="I1224" s="167" t="s">
        <v>3165</v>
      </c>
      <c r="J1224" s="130" t="s">
        <v>3166</v>
      </c>
      <c r="L1224" s="130" t="s">
        <v>3167</v>
      </c>
      <c r="M1224" s="130" t="s">
        <v>2589</v>
      </c>
      <c r="N1224" s="177" t="s">
        <v>2605</v>
      </c>
      <c r="O1224" s="130" t="s">
        <v>2606</v>
      </c>
    </row>
    <row r="1225" spans="3:15">
      <c r="C1225" s="189"/>
      <c r="D1225" s="189"/>
      <c r="E1225" s="189"/>
      <c r="H1225" s="175" t="s">
        <v>3125</v>
      </c>
      <c r="I1225" s="167" t="s">
        <v>3168</v>
      </c>
      <c r="J1225" s="130" t="s">
        <v>3169</v>
      </c>
      <c r="L1225" s="130" t="s">
        <v>3170</v>
      </c>
      <c r="M1225" s="130"/>
      <c r="N1225" s="177"/>
      <c r="O1225" s="130" t="s">
        <v>2606</v>
      </c>
    </row>
    <row r="1226" spans="3:15">
      <c r="C1226" s="189"/>
      <c r="D1226" s="189"/>
      <c r="E1226" s="189"/>
      <c r="H1226" s="175" t="s">
        <v>3125</v>
      </c>
      <c r="I1226" s="167" t="s">
        <v>3171</v>
      </c>
      <c r="J1226" s="130" t="s">
        <v>3172</v>
      </c>
      <c r="L1226" s="130" t="s">
        <v>3173</v>
      </c>
      <c r="M1226" s="130"/>
      <c r="N1226" s="177"/>
      <c r="O1226" s="130" t="s">
        <v>2606</v>
      </c>
    </row>
    <row r="1227" spans="3:15">
      <c r="C1227" s="189"/>
      <c r="D1227" s="189"/>
      <c r="E1227" s="189"/>
      <c r="H1227" s="185"/>
      <c r="I1227" s="181" t="s">
        <v>3174</v>
      </c>
      <c r="J1227" s="186"/>
      <c r="L1227" s="130" t="s">
        <v>3175</v>
      </c>
      <c r="M1227" s="130" t="s">
        <v>2589</v>
      </c>
      <c r="N1227" s="177" t="s">
        <v>2608</v>
      </c>
      <c r="O1227" s="130" t="s">
        <v>2609</v>
      </c>
    </row>
    <row r="1228" spans="3:15">
      <c r="C1228" s="189"/>
      <c r="D1228" s="189"/>
      <c r="E1228" s="189"/>
      <c r="H1228" s="175" t="s">
        <v>3176</v>
      </c>
      <c r="I1228" s="167" t="s">
        <v>3177</v>
      </c>
      <c r="J1228" s="130" t="s">
        <v>3178</v>
      </c>
      <c r="L1228" s="130" t="s">
        <v>3179</v>
      </c>
      <c r="M1228" s="130" t="s">
        <v>2589</v>
      </c>
      <c r="N1228" s="177" t="s">
        <v>2611</v>
      </c>
      <c r="O1228" s="130" t="s">
        <v>2612</v>
      </c>
    </row>
    <row r="1229" spans="3:15">
      <c r="C1229" s="189"/>
      <c r="D1229" s="189"/>
      <c r="E1229" s="189"/>
      <c r="H1229" s="175" t="s">
        <v>3176</v>
      </c>
      <c r="I1229" s="167" t="s">
        <v>3180</v>
      </c>
      <c r="J1229" s="130" t="s">
        <v>3181</v>
      </c>
      <c r="L1229" s="130" t="s">
        <v>3182</v>
      </c>
      <c r="M1229" s="130"/>
      <c r="N1229" s="177"/>
      <c r="O1229" s="130" t="s">
        <v>2612</v>
      </c>
    </row>
    <row r="1230" spans="3:15">
      <c r="C1230" s="189"/>
      <c r="D1230" s="189"/>
      <c r="E1230" s="189"/>
      <c r="H1230" s="175" t="s">
        <v>3176</v>
      </c>
      <c r="I1230" s="167" t="s">
        <v>3183</v>
      </c>
      <c r="J1230" s="130" t="s">
        <v>3184</v>
      </c>
      <c r="L1230" s="130" t="s">
        <v>3185</v>
      </c>
      <c r="M1230" s="130"/>
      <c r="N1230" s="177"/>
      <c r="O1230" s="130" t="s">
        <v>2612</v>
      </c>
    </row>
    <row r="1231" spans="3:15">
      <c r="C1231" s="189"/>
      <c r="D1231" s="189"/>
      <c r="E1231" s="189"/>
      <c r="H1231" s="175" t="s">
        <v>3176</v>
      </c>
      <c r="I1231" s="167" t="s">
        <v>3186</v>
      </c>
      <c r="J1231" s="130" t="s">
        <v>3187</v>
      </c>
      <c r="L1231" s="130" t="s">
        <v>3188</v>
      </c>
      <c r="M1231" s="130"/>
      <c r="N1231" s="177"/>
      <c r="O1231" s="130" t="s">
        <v>2612</v>
      </c>
    </row>
    <row r="1232" spans="3:15">
      <c r="C1232" s="189"/>
      <c r="D1232" s="189"/>
      <c r="E1232" s="189"/>
      <c r="H1232" s="175" t="s">
        <v>3176</v>
      </c>
      <c r="I1232" s="167" t="s">
        <v>3189</v>
      </c>
      <c r="J1232" s="130" t="s">
        <v>3190</v>
      </c>
      <c r="L1232" s="130" t="s">
        <v>3191</v>
      </c>
      <c r="M1232" s="130" t="s">
        <v>2589</v>
      </c>
      <c r="N1232" s="177" t="s">
        <v>2614</v>
      </c>
      <c r="O1232" s="130" t="s">
        <v>2615</v>
      </c>
    </row>
    <row r="1233" spans="3:15">
      <c r="C1233" s="189"/>
      <c r="D1233" s="189"/>
      <c r="E1233" s="189"/>
      <c r="H1233" s="175" t="s">
        <v>3176</v>
      </c>
      <c r="I1233" s="167" t="s">
        <v>3192</v>
      </c>
      <c r="J1233" s="130" t="s">
        <v>3193</v>
      </c>
      <c r="L1233" s="130" t="s">
        <v>3194</v>
      </c>
      <c r="M1233" s="130" t="s">
        <v>2619</v>
      </c>
      <c r="N1233" s="177" t="s">
        <v>2620</v>
      </c>
      <c r="O1233" s="130" t="s">
        <v>2621</v>
      </c>
    </row>
    <row r="1234" spans="3:15">
      <c r="C1234" s="189"/>
      <c r="D1234" s="189"/>
      <c r="E1234" s="189"/>
      <c r="H1234" s="175" t="s">
        <v>3176</v>
      </c>
      <c r="I1234" s="167" t="s">
        <v>3195</v>
      </c>
      <c r="J1234" s="130" t="s">
        <v>3196</v>
      </c>
      <c r="L1234" s="130" t="s">
        <v>3197</v>
      </c>
      <c r="M1234" s="130" t="s">
        <v>2619</v>
      </c>
      <c r="N1234" s="177" t="s">
        <v>2623</v>
      </c>
      <c r="O1234" s="130" t="s">
        <v>2624</v>
      </c>
    </row>
    <row r="1235" spans="3:15">
      <c r="C1235" s="189"/>
      <c r="D1235" s="189"/>
      <c r="E1235" s="189"/>
      <c r="H1235" s="175" t="s">
        <v>3176</v>
      </c>
      <c r="I1235" s="167" t="s">
        <v>3198</v>
      </c>
      <c r="J1235" s="130" t="s">
        <v>3199</v>
      </c>
      <c r="L1235" s="130" t="s">
        <v>3200</v>
      </c>
      <c r="M1235" s="130" t="s">
        <v>2619</v>
      </c>
      <c r="N1235" s="177" t="s">
        <v>2626</v>
      </c>
      <c r="O1235" s="130" t="s">
        <v>2627</v>
      </c>
    </row>
    <row r="1236" spans="3:15">
      <c r="C1236" s="189"/>
      <c r="D1236" s="189"/>
      <c r="E1236" s="189"/>
      <c r="H1236" s="185"/>
      <c r="I1236" s="181" t="s">
        <v>3201</v>
      </c>
      <c r="J1236" s="186"/>
      <c r="L1236" s="130" t="s">
        <v>3202</v>
      </c>
      <c r="M1236" s="130" t="s">
        <v>2619</v>
      </c>
      <c r="N1236" s="177" t="s">
        <v>2629</v>
      </c>
      <c r="O1236" s="130" t="s">
        <v>2630</v>
      </c>
    </row>
    <row r="1237" spans="3:15">
      <c r="C1237" s="189"/>
      <c r="D1237" s="189"/>
      <c r="E1237" s="189"/>
      <c r="H1237" s="175" t="s">
        <v>3203</v>
      </c>
      <c r="I1237" s="167" t="s">
        <v>3204</v>
      </c>
      <c r="J1237" s="130" t="s">
        <v>3205</v>
      </c>
      <c r="L1237" s="130" t="s">
        <v>3206</v>
      </c>
      <c r="M1237" s="130"/>
      <c r="N1237" s="177"/>
      <c r="O1237" s="130" t="s">
        <v>2630</v>
      </c>
    </row>
    <row r="1238" spans="3:15">
      <c r="C1238" s="189"/>
      <c r="D1238" s="189"/>
      <c r="E1238" s="189"/>
      <c r="H1238" s="175" t="s">
        <v>3203</v>
      </c>
      <c r="I1238" s="167" t="s">
        <v>3207</v>
      </c>
      <c r="J1238" s="130" t="s">
        <v>3208</v>
      </c>
      <c r="L1238" s="130" t="s">
        <v>3209</v>
      </c>
      <c r="M1238" s="130" t="s">
        <v>2619</v>
      </c>
      <c r="N1238" s="177" t="s">
        <v>2632</v>
      </c>
      <c r="O1238" s="130" t="s">
        <v>2633</v>
      </c>
    </row>
    <row r="1239" spans="3:15">
      <c r="C1239" s="189"/>
      <c r="D1239" s="189"/>
      <c r="E1239" s="189"/>
      <c r="H1239" s="175" t="s">
        <v>3203</v>
      </c>
      <c r="I1239" s="167" t="s">
        <v>3210</v>
      </c>
      <c r="J1239" s="130" t="s">
        <v>3211</v>
      </c>
      <c r="L1239" s="130" t="s">
        <v>3212</v>
      </c>
      <c r="M1239" s="130"/>
      <c r="N1239" s="177"/>
      <c r="O1239" s="130" t="s">
        <v>2633</v>
      </c>
    </row>
    <row r="1240" spans="3:15">
      <c r="C1240" s="189"/>
      <c r="D1240" s="189"/>
      <c r="E1240" s="189"/>
      <c r="H1240" s="175" t="s">
        <v>3203</v>
      </c>
      <c r="I1240" s="167" t="s">
        <v>3213</v>
      </c>
      <c r="J1240" s="130" t="s">
        <v>3214</v>
      </c>
      <c r="L1240" s="130" t="s">
        <v>3215</v>
      </c>
      <c r="M1240" s="130" t="s">
        <v>2619</v>
      </c>
      <c r="N1240" s="177" t="s">
        <v>2635</v>
      </c>
      <c r="O1240" s="130" t="s">
        <v>2636</v>
      </c>
    </row>
    <row r="1241" spans="3:15">
      <c r="C1241" s="189"/>
      <c r="D1241" s="189"/>
      <c r="E1241" s="189"/>
      <c r="H1241" s="175" t="s">
        <v>3203</v>
      </c>
      <c r="I1241" s="167" t="s">
        <v>3216</v>
      </c>
      <c r="J1241" s="130" t="s">
        <v>3217</v>
      </c>
      <c r="L1241" s="130" t="s">
        <v>3218</v>
      </c>
      <c r="M1241" s="130"/>
      <c r="N1241" s="177"/>
      <c r="O1241" s="130" t="s">
        <v>2636</v>
      </c>
    </row>
    <row r="1242" spans="3:15">
      <c r="C1242" s="189"/>
      <c r="D1242" s="189"/>
      <c r="E1242" s="189"/>
      <c r="H1242" s="175" t="s">
        <v>3203</v>
      </c>
      <c r="I1242" s="167" t="s">
        <v>3219</v>
      </c>
      <c r="J1242" s="130" t="s">
        <v>3220</v>
      </c>
      <c r="L1242" s="130" t="s">
        <v>3221</v>
      </c>
      <c r="M1242" s="130" t="s">
        <v>2619</v>
      </c>
      <c r="N1242" s="177" t="s">
        <v>2638</v>
      </c>
      <c r="O1242" s="130" t="s">
        <v>2639</v>
      </c>
    </row>
    <row r="1243" spans="3:15">
      <c r="C1243" s="189"/>
      <c r="D1243" s="189"/>
      <c r="E1243" s="189"/>
      <c r="H1243" s="175" t="s">
        <v>3203</v>
      </c>
      <c r="I1243" s="167" t="s">
        <v>3222</v>
      </c>
      <c r="J1243" s="130" t="s">
        <v>3223</v>
      </c>
      <c r="L1243" s="130" t="s">
        <v>3224</v>
      </c>
      <c r="M1243" s="130"/>
      <c r="N1243" s="177"/>
      <c r="O1243" s="130" t="s">
        <v>2639</v>
      </c>
    </row>
    <row r="1244" spans="3:15">
      <c r="C1244" s="189"/>
      <c r="D1244" s="189"/>
      <c r="E1244" s="189"/>
      <c r="H1244" s="175" t="s">
        <v>3203</v>
      </c>
      <c r="I1244" s="167" t="s">
        <v>3225</v>
      </c>
      <c r="J1244" s="130" t="s">
        <v>3226</v>
      </c>
      <c r="L1244" s="130" t="s">
        <v>3227</v>
      </c>
      <c r="M1244" s="130" t="s">
        <v>2619</v>
      </c>
      <c r="N1244" s="177" t="s">
        <v>2641</v>
      </c>
      <c r="O1244" s="130" t="s">
        <v>2642</v>
      </c>
    </row>
    <row r="1245" spans="3:15">
      <c r="C1245" s="189"/>
      <c r="D1245" s="189"/>
      <c r="E1245" s="189"/>
      <c r="H1245" s="175" t="s">
        <v>3203</v>
      </c>
      <c r="I1245" s="167" t="s">
        <v>3228</v>
      </c>
      <c r="J1245" s="130" t="s">
        <v>3229</v>
      </c>
      <c r="L1245" s="130" t="s">
        <v>3230</v>
      </c>
      <c r="M1245" s="130"/>
      <c r="N1245" s="177"/>
      <c r="O1245" s="130" t="s">
        <v>2642</v>
      </c>
    </row>
    <row r="1246" spans="3:15">
      <c r="C1246" s="189"/>
      <c r="D1246" s="189"/>
      <c r="E1246" s="189"/>
      <c r="H1246" s="175" t="s">
        <v>3203</v>
      </c>
      <c r="I1246" s="167" t="s">
        <v>3231</v>
      </c>
      <c r="J1246" s="130" t="s">
        <v>3232</v>
      </c>
      <c r="L1246" s="130" t="s">
        <v>3233</v>
      </c>
      <c r="M1246" s="130" t="s">
        <v>2619</v>
      </c>
      <c r="N1246" s="177" t="s">
        <v>3234</v>
      </c>
      <c r="O1246" s="130" t="s">
        <v>3235</v>
      </c>
    </row>
    <row r="1247" spans="3:15">
      <c r="C1247" s="189"/>
      <c r="D1247" s="189"/>
      <c r="E1247" s="189"/>
      <c r="H1247" s="175" t="s">
        <v>3203</v>
      </c>
      <c r="I1247" s="167" t="s">
        <v>3236</v>
      </c>
      <c r="J1247" s="130" t="s">
        <v>3237</v>
      </c>
      <c r="L1247" s="130" t="s">
        <v>3238</v>
      </c>
      <c r="M1247" s="130" t="s">
        <v>2646</v>
      </c>
      <c r="N1247" s="177" t="s">
        <v>2647</v>
      </c>
      <c r="O1247" s="130" t="s">
        <v>2648</v>
      </c>
    </row>
    <row r="1248" spans="3:15">
      <c r="C1248" s="189"/>
      <c r="D1248" s="189"/>
      <c r="E1248" s="189"/>
      <c r="H1248" s="175" t="s">
        <v>3203</v>
      </c>
      <c r="I1248" s="167" t="s">
        <v>3239</v>
      </c>
      <c r="J1248" s="130" t="s">
        <v>3240</v>
      </c>
      <c r="L1248" s="130" t="s">
        <v>3241</v>
      </c>
      <c r="M1248" s="130" t="s">
        <v>2646</v>
      </c>
      <c r="N1248" s="177" t="s">
        <v>2650</v>
      </c>
      <c r="O1248" s="130" t="s">
        <v>2651</v>
      </c>
    </row>
    <row r="1249" spans="3:15">
      <c r="C1249" s="189"/>
      <c r="D1249" s="189"/>
      <c r="E1249" s="189"/>
      <c r="H1249" s="175" t="s">
        <v>3203</v>
      </c>
      <c r="I1249" s="167" t="s">
        <v>3242</v>
      </c>
      <c r="J1249" s="130" t="s">
        <v>3243</v>
      </c>
      <c r="L1249" s="130" t="s">
        <v>3244</v>
      </c>
      <c r="M1249" s="130" t="s">
        <v>2646</v>
      </c>
      <c r="N1249" s="177" t="s">
        <v>2653</v>
      </c>
      <c r="O1249" s="130" t="s">
        <v>2654</v>
      </c>
    </row>
    <row r="1250" spans="3:15">
      <c r="C1250" s="189"/>
      <c r="D1250" s="189"/>
      <c r="E1250" s="189"/>
      <c r="H1250" s="175" t="s">
        <v>3203</v>
      </c>
      <c r="I1250" s="167" t="s">
        <v>3245</v>
      </c>
      <c r="J1250" s="130" t="s">
        <v>3246</v>
      </c>
      <c r="L1250" s="130" t="s">
        <v>3247</v>
      </c>
      <c r="M1250" s="130" t="s">
        <v>2646</v>
      </c>
      <c r="N1250" s="177" t="s">
        <v>2656</v>
      </c>
      <c r="O1250" s="130" t="s">
        <v>2657</v>
      </c>
    </row>
    <row r="1251" spans="3:15">
      <c r="C1251" s="189"/>
      <c r="D1251" s="189"/>
      <c r="E1251" s="189"/>
      <c r="H1251" s="175" t="s">
        <v>3203</v>
      </c>
      <c r="I1251" s="167" t="s">
        <v>3248</v>
      </c>
      <c r="J1251" s="130" t="s">
        <v>3249</v>
      </c>
      <c r="L1251" s="130" t="s">
        <v>3250</v>
      </c>
      <c r="M1251" s="130"/>
      <c r="N1251" s="177"/>
      <c r="O1251" s="130" t="s">
        <v>2657</v>
      </c>
    </row>
    <row r="1252" spans="3:15">
      <c r="C1252" s="189"/>
      <c r="D1252" s="189"/>
      <c r="E1252" s="189"/>
      <c r="H1252" s="175" t="s">
        <v>3203</v>
      </c>
      <c r="I1252" s="167" t="s">
        <v>3251</v>
      </c>
      <c r="J1252" s="130" t="s">
        <v>3252</v>
      </c>
      <c r="L1252" s="130" t="s">
        <v>3253</v>
      </c>
      <c r="M1252" s="130" t="s">
        <v>2646</v>
      </c>
      <c r="N1252" s="177" t="s">
        <v>2659</v>
      </c>
      <c r="O1252" s="130" t="s">
        <v>2660</v>
      </c>
    </row>
    <row r="1253" spans="3:15">
      <c r="C1253" s="189"/>
      <c r="D1253" s="189"/>
      <c r="E1253" s="189"/>
      <c r="H1253" s="175" t="s">
        <v>3203</v>
      </c>
      <c r="I1253" s="167" t="s">
        <v>3254</v>
      </c>
      <c r="J1253" s="130" t="s">
        <v>3255</v>
      </c>
      <c r="L1253" s="130" t="s">
        <v>3256</v>
      </c>
      <c r="M1253" s="130" t="s">
        <v>2646</v>
      </c>
      <c r="N1253" s="177" t="s">
        <v>2662</v>
      </c>
      <c r="O1253" s="130" t="s">
        <v>2663</v>
      </c>
    </row>
    <row r="1254" spans="3:15">
      <c r="C1254" s="189"/>
      <c r="D1254" s="189"/>
      <c r="E1254" s="189"/>
      <c r="H1254" s="175" t="s">
        <v>3203</v>
      </c>
      <c r="I1254" s="167" t="s">
        <v>3257</v>
      </c>
      <c r="J1254" s="130" t="s">
        <v>3258</v>
      </c>
      <c r="L1254" s="130" t="s">
        <v>3259</v>
      </c>
      <c r="M1254" s="130" t="s">
        <v>2646</v>
      </c>
      <c r="N1254" s="177" t="s">
        <v>2665</v>
      </c>
      <c r="O1254" s="130" t="s">
        <v>2666</v>
      </c>
    </row>
    <row r="1255" spans="3:15">
      <c r="C1255" s="189"/>
      <c r="D1255" s="189"/>
      <c r="E1255" s="189"/>
      <c r="H1255" s="175" t="s">
        <v>3203</v>
      </c>
      <c r="I1255" s="167" t="s">
        <v>3260</v>
      </c>
      <c r="J1255" s="130" t="s">
        <v>3261</v>
      </c>
      <c r="L1255" s="130" t="s">
        <v>3262</v>
      </c>
      <c r="M1255" s="130" t="s">
        <v>2646</v>
      </c>
      <c r="N1255" s="177" t="s">
        <v>2668</v>
      </c>
      <c r="O1255" s="130" t="s">
        <v>2669</v>
      </c>
    </row>
    <row r="1256" spans="3:15">
      <c r="C1256" s="189"/>
      <c r="D1256" s="189"/>
      <c r="E1256" s="189"/>
      <c r="H1256" s="175" t="s">
        <v>3203</v>
      </c>
      <c r="I1256" s="167" t="s">
        <v>3263</v>
      </c>
      <c r="J1256" s="130" t="s">
        <v>3264</v>
      </c>
      <c r="L1256" s="130" t="s">
        <v>3265</v>
      </c>
      <c r="M1256" s="130" t="s">
        <v>2646</v>
      </c>
      <c r="N1256" s="177" t="s">
        <v>2671</v>
      </c>
      <c r="O1256" s="130" t="s">
        <v>2672</v>
      </c>
    </row>
    <row r="1257" spans="3:15">
      <c r="C1257" s="189"/>
      <c r="D1257" s="189"/>
      <c r="E1257" s="189"/>
      <c r="H1257" s="175" t="s">
        <v>3203</v>
      </c>
      <c r="I1257" s="167" t="s">
        <v>3266</v>
      </c>
      <c r="J1257" s="130" t="s">
        <v>3267</v>
      </c>
      <c r="L1257" s="130" t="s">
        <v>3268</v>
      </c>
      <c r="M1257" s="130"/>
      <c r="N1257" s="177"/>
      <c r="O1257" s="130" t="s">
        <v>2672</v>
      </c>
    </row>
    <row r="1258" spans="3:15">
      <c r="C1258" s="189"/>
      <c r="D1258" s="189"/>
      <c r="E1258" s="189"/>
      <c r="H1258" s="175" t="s">
        <v>3203</v>
      </c>
      <c r="I1258" s="167" t="s">
        <v>3269</v>
      </c>
      <c r="J1258" s="130" t="s">
        <v>3270</v>
      </c>
      <c r="L1258" s="130" t="s">
        <v>3271</v>
      </c>
      <c r="M1258" s="130" t="s">
        <v>2646</v>
      </c>
      <c r="N1258" s="177" t="s">
        <v>2674</v>
      </c>
      <c r="O1258" s="130" t="s">
        <v>2675</v>
      </c>
    </row>
    <row r="1259" spans="3:15">
      <c r="C1259" s="189"/>
      <c r="D1259" s="189"/>
      <c r="E1259" s="189"/>
      <c r="H1259" s="175" t="s">
        <v>3203</v>
      </c>
      <c r="I1259" s="167" t="s">
        <v>3272</v>
      </c>
      <c r="J1259" s="130" t="s">
        <v>3273</v>
      </c>
      <c r="L1259" s="130" t="s">
        <v>3274</v>
      </c>
      <c r="M1259" s="130" t="s">
        <v>2646</v>
      </c>
      <c r="N1259" s="177" t="s">
        <v>2677</v>
      </c>
      <c r="O1259" s="130" t="s">
        <v>2678</v>
      </c>
    </row>
    <row r="1260" spans="3:15">
      <c r="C1260" s="189"/>
      <c r="D1260" s="189"/>
      <c r="E1260" s="189"/>
      <c r="H1260" s="175" t="s">
        <v>3203</v>
      </c>
      <c r="I1260" s="167" t="s">
        <v>3275</v>
      </c>
      <c r="J1260" s="130" t="s">
        <v>3276</v>
      </c>
      <c r="L1260" s="130" t="s">
        <v>3277</v>
      </c>
      <c r="M1260" s="130" t="s">
        <v>2646</v>
      </c>
      <c r="N1260" s="177" t="s">
        <v>2680</v>
      </c>
      <c r="O1260" s="130" t="s">
        <v>2681</v>
      </c>
    </row>
    <row r="1261" spans="3:15">
      <c r="C1261" s="189"/>
      <c r="D1261" s="189"/>
      <c r="E1261" s="189"/>
      <c r="H1261" s="175" t="s">
        <v>3203</v>
      </c>
      <c r="I1261" s="167" t="s">
        <v>3278</v>
      </c>
      <c r="J1261" s="130" t="s">
        <v>3279</v>
      </c>
      <c r="L1261" s="130" t="s">
        <v>3280</v>
      </c>
      <c r="M1261" s="130" t="s">
        <v>2646</v>
      </c>
      <c r="N1261" s="177" t="s">
        <v>2683</v>
      </c>
      <c r="O1261" s="130" t="s">
        <v>2684</v>
      </c>
    </row>
    <row r="1262" spans="3:15">
      <c r="C1262" s="189"/>
      <c r="D1262" s="189"/>
      <c r="E1262" s="189"/>
      <c r="H1262" s="175" t="s">
        <v>3203</v>
      </c>
      <c r="I1262" s="167" t="s">
        <v>3281</v>
      </c>
      <c r="J1262" s="130" t="s">
        <v>3282</v>
      </c>
      <c r="L1262" s="130" t="s">
        <v>3283</v>
      </c>
      <c r="M1262" s="130" t="s">
        <v>2646</v>
      </c>
      <c r="N1262" s="177" t="s">
        <v>2686</v>
      </c>
      <c r="O1262" s="130" t="s">
        <v>2687</v>
      </c>
    </row>
    <row r="1263" spans="3:15">
      <c r="C1263" s="189"/>
      <c r="D1263" s="189"/>
      <c r="E1263" s="189"/>
      <c r="H1263" s="175" t="s">
        <v>3203</v>
      </c>
      <c r="I1263" s="167" t="s">
        <v>3284</v>
      </c>
      <c r="J1263" s="130" t="s">
        <v>3285</v>
      </c>
      <c r="L1263" s="130" t="s">
        <v>3286</v>
      </c>
      <c r="M1263" s="130" t="s">
        <v>2646</v>
      </c>
      <c r="N1263" s="177" t="s">
        <v>2689</v>
      </c>
      <c r="O1263" s="130" t="s">
        <v>2690</v>
      </c>
    </row>
    <row r="1264" spans="3:15">
      <c r="C1264" s="189"/>
      <c r="D1264" s="189"/>
      <c r="E1264" s="189"/>
      <c r="H1264" s="175" t="s">
        <v>3203</v>
      </c>
      <c r="I1264" s="167" t="s">
        <v>3287</v>
      </c>
      <c r="J1264" s="130" t="s">
        <v>3288</v>
      </c>
      <c r="L1264" s="130" t="s">
        <v>3289</v>
      </c>
      <c r="M1264" s="130" t="s">
        <v>2646</v>
      </c>
      <c r="N1264" s="177" t="s">
        <v>2692</v>
      </c>
      <c r="O1264" s="130" t="s">
        <v>2693</v>
      </c>
    </row>
    <row r="1265" spans="3:15">
      <c r="C1265" s="189"/>
      <c r="D1265" s="189"/>
      <c r="E1265" s="189"/>
      <c r="H1265" s="175" t="s">
        <v>3203</v>
      </c>
      <c r="I1265" s="167" t="s">
        <v>3290</v>
      </c>
      <c r="J1265" s="130" t="s">
        <v>3291</v>
      </c>
      <c r="L1265" s="130" t="s">
        <v>3292</v>
      </c>
      <c r="M1265" s="130" t="s">
        <v>2646</v>
      </c>
      <c r="N1265" s="177" t="s">
        <v>2695</v>
      </c>
      <c r="O1265" s="130" t="s">
        <v>2696</v>
      </c>
    </row>
    <row r="1266" spans="3:15">
      <c r="C1266" s="189"/>
      <c r="D1266" s="189"/>
      <c r="E1266" s="189"/>
      <c r="H1266" s="175" t="s">
        <v>3203</v>
      </c>
      <c r="I1266" s="167" t="s">
        <v>3293</v>
      </c>
      <c r="J1266" s="130" t="s">
        <v>3294</v>
      </c>
      <c r="L1266" s="130" t="s">
        <v>3295</v>
      </c>
      <c r="M1266" s="130" t="s">
        <v>2646</v>
      </c>
      <c r="N1266" s="177" t="s">
        <v>2698</v>
      </c>
      <c r="O1266" s="130" t="s">
        <v>2699</v>
      </c>
    </row>
    <row r="1267" spans="3:15">
      <c r="C1267" s="189"/>
      <c r="D1267" s="189"/>
      <c r="E1267" s="189"/>
      <c r="H1267" s="175" t="s">
        <v>3203</v>
      </c>
      <c r="I1267" s="167" t="s">
        <v>3296</v>
      </c>
      <c r="J1267" s="130" t="s">
        <v>3297</v>
      </c>
      <c r="L1267" s="130" t="s">
        <v>3298</v>
      </c>
      <c r="M1267" s="130" t="s">
        <v>2646</v>
      </c>
      <c r="N1267" s="177" t="s">
        <v>2701</v>
      </c>
      <c r="O1267" s="130" t="s">
        <v>2702</v>
      </c>
    </row>
    <row r="1268" spans="3:15">
      <c r="C1268" s="189"/>
      <c r="D1268" s="189"/>
      <c r="E1268" s="189"/>
      <c r="H1268" s="175" t="s">
        <v>3203</v>
      </c>
      <c r="I1268" s="167" t="s">
        <v>3299</v>
      </c>
      <c r="J1268" s="130" t="s">
        <v>3300</v>
      </c>
      <c r="L1268" s="130" t="s">
        <v>3301</v>
      </c>
      <c r="M1268" s="130"/>
      <c r="N1268" s="177"/>
      <c r="O1268" s="130" t="s">
        <v>2702</v>
      </c>
    </row>
    <row r="1269" spans="3:15">
      <c r="C1269" s="189"/>
      <c r="D1269" s="189"/>
      <c r="E1269" s="189"/>
      <c r="H1269" s="175" t="s">
        <v>3203</v>
      </c>
      <c r="I1269" s="167" t="s">
        <v>3302</v>
      </c>
      <c r="J1269" s="130" t="s">
        <v>3303</v>
      </c>
      <c r="L1269" s="130" t="s">
        <v>3304</v>
      </c>
      <c r="M1269" s="130" t="s">
        <v>2646</v>
      </c>
      <c r="N1269" s="177" t="s">
        <v>2704</v>
      </c>
      <c r="O1269" s="130" t="s">
        <v>2705</v>
      </c>
    </row>
    <row r="1270" spans="3:15">
      <c r="C1270" s="189"/>
      <c r="D1270" s="189"/>
      <c r="E1270" s="189"/>
      <c r="H1270" s="175" t="s">
        <v>3203</v>
      </c>
      <c r="I1270" s="167" t="s">
        <v>3305</v>
      </c>
      <c r="J1270" s="130" t="s">
        <v>3306</v>
      </c>
      <c r="L1270" s="130" t="s">
        <v>3307</v>
      </c>
      <c r="M1270" s="130" t="s">
        <v>2646</v>
      </c>
      <c r="N1270" s="177" t="s">
        <v>2707</v>
      </c>
      <c r="O1270" s="130" t="s">
        <v>2708</v>
      </c>
    </row>
    <row r="1271" spans="3:15">
      <c r="C1271" s="189"/>
      <c r="D1271" s="189"/>
      <c r="E1271" s="189"/>
      <c r="H1271" s="175" t="s">
        <v>3203</v>
      </c>
      <c r="I1271" s="167" t="s">
        <v>3308</v>
      </c>
      <c r="J1271" s="130" t="s">
        <v>3309</v>
      </c>
      <c r="L1271" s="130" t="s">
        <v>3310</v>
      </c>
      <c r="M1271" s="130" t="s">
        <v>2646</v>
      </c>
      <c r="N1271" s="177" t="s">
        <v>2710</v>
      </c>
      <c r="O1271" s="130" t="s">
        <v>2711</v>
      </c>
    </row>
    <row r="1272" spans="3:15">
      <c r="C1272" s="189"/>
      <c r="D1272" s="189"/>
      <c r="E1272" s="189"/>
      <c r="H1272" s="175" t="s">
        <v>3203</v>
      </c>
      <c r="I1272" s="167" t="s">
        <v>3311</v>
      </c>
      <c r="J1272" s="130" t="s">
        <v>3312</v>
      </c>
      <c r="L1272" s="130" t="s">
        <v>3313</v>
      </c>
      <c r="M1272" s="130" t="s">
        <v>2646</v>
      </c>
      <c r="N1272" s="177" t="s">
        <v>2713</v>
      </c>
      <c r="O1272" s="130" t="s">
        <v>2714</v>
      </c>
    </row>
    <row r="1273" spans="3:15">
      <c r="C1273" s="189"/>
      <c r="D1273" s="189"/>
      <c r="E1273" s="189"/>
      <c r="H1273" s="175" t="s">
        <v>3203</v>
      </c>
      <c r="I1273" s="167" t="s">
        <v>3314</v>
      </c>
      <c r="J1273" s="130" t="s">
        <v>3315</v>
      </c>
      <c r="L1273" s="130" t="s">
        <v>3316</v>
      </c>
      <c r="M1273" s="130" t="s">
        <v>2646</v>
      </c>
      <c r="N1273" s="177" t="s">
        <v>2716</v>
      </c>
      <c r="O1273" s="130" t="s">
        <v>2717</v>
      </c>
    </row>
    <row r="1274" spans="3:15">
      <c r="C1274" s="189"/>
      <c r="D1274" s="189"/>
      <c r="E1274" s="189"/>
      <c r="H1274" s="175" t="s">
        <v>3203</v>
      </c>
      <c r="I1274" s="167" t="s">
        <v>3317</v>
      </c>
      <c r="J1274" s="130" t="s">
        <v>3318</v>
      </c>
      <c r="L1274" s="130" t="s">
        <v>3319</v>
      </c>
      <c r="M1274" s="130" t="s">
        <v>2646</v>
      </c>
      <c r="N1274" s="177" t="s">
        <v>2719</v>
      </c>
      <c r="O1274" s="130" t="s">
        <v>2720</v>
      </c>
    </row>
    <row r="1275" spans="3:15">
      <c r="C1275" s="189"/>
      <c r="D1275" s="189"/>
      <c r="E1275" s="189"/>
      <c r="H1275" s="175" t="s">
        <v>3203</v>
      </c>
      <c r="I1275" s="167" t="s">
        <v>3320</v>
      </c>
      <c r="J1275" s="130" t="s">
        <v>3321</v>
      </c>
      <c r="L1275" s="130" t="s">
        <v>3322</v>
      </c>
      <c r="M1275" s="130" t="s">
        <v>2646</v>
      </c>
      <c r="N1275" s="177" t="s">
        <v>2722</v>
      </c>
      <c r="O1275" s="130" t="s">
        <v>2723</v>
      </c>
    </row>
    <row r="1276" spans="3:15">
      <c r="C1276" s="189"/>
      <c r="D1276" s="189"/>
      <c r="E1276" s="189"/>
      <c r="H1276" s="175" t="s">
        <v>3203</v>
      </c>
      <c r="I1276" s="167" t="s">
        <v>3323</v>
      </c>
      <c r="J1276" s="130" t="s">
        <v>3324</v>
      </c>
      <c r="L1276" s="130" t="s">
        <v>3325</v>
      </c>
      <c r="M1276" s="130" t="s">
        <v>2646</v>
      </c>
      <c r="N1276" s="177" t="s">
        <v>2725</v>
      </c>
      <c r="O1276" s="130" t="s">
        <v>2726</v>
      </c>
    </row>
    <row r="1277" spans="3:15">
      <c r="C1277" s="189"/>
      <c r="D1277" s="189"/>
      <c r="E1277" s="189"/>
      <c r="H1277" s="175" t="s">
        <v>3203</v>
      </c>
      <c r="I1277" s="167" t="s">
        <v>3326</v>
      </c>
      <c r="J1277" s="130" t="s">
        <v>3327</v>
      </c>
      <c r="L1277" s="130" t="s">
        <v>3328</v>
      </c>
      <c r="M1277" s="130" t="s">
        <v>2646</v>
      </c>
      <c r="N1277" s="177" t="s">
        <v>2728</v>
      </c>
      <c r="O1277" s="130" t="s">
        <v>2729</v>
      </c>
    </row>
    <row r="1278" spans="3:15">
      <c r="C1278" s="189"/>
      <c r="D1278" s="189"/>
      <c r="E1278" s="189"/>
      <c r="H1278" s="175" t="s">
        <v>3203</v>
      </c>
      <c r="I1278" s="167" t="s">
        <v>3329</v>
      </c>
      <c r="J1278" s="130" t="s">
        <v>3330</v>
      </c>
      <c r="L1278" s="130" t="s">
        <v>3331</v>
      </c>
      <c r="M1278" s="130" t="s">
        <v>2646</v>
      </c>
      <c r="N1278" s="177" t="s">
        <v>2731</v>
      </c>
      <c r="O1278" s="130" t="s">
        <v>2732</v>
      </c>
    </row>
    <row r="1279" spans="3:15">
      <c r="C1279" s="189"/>
      <c r="D1279" s="189"/>
      <c r="E1279" s="189"/>
      <c r="H1279" s="175" t="s">
        <v>3203</v>
      </c>
      <c r="I1279" s="167" t="s">
        <v>3332</v>
      </c>
      <c r="J1279" s="130" t="s">
        <v>3333</v>
      </c>
      <c r="L1279" s="130" t="s">
        <v>3334</v>
      </c>
      <c r="M1279" s="130" t="s">
        <v>2646</v>
      </c>
      <c r="N1279" s="177" t="s">
        <v>2734</v>
      </c>
      <c r="O1279" s="130" t="s">
        <v>2735</v>
      </c>
    </row>
    <row r="1280" spans="3:15">
      <c r="C1280" s="189"/>
      <c r="D1280" s="189"/>
      <c r="E1280" s="189"/>
      <c r="H1280" s="175" t="s">
        <v>3203</v>
      </c>
      <c r="I1280" s="167" t="s">
        <v>3335</v>
      </c>
      <c r="J1280" s="130" t="s">
        <v>3336</v>
      </c>
      <c r="L1280" s="130" t="s">
        <v>3337</v>
      </c>
      <c r="M1280" s="130" t="s">
        <v>2646</v>
      </c>
      <c r="N1280" s="177" t="s">
        <v>2737</v>
      </c>
      <c r="O1280" s="130" t="s">
        <v>2738</v>
      </c>
    </row>
    <row r="1281" spans="3:15">
      <c r="C1281" s="189"/>
      <c r="D1281" s="189"/>
      <c r="E1281" s="189"/>
      <c r="H1281" s="175" t="s">
        <v>3203</v>
      </c>
      <c r="I1281" s="167" t="s">
        <v>3338</v>
      </c>
      <c r="J1281" s="130" t="s">
        <v>3339</v>
      </c>
      <c r="L1281" s="130" t="s">
        <v>3340</v>
      </c>
      <c r="M1281" s="130" t="s">
        <v>2646</v>
      </c>
      <c r="N1281" s="177" t="s">
        <v>2740</v>
      </c>
      <c r="O1281" s="130" t="s">
        <v>2741</v>
      </c>
    </row>
    <row r="1282" spans="3:15">
      <c r="C1282" s="189"/>
      <c r="D1282" s="189"/>
      <c r="E1282" s="189"/>
      <c r="H1282" s="175" t="s">
        <v>3203</v>
      </c>
      <c r="I1282" s="167" t="s">
        <v>3341</v>
      </c>
      <c r="J1282" s="130" t="s">
        <v>3342</v>
      </c>
      <c r="L1282" s="130" t="s">
        <v>3343</v>
      </c>
      <c r="M1282" s="130" t="s">
        <v>2646</v>
      </c>
      <c r="N1282" s="177" t="s">
        <v>2743</v>
      </c>
      <c r="O1282" s="130" t="s">
        <v>2744</v>
      </c>
    </row>
    <row r="1283" spans="3:15">
      <c r="C1283" s="189"/>
      <c r="D1283" s="189"/>
      <c r="E1283" s="189"/>
      <c r="H1283" s="175" t="s">
        <v>3203</v>
      </c>
      <c r="I1283" s="167" t="s">
        <v>3344</v>
      </c>
      <c r="J1283" s="130" t="s">
        <v>3345</v>
      </c>
      <c r="L1283" s="130" t="s">
        <v>3346</v>
      </c>
      <c r="M1283" s="130" t="s">
        <v>2646</v>
      </c>
      <c r="N1283" s="177" t="s">
        <v>2746</v>
      </c>
      <c r="O1283" s="130" t="s">
        <v>2747</v>
      </c>
    </row>
    <row r="1284" spans="3:15">
      <c r="C1284" s="189"/>
      <c r="D1284" s="189"/>
      <c r="E1284" s="189"/>
      <c r="H1284" s="175" t="s">
        <v>3203</v>
      </c>
      <c r="I1284" s="167" t="s">
        <v>3347</v>
      </c>
      <c r="J1284" s="130" t="s">
        <v>3348</v>
      </c>
      <c r="L1284" s="130" t="s">
        <v>3349</v>
      </c>
      <c r="M1284" s="130" t="s">
        <v>2646</v>
      </c>
      <c r="N1284" s="177" t="s">
        <v>2749</v>
      </c>
      <c r="O1284" s="130" t="s">
        <v>2750</v>
      </c>
    </row>
    <row r="1285" spans="3:15">
      <c r="C1285" s="189"/>
      <c r="D1285" s="189"/>
      <c r="E1285" s="189"/>
      <c r="H1285" s="175" t="s">
        <v>3203</v>
      </c>
      <c r="I1285" s="167" t="s">
        <v>3350</v>
      </c>
      <c r="J1285" s="130" t="s">
        <v>3351</v>
      </c>
      <c r="L1285" s="130" t="s">
        <v>3352</v>
      </c>
      <c r="M1285" s="130" t="s">
        <v>2646</v>
      </c>
      <c r="N1285" s="177" t="s">
        <v>2752</v>
      </c>
      <c r="O1285" s="130" t="s">
        <v>2753</v>
      </c>
    </row>
    <row r="1286" spans="3:15">
      <c r="C1286" s="189"/>
      <c r="D1286" s="189"/>
      <c r="E1286" s="189"/>
      <c r="H1286" s="175" t="s">
        <v>3203</v>
      </c>
      <c r="I1286" s="167" t="s">
        <v>3353</v>
      </c>
      <c r="J1286" s="130" t="s">
        <v>3354</v>
      </c>
      <c r="L1286" s="130" t="s">
        <v>3355</v>
      </c>
      <c r="M1286" s="130" t="s">
        <v>2646</v>
      </c>
      <c r="N1286" s="177" t="s">
        <v>2755</v>
      </c>
      <c r="O1286" s="130" t="s">
        <v>2756</v>
      </c>
    </row>
    <row r="1287" spans="3:15">
      <c r="C1287" s="189"/>
      <c r="D1287" s="189"/>
      <c r="E1287" s="189"/>
      <c r="H1287" s="175" t="s">
        <v>3203</v>
      </c>
      <c r="I1287" s="167" t="s">
        <v>3356</v>
      </c>
      <c r="J1287" s="130" t="s">
        <v>3357</v>
      </c>
      <c r="L1287" s="130" t="s">
        <v>3358</v>
      </c>
      <c r="M1287" s="130" t="s">
        <v>2646</v>
      </c>
      <c r="N1287" s="177" t="s">
        <v>2758</v>
      </c>
      <c r="O1287" s="130" t="s">
        <v>2759</v>
      </c>
    </row>
    <row r="1288" spans="3:15">
      <c r="C1288" s="189"/>
      <c r="D1288" s="189"/>
      <c r="E1288" s="189"/>
      <c r="H1288" s="175" t="s">
        <v>3203</v>
      </c>
      <c r="I1288" s="167" t="s">
        <v>3359</v>
      </c>
      <c r="J1288" s="130" t="s">
        <v>3360</v>
      </c>
      <c r="L1288" s="130" t="s">
        <v>3361</v>
      </c>
      <c r="M1288" s="130" t="s">
        <v>2646</v>
      </c>
      <c r="N1288" s="177" t="s">
        <v>2761</v>
      </c>
      <c r="O1288" s="130" t="s">
        <v>2762</v>
      </c>
    </row>
    <row r="1289" spans="3:15">
      <c r="C1289" s="189"/>
      <c r="D1289" s="189"/>
      <c r="E1289" s="189"/>
      <c r="H1289" s="175" t="s">
        <v>3203</v>
      </c>
      <c r="I1289" s="167" t="s">
        <v>3362</v>
      </c>
      <c r="J1289" s="130" t="s">
        <v>3363</v>
      </c>
      <c r="L1289" s="130" t="s">
        <v>3364</v>
      </c>
      <c r="M1289" s="130" t="s">
        <v>2646</v>
      </c>
      <c r="N1289" s="177" t="s">
        <v>2764</v>
      </c>
      <c r="O1289" s="130" t="s">
        <v>2765</v>
      </c>
    </row>
    <row r="1290" spans="3:15">
      <c r="C1290" s="189"/>
      <c r="D1290" s="189"/>
      <c r="E1290" s="189"/>
      <c r="H1290" s="185"/>
      <c r="I1290" s="181" t="s">
        <v>3365</v>
      </c>
      <c r="J1290" s="186"/>
      <c r="L1290" s="130" t="s">
        <v>3366</v>
      </c>
      <c r="M1290" s="130" t="s">
        <v>2646</v>
      </c>
      <c r="N1290" s="177" t="s">
        <v>2767</v>
      </c>
      <c r="O1290" s="130" t="s">
        <v>2768</v>
      </c>
    </row>
    <row r="1291" spans="3:15">
      <c r="C1291" s="189"/>
      <c r="D1291" s="189"/>
      <c r="E1291" s="189"/>
      <c r="H1291" s="175" t="s">
        <v>3367</v>
      </c>
      <c r="I1291" s="167" t="s">
        <v>3368</v>
      </c>
      <c r="J1291" s="130" t="s">
        <v>3369</v>
      </c>
      <c r="L1291" s="130" t="s">
        <v>3370</v>
      </c>
      <c r="M1291" s="130" t="s">
        <v>2646</v>
      </c>
      <c r="N1291" s="177" t="s">
        <v>2770</v>
      </c>
      <c r="O1291" s="130" t="s">
        <v>2771</v>
      </c>
    </row>
    <row r="1292" spans="3:15">
      <c r="C1292" s="189"/>
      <c r="D1292" s="189"/>
      <c r="E1292" s="189"/>
      <c r="H1292" s="175" t="s">
        <v>3367</v>
      </c>
      <c r="I1292" s="167" t="s">
        <v>3371</v>
      </c>
      <c r="J1292" s="130" t="s">
        <v>3372</v>
      </c>
      <c r="L1292" s="130" t="s">
        <v>3373</v>
      </c>
      <c r="M1292" s="130" t="s">
        <v>2775</v>
      </c>
      <c r="N1292" s="177" t="s">
        <v>2776</v>
      </c>
      <c r="O1292" s="130" t="s">
        <v>2777</v>
      </c>
    </row>
    <row r="1293" spans="3:15">
      <c r="C1293" s="189"/>
      <c r="D1293" s="189"/>
      <c r="E1293" s="189"/>
      <c r="H1293" s="175" t="s">
        <v>3367</v>
      </c>
      <c r="I1293" s="167" t="s">
        <v>3374</v>
      </c>
      <c r="J1293" s="130" t="s">
        <v>3375</v>
      </c>
      <c r="L1293" s="130" t="s">
        <v>3376</v>
      </c>
      <c r="M1293" s="130" t="s">
        <v>2775</v>
      </c>
      <c r="N1293" s="177" t="s">
        <v>2779</v>
      </c>
      <c r="O1293" s="130" t="s">
        <v>2780</v>
      </c>
    </row>
    <row r="1294" spans="3:15">
      <c r="C1294" s="189"/>
      <c r="D1294" s="189"/>
      <c r="E1294" s="189"/>
      <c r="H1294" s="175" t="s">
        <v>3367</v>
      </c>
      <c r="I1294" s="167" t="s">
        <v>3377</v>
      </c>
      <c r="J1294" s="130" t="s">
        <v>3378</v>
      </c>
      <c r="L1294" s="130" t="s">
        <v>3379</v>
      </c>
      <c r="M1294" s="130" t="s">
        <v>2775</v>
      </c>
      <c r="N1294" s="177" t="s">
        <v>2782</v>
      </c>
      <c r="O1294" s="130" t="s">
        <v>2783</v>
      </c>
    </row>
    <row r="1295" spans="3:15">
      <c r="C1295" s="189"/>
      <c r="D1295" s="189"/>
      <c r="E1295" s="189"/>
      <c r="H1295" s="175" t="s">
        <v>3367</v>
      </c>
      <c r="I1295" s="167" t="s">
        <v>3380</v>
      </c>
      <c r="J1295" s="130" t="s">
        <v>3381</v>
      </c>
      <c r="L1295" s="130" t="s">
        <v>3382</v>
      </c>
      <c r="M1295" s="130" t="s">
        <v>2775</v>
      </c>
      <c r="N1295" s="177" t="s">
        <v>2785</v>
      </c>
      <c r="O1295" s="130" t="s">
        <v>2786</v>
      </c>
    </row>
    <row r="1296" spans="3:15">
      <c r="C1296" s="189"/>
      <c r="D1296" s="189"/>
      <c r="E1296" s="189"/>
      <c r="H1296" s="175" t="s">
        <v>3367</v>
      </c>
      <c r="I1296" s="167" t="s">
        <v>3383</v>
      </c>
      <c r="J1296" s="130" t="s">
        <v>3384</v>
      </c>
      <c r="L1296" s="130" t="s">
        <v>3385</v>
      </c>
      <c r="M1296" s="130" t="s">
        <v>2775</v>
      </c>
      <c r="N1296" s="177" t="s">
        <v>2788</v>
      </c>
      <c r="O1296" s="130" t="s">
        <v>2789</v>
      </c>
    </row>
    <row r="1297" spans="3:15">
      <c r="C1297" s="189"/>
      <c r="D1297" s="189"/>
      <c r="E1297" s="189"/>
      <c r="H1297" s="175" t="s">
        <v>3367</v>
      </c>
      <c r="I1297" s="167" t="s">
        <v>3386</v>
      </c>
      <c r="J1297" s="130" t="s">
        <v>3387</v>
      </c>
      <c r="L1297" s="130" t="s">
        <v>3388</v>
      </c>
      <c r="M1297" s="130" t="s">
        <v>2775</v>
      </c>
      <c r="N1297" s="177" t="s">
        <v>2791</v>
      </c>
      <c r="O1297" s="130" t="s">
        <v>2792</v>
      </c>
    </row>
    <row r="1298" spans="3:15">
      <c r="C1298" s="189"/>
      <c r="D1298" s="189"/>
      <c r="E1298" s="189"/>
      <c r="H1298" s="175" t="s">
        <v>3367</v>
      </c>
      <c r="I1298" s="167" t="s">
        <v>3389</v>
      </c>
      <c r="J1298" s="130" t="s">
        <v>3390</v>
      </c>
      <c r="L1298" s="130" t="s">
        <v>3391</v>
      </c>
      <c r="M1298" s="130" t="s">
        <v>2775</v>
      </c>
      <c r="N1298" s="177" t="s">
        <v>2794</v>
      </c>
      <c r="O1298" s="130" t="s">
        <v>2795</v>
      </c>
    </row>
    <row r="1299" spans="3:15">
      <c r="C1299" s="189"/>
      <c r="D1299" s="189"/>
      <c r="E1299" s="189"/>
      <c r="H1299" s="175" t="s">
        <v>3367</v>
      </c>
      <c r="I1299" s="167" t="s">
        <v>3392</v>
      </c>
      <c r="J1299" s="130" t="s">
        <v>3393</v>
      </c>
      <c r="L1299" s="130" t="s">
        <v>3394</v>
      </c>
      <c r="M1299" s="130"/>
      <c r="N1299" s="177"/>
      <c r="O1299" s="130" t="s">
        <v>2795</v>
      </c>
    </row>
    <row r="1300" spans="3:15">
      <c r="C1300" s="189"/>
      <c r="D1300" s="189"/>
      <c r="E1300" s="189"/>
      <c r="H1300" s="175" t="s">
        <v>3367</v>
      </c>
      <c r="I1300" s="167" t="s">
        <v>3094</v>
      </c>
      <c r="J1300" s="130" t="s">
        <v>3395</v>
      </c>
      <c r="L1300" s="130" t="s">
        <v>3396</v>
      </c>
      <c r="M1300" s="130" t="s">
        <v>2775</v>
      </c>
      <c r="N1300" s="177" t="s">
        <v>2797</v>
      </c>
      <c r="O1300" s="130" t="s">
        <v>2798</v>
      </c>
    </row>
    <row r="1301" spans="3:15">
      <c r="C1301" s="189"/>
      <c r="D1301" s="189"/>
      <c r="E1301" s="189"/>
      <c r="H1301" s="175" t="s">
        <v>3367</v>
      </c>
      <c r="I1301" s="167" t="s">
        <v>3397</v>
      </c>
      <c r="J1301" s="130" t="s">
        <v>3398</v>
      </c>
      <c r="L1301" s="130" t="s">
        <v>3399</v>
      </c>
      <c r="M1301" s="130" t="s">
        <v>2775</v>
      </c>
      <c r="N1301" s="177" t="s">
        <v>2800</v>
      </c>
      <c r="O1301" s="130" t="s">
        <v>2801</v>
      </c>
    </row>
    <row r="1302" spans="3:15">
      <c r="C1302" s="189"/>
      <c r="D1302" s="189"/>
      <c r="E1302" s="189"/>
      <c r="H1302" s="175" t="s">
        <v>3367</v>
      </c>
      <c r="I1302" s="167" t="s">
        <v>3400</v>
      </c>
      <c r="J1302" s="130" t="s">
        <v>3401</v>
      </c>
      <c r="L1302" s="130" t="s">
        <v>3402</v>
      </c>
      <c r="M1302" s="130" t="s">
        <v>2775</v>
      </c>
      <c r="N1302" s="177" t="s">
        <v>2803</v>
      </c>
      <c r="O1302" s="130" t="s">
        <v>2804</v>
      </c>
    </row>
    <row r="1303" spans="3:15">
      <c r="C1303" s="189"/>
      <c r="D1303" s="189"/>
      <c r="E1303" s="189"/>
      <c r="H1303" s="175" t="s">
        <v>3367</v>
      </c>
      <c r="I1303" s="167" t="s">
        <v>3403</v>
      </c>
      <c r="J1303" s="130" t="s">
        <v>3404</v>
      </c>
      <c r="L1303" s="130" t="s">
        <v>3405</v>
      </c>
      <c r="M1303" s="130"/>
      <c r="N1303" s="177"/>
      <c r="O1303" s="130" t="s">
        <v>2804</v>
      </c>
    </row>
    <row r="1304" spans="3:15">
      <c r="C1304" s="189"/>
      <c r="D1304" s="189"/>
      <c r="E1304" s="189"/>
      <c r="H1304" s="175" t="s">
        <v>3367</v>
      </c>
      <c r="I1304" s="167" t="s">
        <v>3406</v>
      </c>
      <c r="J1304" s="130" t="s">
        <v>3407</v>
      </c>
      <c r="L1304" s="130" t="s">
        <v>3408</v>
      </c>
      <c r="M1304" s="130"/>
      <c r="N1304" s="177"/>
      <c r="O1304" s="130" t="s">
        <v>2804</v>
      </c>
    </row>
    <row r="1305" spans="3:15">
      <c r="C1305" s="189"/>
      <c r="D1305" s="189"/>
      <c r="E1305" s="189"/>
      <c r="H1305" s="175" t="s">
        <v>3367</v>
      </c>
      <c r="I1305" s="167" t="s">
        <v>3409</v>
      </c>
      <c r="J1305" s="130" t="s">
        <v>3410</v>
      </c>
      <c r="L1305" s="130" t="s">
        <v>3411</v>
      </c>
      <c r="M1305" s="130" t="s">
        <v>2775</v>
      </c>
      <c r="N1305" s="177" t="s">
        <v>2806</v>
      </c>
      <c r="O1305" s="130" t="s">
        <v>2807</v>
      </c>
    </row>
    <row r="1306" spans="3:15">
      <c r="C1306" s="189"/>
      <c r="D1306" s="189"/>
      <c r="E1306" s="189"/>
      <c r="H1306" s="185"/>
      <c r="I1306" s="181" t="s">
        <v>3412</v>
      </c>
      <c r="J1306" s="186"/>
      <c r="L1306" s="130" t="s">
        <v>3413</v>
      </c>
      <c r="M1306" s="130" t="s">
        <v>2775</v>
      </c>
      <c r="N1306" s="177" t="s">
        <v>2809</v>
      </c>
      <c r="O1306" s="130" t="s">
        <v>2810</v>
      </c>
    </row>
    <row r="1307" spans="3:15">
      <c r="C1307" s="189"/>
      <c r="D1307" s="189"/>
      <c r="E1307" s="189"/>
      <c r="H1307" s="175" t="s">
        <v>3414</v>
      </c>
      <c r="I1307" s="167" t="s">
        <v>3415</v>
      </c>
      <c r="J1307" s="130" t="s">
        <v>3416</v>
      </c>
      <c r="L1307" s="130" t="s">
        <v>3417</v>
      </c>
      <c r="M1307" s="130"/>
      <c r="N1307" s="177"/>
      <c r="O1307" s="130" t="s">
        <v>2810</v>
      </c>
    </row>
    <row r="1308" spans="3:15">
      <c r="C1308" s="189"/>
      <c r="D1308" s="189"/>
      <c r="E1308" s="189"/>
      <c r="H1308" s="175" t="s">
        <v>3414</v>
      </c>
      <c r="I1308" s="167" t="s">
        <v>3418</v>
      </c>
      <c r="J1308" s="130" t="s">
        <v>3419</v>
      </c>
      <c r="L1308" s="130" t="s">
        <v>3420</v>
      </c>
      <c r="M1308" s="130" t="s">
        <v>2775</v>
      </c>
      <c r="N1308" s="177" t="s">
        <v>2812</v>
      </c>
      <c r="O1308" s="130" t="s">
        <v>2813</v>
      </c>
    </row>
    <row r="1309" spans="3:15">
      <c r="C1309" s="189"/>
      <c r="D1309" s="189"/>
      <c r="E1309" s="189"/>
      <c r="H1309" s="175" t="s">
        <v>3414</v>
      </c>
      <c r="I1309" s="167" t="s">
        <v>3421</v>
      </c>
      <c r="J1309" s="130" t="s">
        <v>3422</v>
      </c>
      <c r="L1309" s="130" t="s">
        <v>3423</v>
      </c>
      <c r="M1309" s="130"/>
      <c r="N1309" s="177"/>
      <c r="O1309" s="130" t="s">
        <v>2813</v>
      </c>
    </row>
    <row r="1310" spans="3:15">
      <c r="C1310" s="189"/>
      <c r="D1310" s="189"/>
      <c r="E1310" s="189"/>
      <c r="H1310" s="175" t="s">
        <v>3414</v>
      </c>
      <c r="I1310" s="167" t="s">
        <v>3424</v>
      </c>
      <c r="J1310" s="130" t="s">
        <v>3425</v>
      </c>
      <c r="L1310" s="130" t="s">
        <v>3426</v>
      </c>
      <c r="M1310" s="130" t="s">
        <v>2775</v>
      </c>
      <c r="N1310" s="177" t="s">
        <v>2815</v>
      </c>
      <c r="O1310" s="130" t="s">
        <v>2816</v>
      </c>
    </row>
    <row r="1311" spans="3:15">
      <c r="C1311" s="189"/>
      <c r="D1311" s="189"/>
      <c r="E1311" s="189"/>
      <c r="H1311" s="175" t="s">
        <v>3414</v>
      </c>
      <c r="I1311" s="167" t="s">
        <v>3427</v>
      </c>
      <c r="J1311" s="130" t="s">
        <v>3428</v>
      </c>
      <c r="L1311" s="130" t="s">
        <v>3429</v>
      </c>
      <c r="M1311" s="130"/>
      <c r="N1311" s="177"/>
      <c r="O1311" s="130" t="s">
        <v>2816</v>
      </c>
    </row>
    <row r="1312" spans="3:15">
      <c r="C1312" s="189"/>
      <c r="D1312" s="189"/>
      <c r="E1312" s="189"/>
      <c r="H1312" s="175" t="s">
        <v>3414</v>
      </c>
      <c r="I1312" s="167" t="s">
        <v>3430</v>
      </c>
      <c r="J1312" s="130" t="s">
        <v>3431</v>
      </c>
      <c r="L1312" s="130" t="s">
        <v>3432</v>
      </c>
      <c r="M1312" s="130"/>
      <c r="N1312" s="177"/>
      <c r="O1312" s="130" t="s">
        <v>2816</v>
      </c>
    </row>
    <row r="1313" spans="3:15">
      <c r="C1313" s="189"/>
      <c r="D1313" s="189"/>
      <c r="E1313" s="189"/>
      <c r="H1313" s="175" t="s">
        <v>3414</v>
      </c>
      <c r="I1313" s="167" t="s">
        <v>3433</v>
      </c>
      <c r="J1313" s="130" t="s">
        <v>3434</v>
      </c>
      <c r="L1313" s="130" t="s">
        <v>3435</v>
      </c>
      <c r="M1313" s="130" t="s">
        <v>2775</v>
      </c>
      <c r="N1313" s="177" t="s">
        <v>2818</v>
      </c>
      <c r="O1313" s="130" t="s">
        <v>2819</v>
      </c>
    </row>
    <row r="1314" spans="3:15">
      <c r="C1314" s="189"/>
      <c r="D1314" s="189"/>
      <c r="E1314" s="189"/>
      <c r="H1314" s="175" t="s">
        <v>3414</v>
      </c>
      <c r="I1314" s="167" t="s">
        <v>3436</v>
      </c>
      <c r="J1314" s="130" t="s">
        <v>3437</v>
      </c>
      <c r="L1314" s="130" t="s">
        <v>3438</v>
      </c>
      <c r="M1314" s="130"/>
      <c r="N1314" s="177"/>
      <c r="O1314" s="130" t="s">
        <v>2819</v>
      </c>
    </row>
    <row r="1315" spans="3:15">
      <c r="C1315" s="189"/>
      <c r="D1315" s="189"/>
      <c r="E1315" s="189"/>
      <c r="H1315" s="175" t="s">
        <v>3414</v>
      </c>
      <c r="I1315" s="167" t="s">
        <v>3439</v>
      </c>
      <c r="J1315" s="130" t="s">
        <v>3440</v>
      </c>
      <c r="L1315" s="130" t="s">
        <v>3441</v>
      </c>
      <c r="M1315" s="130" t="s">
        <v>2775</v>
      </c>
      <c r="N1315" s="177" t="s">
        <v>2821</v>
      </c>
      <c r="O1315" s="130" t="s">
        <v>2822</v>
      </c>
    </row>
    <row r="1316" spans="3:15">
      <c r="C1316" s="189"/>
      <c r="D1316" s="189"/>
      <c r="E1316" s="189"/>
      <c r="H1316" s="175" t="s">
        <v>3414</v>
      </c>
      <c r="I1316" s="167" t="s">
        <v>3442</v>
      </c>
      <c r="J1316" s="130" t="s">
        <v>3443</v>
      </c>
      <c r="L1316" s="130" t="s">
        <v>3444</v>
      </c>
      <c r="M1316" s="130" t="s">
        <v>2775</v>
      </c>
      <c r="N1316" s="177" t="s">
        <v>2824</v>
      </c>
      <c r="O1316" s="130" t="s">
        <v>2825</v>
      </c>
    </row>
    <row r="1317" spans="3:15">
      <c r="C1317" s="189"/>
      <c r="D1317" s="189"/>
      <c r="E1317" s="189"/>
      <c r="H1317" s="175" t="s">
        <v>3414</v>
      </c>
      <c r="I1317" s="167" t="s">
        <v>3445</v>
      </c>
      <c r="J1317" s="130" t="s">
        <v>3446</v>
      </c>
      <c r="L1317" s="130" t="s">
        <v>3447</v>
      </c>
      <c r="M1317" s="130" t="s">
        <v>2775</v>
      </c>
      <c r="N1317" s="177" t="s">
        <v>2827</v>
      </c>
      <c r="O1317" s="130" t="s">
        <v>2828</v>
      </c>
    </row>
    <row r="1318" spans="3:15">
      <c r="C1318" s="189"/>
      <c r="D1318" s="189"/>
      <c r="E1318" s="189"/>
      <c r="H1318" s="175" t="s">
        <v>3414</v>
      </c>
      <c r="I1318" s="167" t="s">
        <v>3448</v>
      </c>
      <c r="J1318" s="130" t="s">
        <v>3449</v>
      </c>
      <c r="L1318" s="130" t="s">
        <v>3450</v>
      </c>
      <c r="M1318" s="130"/>
      <c r="N1318" s="177"/>
      <c r="O1318" s="130" t="s">
        <v>2828</v>
      </c>
    </row>
    <row r="1319" spans="3:15">
      <c r="C1319" s="189"/>
      <c r="D1319" s="189"/>
      <c r="E1319" s="189"/>
      <c r="H1319" s="175" t="s">
        <v>3414</v>
      </c>
      <c r="I1319" s="167" t="s">
        <v>3451</v>
      </c>
      <c r="J1319" s="130" t="s">
        <v>3452</v>
      </c>
      <c r="L1319" s="130" t="s">
        <v>3453</v>
      </c>
      <c r="M1319" s="130" t="s">
        <v>2775</v>
      </c>
      <c r="N1319" s="177" t="s">
        <v>2830</v>
      </c>
      <c r="O1319" s="130" t="s">
        <v>2831</v>
      </c>
    </row>
    <row r="1320" spans="3:15">
      <c r="C1320" s="189"/>
      <c r="D1320" s="189"/>
      <c r="E1320" s="189"/>
      <c r="H1320" s="175" t="s">
        <v>3414</v>
      </c>
      <c r="I1320" s="167" t="s">
        <v>3454</v>
      </c>
      <c r="J1320" s="130" t="s">
        <v>3455</v>
      </c>
      <c r="L1320" s="130" t="s">
        <v>3456</v>
      </c>
      <c r="M1320" s="130"/>
      <c r="N1320" s="177"/>
      <c r="O1320" s="130" t="s">
        <v>2831</v>
      </c>
    </row>
    <row r="1321" spans="3:15">
      <c r="C1321" s="189"/>
      <c r="D1321" s="189"/>
      <c r="E1321" s="189"/>
      <c r="H1321" s="175" t="s">
        <v>3414</v>
      </c>
      <c r="I1321" s="167" t="s">
        <v>3457</v>
      </c>
      <c r="J1321" s="130" t="s">
        <v>3458</v>
      </c>
      <c r="L1321" s="130" t="s">
        <v>3459</v>
      </c>
      <c r="M1321" s="130"/>
      <c r="N1321" s="177"/>
      <c r="O1321" s="130" t="s">
        <v>2831</v>
      </c>
    </row>
    <row r="1322" spans="3:15">
      <c r="C1322" s="189"/>
      <c r="D1322" s="189"/>
      <c r="E1322" s="189"/>
      <c r="H1322" s="175" t="s">
        <v>3414</v>
      </c>
      <c r="I1322" s="167" t="s">
        <v>3460</v>
      </c>
      <c r="J1322" s="130" t="s">
        <v>3461</v>
      </c>
      <c r="L1322" s="130" t="s">
        <v>3462</v>
      </c>
      <c r="M1322" s="130" t="s">
        <v>2775</v>
      </c>
      <c r="N1322" s="177" t="s">
        <v>751</v>
      </c>
      <c r="O1322" s="130" t="s">
        <v>2833</v>
      </c>
    </row>
    <row r="1323" spans="3:15">
      <c r="C1323" s="189"/>
      <c r="D1323" s="189"/>
      <c r="E1323" s="189"/>
      <c r="H1323" s="175" t="s">
        <v>3414</v>
      </c>
      <c r="I1323" s="167" t="s">
        <v>3463</v>
      </c>
      <c r="J1323" s="130" t="s">
        <v>3464</v>
      </c>
      <c r="L1323" s="130" t="s">
        <v>3465</v>
      </c>
      <c r="M1323" s="130"/>
      <c r="N1323" s="177"/>
      <c r="O1323" s="130" t="s">
        <v>2833</v>
      </c>
    </row>
    <row r="1324" spans="3:15">
      <c r="C1324" s="189"/>
      <c r="D1324" s="189"/>
      <c r="E1324" s="189"/>
      <c r="H1324" s="175" t="s">
        <v>3414</v>
      </c>
      <c r="I1324" s="167" t="s">
        <v>3466</v>
      </c>
      <c r="J1324" s="130" t="s">
        <v>3467</v>
      </c>
      <c r="L1324" s="130" t="s">
        <v>3468</v>
      </c>
      <c r="M1324" s="130"/>
      <c r="N1324" s="177"/>
      <c r="O1324" s="130" t="s">
        <v>2833</v>
      </c>
    </row>
    <row r="1325" spans="3:15">
      <c r="C1325" s="189"/>
      <c r="D1325" s="189"/>
      <c r="E1325" s="189"/>
      <c r="H1325" s="175" t="s">
        <v>3414</v>
      </c>
      <c r="I1325" s="167" t="s">
        <v>769</v>
      </c>
      <c r="J1325" s="130" t="s">
        <v>3469</v>
      </c>
      <c r="L1325" s="130" t="s">
        <v>3470</v>
      </c>
      <c r="M1325" s="130"/>
      <c r="N1325" s="177"/>
      <c r="O1325" s="130" t="s">
        <v>2833</v>
      </c>
    </row>
    <row r="1326" spans="3:15">
      <c r="C1326" s="189"/>
      <c r="D1326" s="189"/>
      <c r="E1326" s="189"/>
      <c r="H1326" s="175" t="s">
        <v>3414</v>
      </c>
      <c r="I1326" s="167" t="s">
        <v>3471</v>
      </c>
      <c r="J1326" s="130" t="s">
        <v>3472</v>
      </c>
      <c r="L1326" s="130" t="s">
        <v>3473</v>
      </c>
      <c r="M1326" s="130" t="s">
        <v>2775</v>
      </c>
      <c r="N1326" s="177" t="s">
        <v>2835</v>
      </c>
      <c r="O1326" s="130" t="s">
        <v>2836</v>
      </c>
    </row>
    <row r="1327" spans="3:15">
      <c r="C1327" s="189"/>
      <c r="D1327" s="189"/>
      <c r="E1327" s="189"/>
      <c r="H1327" s="175" t="s">
        <v>3414</v>
      </c>
      <c r="I1327" s="167" t="s">
        <v>3474</v>
      </c>
      <c r="J1327" s="130" t="s">
        <v>3475</v>
      </c>
      <c r="L1327" s="130" t="s">
        <v>3476</v>
      </c>
      <c r="M1327" s="130"/>
      <c r="N1327" s="177"/>
      <c r="O1327" s="130" t="s">
        <v>2836</v>
      </c>
    </row>
    <row r="1328" spans="3:15">
      <c r="C1328" s="189"/>
      <c r="D1328" s="189"/>
      <c r="E1328" s="189"/>
      <c r="H1328" s="175" t="s">
        <v>3414</v>
      </c>
      <c r="I1328" s="167" t="s">
        <v>3477</v>
      </c>
      <c r="J1328" s="130" t="s">
        <v>3478</v>
      </c>
      <c r="L1328" s="130" t="s">
        <v>3479</v>
      </c>
      <c r="M1328" s="130" t="s">
        <v>2775</v>
      </c>
      <c r="N1328" s="177" t="s">
        <v>2838</v>
      </c>
      <c r="O1328" s="130" t="s">
        <v>2839</v>
      </c>
    </row>
    <row r="1329" spans="3:15">
      <c r="C1329" s="189"/>
      <c r="D1329" s="189"/>
      <c r="E1329" s="189"/>
      <c r="H1329" s="175" t="s">
        <v>3414</v>
      </c>
      <c r="I1329" s="167" t="s">
        <v>3480</v>
      </c>
      <c r="J1329" s="130" t="s">
        <v>3481</v>
      </c>
      <c r="L1329" s="130" t="s">
        <v>3482</v>
      </c>
      <c r="M1329" s="130" t="s">
        <v>2775</v>
      </c>
      <c r="N1329" s="177" t="s">
        <v>2841</v>
      </c>
      <c r="O1329" s="130" t="s">
        <v>2842</v>
      </c>
    </row>
    <row r="1330" spans="3:15">
      <c r="C1330" s="189"/>
      <c r="D1330" s="189"/>
      <c r="E1330" s="189"/>
      <c r="H1330" s="175" t="s">
        <v>3414</v>
      </c>
      <c r="I1330" s="167" t="s">
        <v>3483</v>
      </c>
      <c r="J1330" s="130" t="s">
        <v>3484</v>
      </c>
      <c r="L1330" s="130" t="s">
        <v>3485</v>
      </c>
      <c r="M1330" s="130"/>
      <c r="N1330" s="177"/>
      <c r="O1330" s="130" t="s">
        <v>2842</v>
      </c>
    </row>
    <row r="1331" spans="3:15">
      <c r="C1331" s="189"/>
      <c r="D1331" s="189"/>
      <c r="E1331" s="189"/>
      <c r="H1331" s="175" t="s">
        <v>3414</v>
      </c>
      <c r="I1331" s="167" t="s">
        <v>3486</v>
      </c>
      <c r="J1331" s="130" t="s">
        <v>3487</v>
      </c>
      <c r="L1331" s="130" t="s">
        <v>3488</v>
      </c>
      <c r="M1331" s="130" t="s">
        <v>2775</v>
      </c>
      <c r="N1331" s="177" t="s">
        <v>2844</v>
      </c>
      <c r="O1331" s="130" t="s">
        <v>2845</v>
      </c>
    </row>
    <row r="1332" spans="3:15">
      <c r="C1332" s="189"/>
      <c r="D1332" s="189"/>
      <c r="E1332" s="189"/>
      <c r="H1332" s="175" t="s">
        <v>3414</v>
      </c>
      <c r="I1332" s="167" t="s">
        <v>3489</v>
      </c>
      <c r="J1332" s="130" t="s">
        <v>3490</v>
      </c>
      <c r="L1332" s="130" t="s">
        <v>3491</v>
      </c>
      <c r="M1332" s="130" t="s">
        <v>2775</v>
      </c>
      <c r="N1332" s="177" t="s">
        <v>2847</v>
      </c>
      <c r="O1332" s="130" t="s">
        <v>2848</v>
      </c>
    </row>
    <row r="1333" spans="3:15">
      <c r="C1333" s="189"/>
      <c r="D1333" s="189"/>
      <c r="E1333" s="189"/>
      <c r="H1333" s="175" t="s">
        <v>3414</v>
      </c>
      <c r="I1333" s="167" t="s">
        <v>3492</v>
      </c>
      <c r="J1333" s="130" t="s">
        <v>3493</v>
      </c>
      <c r="L1333" s="130" t="s">
        <v>3494</v>
      </c>
      <c r="M1333" s="130"/>
      <c r="N1333" s="177"/>
      <c r="O1333" s="130" t="s">
        <v>2848</v>
      </c>
    </row>
    <row r="1334" spans="3:15">
      <c r="C1334" s="189"/>
      <c r="D1334" s="189"/>
      <c r="E1334" s="189"/>
      <c r="H1334" s="175" t="s">
        <v>3414</v>
      </c>
      <c r="I1334" s="167" t="s">
        <v>2016</v>
      </c>
      <c r="J1334" s="130" t="s">
        <v>3495</v>
      </c>
      <c r="L1334" s="130" t="s">
        <v>3496</v>
      </c>
      <c r="M1334" s="130"/>
      <c r="N1334" s="177"/>
      <c r="O1334" s="130" t="s">
        <v>2848</v>
      </c>
    </row>
    <row r="1335" spans="3:15">
      <c r="C1335" s="189"/>
      <c r="D1335" s="189"/>
      <c r="E1335" s="189"/>
      <c r="H1335" s="175" t="s">
        <v>3414</v>
      </c>
      <c r="I1335" s="167" t="s">
        <v>3497</v>
      </c>
      <c r="J1335" s="130" t="s">
        <v>3498</v>
      </c>
      <c r="L1335" s="130" t="s">
        <v>3499</v>
      </c>
      <c r="M1335" s="130" t="s">
        <v>2852</v>
      </c>
      <c r="N1335" s="177" t="s">
        <v>2853</v>
      </c>
      <c r="O1335" s="130" t="s">
        <v>2854</v>
      </c>
    </row>
    <row r="1336" spans="3:15">
      <c r="C1336" s="189"/>
      <c r="D1336" s="189"/>
      <c r="E1336" s="189"/>
      <c r="H1336" s="175" t="s">
        <v>3414</v>
      </c>
      <c r="I1336" s="167" t="s">
        <v>3500</v>
      </c>
      <c r="J1336" s="130" t="s">
        <v>3501</v>
      </c>
      <c r="L1336" s="130" t="s">
        <v>3502</v>
      </c>
      <c r="M1336" s="130"/>
      <c r="N1336" s="177"/>
      <c r="O1336" s="130" t="s">
        <v>2854</v>
      </c>
    </row>
    <row r="1337" spans="3:15">
      <c r="C1337" s="189"/>
      <c r="D1337" s="189"/>
      <c r="E1337" s="189"/>
      <c r="H1337" s="175" t="s">
        <v>3414</v>
      </c>
      <c r="I1337" s="167" t="s">
        <v>3503</v>
      </c>
      <c r="J1337" s="130" t="s">
        <v>3504</v>
      </c>
      <c r="L1337" s="130" t="s">
        <v>3505</v>
      </c>
      <c r="M1337" s="130" t="s">
        <v>2852</v>
      </c>
      <c r="N1337" s="177" t="s">
        <v>2856</v>
      </c>
      <c r="O1337" s="130" t="s">
        <v>2857</v>
      </c>
    </row>
    <row r="1338" spans="3:15">
      <c r="C1338" s="189"/>
      <c r="D1338" s="189"/>
      <c r="E1338" s="189"/>
      <c r="H1338" s="175" t="s">
        <v>3414</v>
      </c>
      <c r="I1338" s="167" t="s">
        <v>3506</v>
      </c>
      <c r="J1338" s="130" t="s">
        <v>3507</v>
      </c>
      <c r="L1338" s="130" t="s">
        <v>3508</v>
      </c>
      <c r="M1338" s="130" t="s">
        <v>2852</v>
      </c>
      <c r="N1338" s="177" t="s">
        <v>2859</v>
      </c>
      <c r="O1338" s="130" t="s">
        <v>2860</v>
      </c>
    </row>
    <row r="1339" spans="3:15">
      <c r="C1339" s="189"/>
      <c r="D1339" s="189"/>
      <c r="E1339" s="189"/>
      <c r="H1339" s="175" t="s">
        <v>3414</v>
      </c>
      <c r="I1339" s="167" t="s">
        <v>3509</v>
      </c>
      <c r="J1339" s="130" t="s">
        <v>3510</v>
      </c>
      <c r="L1339" s="130" t="s">
        <v>3511</v>
      </c>
      <c r="M1339" s="130"/>
      <c r="N1339" s="177"/>
      <c r="O1339" s="130" t="s">
        <v>2860</v>
      </c>
    </row>
    <row r="1340" spans="3:15">
      <c r="C1340" s="189"/>
      <c r="D1340" s="189"/>
      <c r="E1340" s="189"/>
      <c r="H1340" s="175" t="s">
        <v>3414</v>
      </c>
      <c r="I1340" s="167" t="s">
        <v>3512</v>
      </c>
      <c r="J1340" s="130" t="s">
        <v>3513</v>
      </c>
      <c r="L1340" s="130" t="s">
        <v>3514</v>
      </c>
      <c r="M1340" s="130" t="s">
        <v>2852</v>
      </c>
      <c r="N1340" s="177" t="s">
        <v>2862</v>
      </c>
      <c r="O1340" s="130" t="s">
        <v>2863</v>
      </c>
    </row>
    <row r="1341" spans="3:15">
      <c r="C1341" s="189"/>
      <c r="D1341" s="189"/>
      <c r="E1341" s="189"/>
      <c r="H1341" s="175" t="s">
        <v>3414</v>
      </c>
      <c r="I1341" s="167" t="s">
        <v>3515</v>
      </c>
      <c r="J1341" s="130" t="s">
        <v>3516</v>
      </c>
      <c r="L1341" s="130" t="s">
        <v>3517</v>
      </c>
      <c r="M1341" s="130" t="s">
        <v>2852</v>
      </c>
      <c r="N1341" s="177" t="s">
        <v>2865</v>
      </c>
      <c r="O1341" s="130" t="s">
        <v>2866</v>
      </c>
    </row>
    <row r="1342" spans="3:15">
      <c r="C1342" s="189"/>
      <c r="D1342" s="189"/>
      <c r="E1342" s="189"/>
      <c r="H1342" s="175" t="s">
        <v>3414</v>
      </c>
      <c r="I1342" s="167" t="s">
        <v>3518</v>
      </c>
      <c r="J1342" s="130" t="s">
        <v>3519</v>
      </c>
      <c r="L1342" s="130" t="s">
        <v>3520</v>
      </c>
      <c r="M1342" s="130"/>
      <c r="N1342" s="177"/>
      <c r="O1342" s="130" t="s">
        <v>2866</v>
      </c>
    </row>
    <row r="1343" spans="3:15">
      <c r="C1343" s="189"/>
      <c r="D1343" s="189"/>
      <c r="E1343" s="189"/>
      <c r="H1343" s="175" t="s">
        <v>3414</v>
      </c>
      <c r="I1343" s="167" t="s">
        <v>3521</v>
      </c>
      <c r="J1343" s="130" t="s">
        <v>3522</v>
      </c>
      <c r="L1343" s="130" t="s">
        <v>3523</v>
      </c>
      <c r="M1343" s="130" t="s">
        <v>2852</v>
      </c>
      <c r="N1343" s="177" t="s">
        <v>2868</v>
      </c>
      <c r="O1343" s="130" t="s">
        <v>2869</v>
      </c>
    </row>
    <row r="1344" spans="3:15">
      <c r="C1344" s="189"/>
      <c r="D1344" s="189"/>
      <c r="E1344" s="189"/>
      <c r="H1344" s="175" t="s">
        <v>3414</v>
      </c>
      <c r="I1344" s="167" t="s">
        <v>3524</v>
      </c>
      <c r="J1344" s="130" t="s">
        <v>3525</v>
      </c>
      <c r="L1344" s="130" t="s">
        <v>3526</v>
      </c>
      <c r="M1344" s="130"/>
      <c r="N1344" s="177"/>
      <c r="O1344" s="130" t="s">
        <v>2869</v>
      </c>
    </row>
    <row r="1345" spans="3:15">
      <c r="C1345" s="189"/>
      <c r="D1345" s="189"/>
      <c r="E1345" s="189"/>
      <c r="H1345" s="175" t="s">
        <v>3414</v>
      </c>
      <c r="I1345" s="167" t="s">
        <v>3527</v>
      </c>
      <c r="J1345" s="130" t="s">
        <v>3528</v>
      </c>
      <c r="L1345" s="130" t="s">
        <v>3529</v>
      </c>
      <c r="M1345" s="130" t="s">
        <v>2852</v>
      </c>
      <c r="N1345" s="177" t="s">
        <v>2871</v>
      </c>
      <c r="O1345" s="130" t="s">
        <v>2872</v>
      </c>
    </row>
    <row r="1346" spans="3:15">
      <c r="C1346" s="189"/>
      <c r="D1346" s="189"/>
      <c r="E1346" s="189"/>
      <c r="H1346" s="175" t="s">
        <v>3414</v>
      </c>
      <c r="I1346" s="167" t="s">
        <v>3530</v>
      </c>
      <c r="J1346" s="130" t="s">
        <v>3531</v>
      </c>
      <c r="L1346" s="130" t="s">
        <v>3532</v>
      </c>
      <c r="M1346" s="130"/>
      <c r="N1346" s="177"/>
      <c r="O1346" s="130" t="s">
        <v>2872</v>
      </c>
    </row>
    <row r="1347" spans="3:15">
      <c r="C1347" s="189"/>
      <c r="D1347" s="189"/>
      <c r="E1347" s="189"/>
      <c r="H1347" s="175" t="s">
        <v>3414</v>
      </c>
      <c r="I1347" s="167" t="s">
        <v>3533</v>
      </c>
      <c r="J1347" s="130" t="s">
        <v>3534</v>
      </c>
      <c r="L1347" s="130" t="s">
        <v>3535</v>
      </c>
      <c r="M1347" s="130" t="s">
        <v>2852</v>
      </c>
      <c r="N1347" s="177" t="s">
        <v>2874</v>
      </c>
      <c r="O1347" s="130" t="s">
        <v>2875</v>
      </c>
    </row>
    <row r="1348" spans="3:15">
      <c r="C1348" s="189"/>
      <c r="D1348" s="189"/>
      <c r="E1348" s="189"/>
      <c r="H1348" s="175" t="s">
        <v>3414</v>
      </c>
      <c r="I1348" s="167" t="s">
        <v>3536</v>
      </c>
      <c r="J1348" s="130" t="s">
        <v>6733</v>
      </c>
      <c r="L1348" s="130" t="s">
        <v>6734</v>
      </c>
      <c r="M1348" s="130"/>
      <c r="N1348" s="177"/>
      <c r="O1348" s="130" t="s">
        <v>2875</v>
      </c>
    </row>
    <row r="1349" spans="3:15">
      <c r="C1349" s="189"/>
      <c r="D1349" s="189"/>
      <c r="E1349" s="189"/>
      <c r="H1349" s="175" t="s">
        <v>3414</v>
      </c>
      <c r="I1349" s="167" t="s">
        <v>6735</v>
      </c>
      <c r="J1349" s="130" t="s">
        <v>6736</v>
      </c>
      <c r="L1349" s="130" t="s">
        <v>6737</v>
      </c>
      <c r="M1349" s="130" t="s">
        <v>2852</v>
      </c>
      <c r="N1349" s="177" t="s">
        <v>2877</v>
      </c>
      <c r="O1349" s="130" t="s">
        <v>2878</v>
      </c>
    </row>
    <row r="1350" spans="3:15">
      <c r="C1350" s="189"/>
      <c r="D1350" s="189"/>
      <c r="E1350" s="189"/>
      <c r="H1350" s="175" t="s">
        <v>3414</v>
      </c>
      <c r="I1350" s="167" t="s">
        <v>6738</v>
      </c>
      <c r="J1350" s="130" t="s">
        <v>6739</v>
      </c>
      <c r="L1350" s="130" t="s">
        <v>6740</v>
      </c>
      <c r="M1350" s="130" t="s">
        <v>2852</v>
      </c>
      <c r="N1350" s="177" t="s">
        <v>2880</v>
      </c>
      <c r="O1350" s="130" t="s">
        <v>2881</v>
      </c>
    </row>
    <row r="1351" spans="3:15">
      <c r="C1351" s="189"/>
      <c r="D1351" s="189"/>
      <c r="E1351" s="189"/>
      <c r="H1351" s="175" t="s">
        <v>3414</v>
      </c>
      <c r="I1351" s="167" t="s">
        <v>6741</v>
      </c>
      <c r="J1351" s="130" t="s">
        <v>6742</v>
      </c>
      <c r="L1351" s="130" t="s">
        <v>6743</v>
      </c>
      <c r="M1351" s="130"/>
      <c r="N1351" s="177"/>
      <c r="O1351" s="130" t="s">
        <v>2881</v>
      </c>
    </row>
    <row r="1352" spans="3:15">
      <c r="C1352" s="189"/>
      <c r="D1352" s="189"/>
      <c r="E1352" s="189"/>
      <c r="H1352" s="175" t="s">
        <v>3414</v>
      </c>
      <c r="I1352" s="167" t="s">
        <v>6744</v>
      </c>
      <c r="J1352" s="130" t="s">
        <v>6745</v>
      </c>
      <c r="L1352" s="130" t="s">
        <v>6746</v>
      </c>
      <c r="M1352" s="130" t="s">
        <v>2852</v>
      </c>
      <c r="N1352" s="177" t="s">
        <v>2883</v>
      </c>
      <c r="O1352" s="130" t="s">
        <v>2884</v>
      </c>
    </row>
    <row r="1353" spans="3:15">
      <c r="C1353" s="189"/>
      <c r="D1353" s="189"/>
      <c r="E1353" s="189"/>
      <c r="H1353" s="175" t="s">
        <v>3414</v>
      </c>
      <c r="I1353" s="167" t="s">
        <v>6747</v>
      </c>
      <c r="J1353" s="130" t="s">
        <v>6748</v>
      </c>
      <c r="L1353" s="130" t="s">
        <v>6749</v>
      </c>
      <c r="M1353" s="130"/>
      <c r="N1353" s="177"/>
      <c r="O1353" s="130" t="s">
        <v>2884</v>
      </c>
    </row>
    <row r="1354" spans="3:15">
      <c r="C1354" s="189"/>
      <c r="D1354" s="189"/>
      <c r="E1354" s="189"/>
      <c r="H1354" s="175" t="s">
        <v>3414</v>
      </c>
      <c r="I1354" s="167" t="s">
        <v>6750</v>
      </c>
      <c r="J1354" s="130" t="s">
        <v>6751</v>
      </c>
      <c r="L1354" s="130" t="s">
        <v>6752</v>
      </c>
      <c r="M1354" s="130" t="s">
        <v>2852</v>
      </c>
      <c r="N1354" s="177" t="s">
        <v>2886</v>
      </c>
      <c r="O1354" s="130" t="s">
        <v>2887</v>
      </c>
    </row>
    <row r="1355" spans="3:15">
      <c r="C1355" s="189"/>
      <c r="D1355" s="189"/>
      <c r="E1355" s="189"/>
      <c r="H1355" s="175" t="s">
        <v>3414</v>
      </c>
      <c r="I1355" s="167" t="s">
        <v>2237</v>
      </c>
      <c r="J1355" s="130" t="s">
        <v>6753</v>
      </c>
      <c r="L1355" s="130" t="s">
        <v>6754</v>
      </c>
      <c r="M1355" s="130"/>
      <c r="N1355" s="177"/>
      <c r="O1355" s="130" t="s">
        <v>2887</v>
      </c>
    </row>
    <row r="1356" spans="3:15">
      <c r="C1356" s="189"/>
      <c r="D1356" s="189"/>
      <c r="E1356" s="189"/>
      <c r="H1356" s="175" t="s">
        <v>3414</v>
      </c>
      <c r="I1356" s="167" t="s">
        <v>6755</v>
      </c>
      <c r="J1356" s="130" t="s">
        <v>6756</v>
      </c>
      <c r="L1356" s="130" t="s">
        <v>6757</v>
      </c>
      <c r="M1356" s="130" t="s">
        <v>2852</v>
      </c>
      <c r="N1356" s="177" t="s">
        <v>2889</v>
      </c>
      <c r="O1356" s="130" t="s">
        <v>2890</v>
      </c>
    </row>
    <row r="1357" spans="3:15">
      <c r="C1357" s="189"/>
      <c r="D1357" s="189"/>
      <c r="E1357" s="189"/>
      <c r="H1357" s="175" t="s">
        <v>3414</v>
      </c>
      <c r="I1357" s="167" t="s">
        <v>6758</v>
      </c>
      <c r="J1357" s="130" t="s">
        <v>6759</v>
      </c>
      <c r="L1357" s="130" t="s">
        <v>6760</v>
      </c>
      <c r="M1357" s="130"/>
      <c r="N1357" s="177"/>
      <c r="O1357" s="130" t="s">
        <v>2890</v>
      </c>
    </row>
    <row r="1358" spans="3:15">
      <c r="C1358" s="189"/>
      <c r="D1358" s="189"/>
      <c r="E1358" s="189"/>
      <c r="H1358" s="175" t="s">
        <v>3414</v>
      </c>
      <c r="I1358" s="167" t="s">
        <v>6761</v>
      </c>
      <c r="J1358" s="130" t="s">
        <v>6762</v>
      </c>
      <c r="L1358" s="130" t="s">
        <v>6763</v>
      </c>
      <c r="M1358" s="130" t="s">
        <v>2852</v>
      </c>
      <c r="N1358" s="177" t="s">
        <v>2892</v>
      </c>
      <c r="O1358" s="130" t="s">
        <v>2893</v>
      </c>
    </row>
    <row r="1359" spans="3:15">
      <c r="C1359" s="189"/>
      <c r="D1359" s="189"/>
      <c r="E1359" s="189"/>
      <c r="H1359" s="175" t="s">
        <v>3414</v>
      </c>
      <c r="I1359" s="167" t="s">
        <v>6764</v>
      </c>
      <c r="J1359" s="130" t="s">
        <v>6765</v>
      </c>
      <c r="L1359" s="130" t="s">
        <v>6766</v>
      </c>
      <c r="M1359" s="130"/>
      <c r="N1359" s="177"/>
      <c r="O1359" s="130" t="s">
        <v>2893</v>
      </c>
    </row>
    <row r="1360" spans="3:15">
      <c r="C1360" s="189"/>
      <c r="D1360" s="189"/>
      <c r="E1360" s="189"/>
      <c r="H1360" s="175" t="s">
        <v>3414</v>
      </c>
      <c r="I1360" s="167" t="s">
        <v>6767</v>
      </c>
      <c r="J1360" s="130" t="s">
        <v>6768</v>
      </c>
      <c r="L1360" s="130" t="s">
        <v>6769</v>
      </c>
      <c r="M1360" s="130" t="s">
        <v>2852</v>
      </c>
      <c r="N1360" s="177" t="s">
        <v>2895</v>
      </c>
      <c r="O1360" s="130" t="s">
        <v>2896</v>
      </c>
    </row>
    <row r="1361" spans="3:15">
      <c r="C1361" s="189"/>
      <c r="D1361" s="189"/>
      <c r="E1361" s="189"/>
      <c r="H1361" s="175" t="s">
        <v>3414</v>
      </c>
      <c r="I1361" s="167" t="s">
        <v>6770</v>
      </c>
      <c r="J1361" s="130" t="s">
        <v>6771</v>
      </c>
      <c r="L1361" s="130" t="s">
        <v>6772</v>
      </c>
      <c r="M1361" s="130" t="s">
        <v>2852</v>
      </c>
      <c r="N1361" s="177" t="s">
        <v>2898</v>
      </c>
      <c r="O1361" s="130" t="s">
        <v>2899</v>
      </c>
    </row>
    <row r="1362" spans="3:15">
      <c r="C1362" s="189"/>
      <c r="D1362" s="189"/>
      <c r="E1362" s="189"/>
      <c r="H1362" s="175" t="s">
        <v>3414</v>
      </c>
      <c r="I1362" s="167" t="s">
        <v>3756</v>
      </c>
      <c r="J1362" s="130" t="s">
        <v>6773</v>
      </c>
      <c r="L1362" s="130" t="s">
        <v>6774</v>
      </c>
      <c r="M1362" s="130"/>
      <c r="N1362" s="177"/>
      <c r="O1362" s="130" t="s">
        <v>2899</v>
      </c>
    </row>
    <row r="1363" spans="3:15">
      <c r="C1363" s="189"/>
      <c r="D1363" s="189"/>
      <c r="E1363" s="189"/>
      <c r="H1363" s="175" t="s">
        <v>3414</v>
      </c>
      <c r="I1363" s="167" t="s">
        <v>6775</v>
      </c>
      <c r="J1363" s="130" t="s">
        <v>6776</v>
      </c>
      <c r="L1363" s="130" t="s">
        <v>6777</v>
      </c>
      <c r="M1363" s="130"/>
      <c r="N1363" s="177"/>
      <c r="O1363" s="130" t="s">
        <v>2899</v>
      </c>
    </row>
    <row r="1364" spans="3:15">
      <c r="C1364" s="189"/>
      <c r="D1364" s="189"/>
      <c r="E1364" s="189"/>
      <c r="H1364" s="175" t="s">
        <v>3414</v>
      </c>
      <c r="I1364" s="167" t="s">
        <v>6778</v>
      </c>
      <c r="J1364" s="130" t="s">
        <v>6779</v>
      </c>
      <c r="L1364" s="130" t="s">
        <v>6780</v>
      </c>
      <c r="M1364" s="130" t="s">
        <v>2852</v>
      </c>
      <c r="N1364" s="177" t="s">
        <v>2901</v>
      </c>
      <c r="O1364" s="130" t="s">
        <v>2902</v>
      </c>
    </row>
    <row r="1365" spans="3:15">
      <c r="C1365" s="189"/>
      <c r="D1365" s="189"/>
      <c r="E1365" s="189"/>
      <c r="H1365" s="185"/>
      <c r="I1365" s="181" t="s">
        <v>6781</v>
      </c>
      <c r="J1365" s="186"/>
      <c r="L1365" s="130" t="s">
        <v>6782</v>
      </c>
      <c r="M1365" s="130" t="s">
        <v>2906</v>
      </c>
      <c r="N1365" s="177" t="s">
        <v>2907</v>
      </c>
      <c r="O1365" s="130" t="s">
        <v>2908</v>
      </c>
    </row>
    <row r="1366" spans="3:15">
      <c r="C1366" s="189"/>
      <c r="D1366" s="189"/>
      <c r="E1366" s="189"/>
      <c r="H1366" s="175" t="s">
        <v>6783</v>
      </c>
      <c r="I1366" s="167" t="s">
        <v>6784</v>
      </c>
      <c r="J1366" s="130" t="s">
        <v>6785</v>
      </c>
      <c r="L1366" s="130" t="s">
        <v>6786</v>
      </c>
      <c r="M1366" s="130" t="s">
        <v>2906</v>
      </c>
      <c r="N1366" s="177" t="s">
        <v>5501</v>
      </c>
      <c r="O1366" s="130" t="s">
        <v>2910</v>
      </c>
    </row>
    <row r="1367" spans="3:15">
      <c r="C1367" s="189"/>
      <c r="D1367" s="189"/>
      <c r="E1367" s="189"/>
      <c r="H1367" s="175" t="s">
        <v>6783</v>
      </c>
      <c r="I1367" s="167" t="s">
        <v>6787</v>
      </c>
      <c r="J1367" s="130" t="s">
        <v>6788</v>
      </c>
      <c r="L1367" s="130" t="s">
        <v>6789</v>
      </c>
      <c r="M1367" s="130" t="s">
        <v>2906</v>
      </c>
      <c r="N1367" s="177" t="s">
        <v>2912</v>
      </c>
      <c r="O1367" s="130" t="s">
        <v>2913</v>
      </c>
    </row>
    <row r="1368" spans="3:15">
      <c r="C1368" s="189"/>
      <c r="D1368" s="189"/>
      <c r="E1368" s="189"/>
      <c r="H1368" s="175" t="s">
        <v>6783</v>
      </c>
      <c r="I1368" s="167" t="s">
        <v>6790</v>
      </c>
      <c r="J1368" s="130" t="s">
        <v>6791</v>
      </c>
      <c r="L1368" s="130" t="s">
        <v>6792</v>
      </c>
      <c r="M1368" s="130" t="s">
        <v>2906</v>
      </c>
      <c r="N1368" s="177" t="s">
        <v>2915</v>
      </c>
      <c r="O1368" s="130" t="s">
        <v>2916</v>
      </c>
    </row>
    <row r="1369" spans="3:15">
      <c r="C1369" s="189"/>
      <c r="D1369" s="189"/>
      <c r="E1369" s="189"/>
      <c r="H1369" s="175" t="s">
        <v>6783</v>
      </c>
      <c r="I1369" s="167" t="s">
        <v>6793</v>
      </c>
      <c r="J1369" s="130" t="s">
        <v>6794</v>
      </c>
      <c r="L1369" s="130" t="s">
        <v>6795</v>
      </c>
      <c r="M1369" s="130" t="s">
        <v>2906</v>
      </c>
      <c r="N1369" s="177" t="s">
        <v>2918</v>
      </c>
      <c r="O1369" s="130" t="s">
        <v>2919</v>
      </c>
    </row>
    <row r="1370" spans="3:15">
      <c r="C1370" s="189"/>
      <c r="D1370" s="189"/>
      <c r="E1370" s="189"/>
      <c r="H1370" s="175" t="s">
        <v>6783</v>
      </c>
      <c r="I1370" s="167" t="s">
        <v>6796</v>
      </c>
      <c r="J1370" s="130" t="s">
        <v>6797</v>
      </c>
      <c r="L1370" s="130" t="s">
        <v>6798</v>
      </c>
      <c r="M1370" s="130" t="s">
        <v>2906</v>
      </c>
      <c r="N1370" s="177" t="s">
        <v>2921</v>
      </c>
      <c r="O1370" s="130" t="s">
        <v>2922</v>
      </c>
    </row>
    <row r="1371" spans="3:15">
      <c r="C1371" s="189"/>
      <c r="D1371" s="189"/>
      <c r="E1371" s="189"/>
      <c r="H1371" s="175" t="s">
        <v>6783</v>
      </c>
      <c r="I1371" s="167" t="s">
        <v>6799</v>
      </c>
      <c r="J1371" s="130" t="s">
        <v>6800</v>
      </c>
      <c r="L1371" s="130" t="s">
        <v>6801</v>
      </c>
      <c r="M1371" s="130" t="s">
        <v>2906</v>
      </c>
      <c r="N1371" s="177" t="s">
        <v>2924</v>
      </c>
      <c r="O1371" s="130" t="s">
        <v>2925</v>
      </c>
    </row>
    <row r="1372" spans="3:15">
      <c r="C1372" s="189"/>
      <c r="D1372" s="189"/>
      <c r="E1372" s="189"/>
      <c r="H1372" s="175" t="s">
        <v>6783</v>
      </c>
      <c r="I1372" s="167" t="s">
        <v>6802</v>
      </c>
      <c r="J1372" s="130" t="s">
        <v>6803</v>
      </c>
      <c r="L1372" s="130" t="s">
        <v>6804</v>
      </c>
      <c r="M1372" s="130" t="s">
        <v>2906</v>
      </c>
      <c r="N1372" s="177" t="s">
        <v>2927</v>
      </c>
      <c r="O1372" s="130" t="s">
        <v>2928</v>
      </c>
    </row>
    <row r="1373" spans="3:15">
      <c r="C1373" s="189"/>
      <c r="D1373" s="189"/>
      <c r="E1373" s="189"/>
      <c r="H1373" s="175" t="s">
        <v>6783</v>
      </c>
      <c r="I1373" s="167" t="s">
        <v>6805</v>
      </c>
      <c r="J1373" s="130" t="s">
        <v>6806</v>
      </c>
      <c r="L1373" s="130" t="s">
        <v>6807</v>
      </c>
      <c r="M1373" s="130" t="s">
        <v>2906</v>
      </c>
      <c r="N1373" s="177" t="s">
        <v>2930</v>
      </c>
      <c r="O1373" s="130" t="s">
        <v>2931</v>
      </c>
    </row>
    <row r="1374" spans="3:15">
      <c r="C1374" s="189"/>
      <c r="D1374" s="189"/>
      <c r="E1374" s="189"/>
      <c r="H1374" s="185"/>
      <c r="I1374" s="181" t="s">
        <v>6808</v>
      </c>
      <c r="J1374" s="186"/>
      <c r="L1374" s="130" t="s">
        <v>6809</v>
      </c>
      <c r="M1374" s="130" t="s">
        <v>2906</v>
      </c>
      <c r="N1374" s="177" t="s">
        <v>2933</v>
      </c>
      <c r="O1374" s="130" t="s">
        <v>2934</v>
      </c>
    </row>
    <row r="1375" spans="3:15">
      <c r="C1375" s="189"/>
      <c r="D1375" s="189"/>
      <c r="E1375" s="189"/>
      <c r="H1375" s="175" t="s">
        <v>6810</v>
      </c>
      <c r="I1375" s="167" t="s">
        <v>6811</v>
      </c>
      <c r="J1375" s="130" t="s">
        <v>6812</v>
      </c>
      <c r="L1375" s="130" t="s">
        <v>6813</v>
      </c>
      <c r="M1375" s="130" t="s">
        <v>2906</v>
      </c>
      <c r="N1375" s="177" t="s">
        <v>2936</v>
      </c>
      <c r="O1375" s="130" t="s">
        <v>2937</v>
      </c>
    </row>
    <row r="1376" spans="3:15">
      <c r="C1376" s="189"/>
      <c r="D1376" s="189"/>
      <c r="E1376" s="189"/>
      <c r="H1376" s="175" t="s">
        <v>6810</v>
      </c>
      <c r="I1376" s="167" t="s">
        <v>6814</v>
      </c>
      <c r="J1376" s="130" t="s">
        <v>6815</v>
      </c>
      <c r="L1376" s="130" t="s">
        <v>6816</v>
      </c>
      <c r="M1376" s="130" t="s">
        <v>2906</v>
      </c>
      <c r="N1376" s="177" t="s">
        <v>2939</v>
      </c>
      <c r="O1376" s="130" t="s">
        <v>2940</v>
      </c>
    </row>
    <row r="1377" spans="3:15">
      <c r="C1377" s="189"/>
      <c r="D1377" s="189"/>
      <c r="E1377" s="189"/>
      <c r="H1377" s="175" t="s">
        <v>6810</v>
      </c>
      <c r="I1377" s="167" t="s">
        <v>6817</v>
      </c>
      <c r="J1377" s="130" t="s">
        <v>6818</v>
      </c>
      <c r="L1377" s="130" t="s">
        <v>6819</v>
      </c>
      <c r="M1377" s="130" t="s">
        <v>2906</v>
      </c>
      <c r="N1377" s="177" t="s">
        <v>2942</v>
      </c>
      <c r="O1377" s="130" t="s">
        <v>2943</v>
      </c>
    </row>
    <row r="1378" spans="3:15">
      <c r="C1378" s="189"/>
      <c r="D1378" s="189"/>
      <c r="E1378" s="189"/>
      <c r="H1378" s="175" t="s">
        <v>6810</v>
      </c>
      <c r="I1378" s="167" t="s">
        <v>6820</v>
      </c>
      <c r="J1378" s="130" t="s">
        <v>6821</v>
      </c>
      <c r="L1378" s="130" t="s">
        <v>6822</v>
      </c>
      <c r="M1378" s="130"/>
      <c r="N1378" s="177"/>
      <c r="O1378" s="130" t="s">
        <v>2943</v>
      </c>
    </row>
    <row r="1379" spans="3:15">
      <c r="C1379" s="189"/>
      <c r="D1379" s="189"/>
      <c r="E1379" s="189"/>
      <c r="H1379" s="175" t="s">
        <v>6810</v>
      </c>
      <c r="I1379" s="167" t="s">
        <v>6823</v>
      </c>
      <c r="J1379" s="130" t="s">
        <v>6824</v>
      </c>
      <c r="L1379" s="130" t="s">
        <v>6825</v>
      </c>
      <c r="M1379" s="130" t="s">
        <v>2906</v>
      </c>
      <c r="N1379" s="177" t="s">
        <v>2945</v>
      </c>
      <c r="O1379" s="130" t="s">
        <v>2946</v>
      </c>
    </row>
    <row r="1380" spans="3:15">
      <c r="C1380" s="189"/>
      <c r="D1380" s="189"/>
      <c r="E1380" s="189"/>
      <c r="H1380" s="175" t="s">
        <v>6810</v>
      </c>
      <c r="I1380" s="167" t="s">
        <v>6826</v>
      </c>
      <c r="J1380" s="130" t="s">
        <v>6827</v>
      </c>
      <c r="L1380" s="130" t="s">
        <v>6828</v>
      </c>
      <c r="M1380" s="130" t="s">
        <v>2906</v>
      </c>
      <c r="N1380" s="177" t="s">
        <v>2948</v>
      </c>
      <c r="O1380" s="130" t="s">
        <v>2949</v>
      </c>
    </row>
    <row r="1381" spans="3:15">
      <c r="C1381" s="189"/>
      <c r="D1381" s="189"/>
      <c r="E1381" s="189"/>
      <c r="H1381" s="175" t="s">
        <v>6810</v>
      </c>
      <c r="I1381" s="167" t="s">
        <v>6829</v>
      </c>
      <c r="J1381" s="130" t="s">
        <v>6830</v>
      </c>
      <c r="L1381" s="130" t="s">
        <v>6831</v>
      </c>
      <c r="M1381" s="130"/>
      <c r="N1381" s="177"/>
      <c r="O1381" s="130" t="s">
        <v>2949</v>
      </c>
    </row>
    <row r="1382" spans="3:15">
      <c r="C1382" s="189"/>
      <c r="D1382" s="189"/>
      <c r="E1382" s="189"/>
      <c r="H1382" s="175" t="s">
        <v>6810</v>
      </c>
      <c r="I1382" s="167" t="s">
        <v>6832</v>
      </c>
      <c r="J1382" s="130" t="s">
        <v>6833</v>
      </c>
      <c r="L1382" s="130" t="s">
        <v>6834</v>
      </c>
      <c r="M1382" s="130" t="s">
        <v>2906</v>
      </c>
      <c r="N1382" s="177" t="s">
        <v>2951</v>
      </c>
      <c r="O1382" s="130" t="s">
        <v>2952</v>
      </c>
    </row>
    <row r="1383" spans="3:15">
      <c r="C1383" s="189"/>
      <c r="D1383" s="189"/>
      <c r="E1383" s="189"/>
      <c r="H1383" s="175" t="s">
        <v>6810</v>
      </c>
      <c r="I1383" s="167" t="s">
        <v>6835</v>
      </c>
      <c r="J1383" s="130" t="s">
        <v>6836</v>
      </c>
      <c r="L1383" s="130" t="s">
        <v>6837</v>
      </c>
      <c r="M1383" s="130" t="s">
        <v>2906</v>
      </c>
      <c r="N1383" s="177" t="s">
        <v>2954</v>
      </c>
      <c r="O1383" s="130" t="s">
        <v>2955</v>
      </c>
    </row>
    <row r="1384" spans="3:15">
      <c r="C1384" s="189"/>
      <c r="D1384" s="189"/>
      <c r="E1384" s="189"/>
      <c r="H1384" s="175" t="s">
        <v>6810</v>
      </c>
      <c r="I1384" s="167" t="s">
        <v>6838</v>
      </c>
      <c r="J1384" s="130" t="s">
        <v>6839</v>
      </c>
      <c r="L1384" s="130" t="s">
        <v>6840</v>
      </c>
      <c r="M1384" s="130" t="s">
        <v>2906</v>
      </c>
      <c r="N1384" s="177" t="s">
        <v>568</v>
      </c>
      <c r="O1384" s="130" t="s">
        <v>2957</v>
      </c>
    </row>
    <row r="1385" spans="3:15">
      <c r="C1385" s="189"/>
      <c r="D1385" s="189"/>
      <c r="E1385" s="189"/>
      <c r="H1385" s="175" t="s">
        <v>6810</v>
      </c>
      <c r="I1385" s="167" t="s">
        <v>6841</v>
      </c>
      <c r="J1385" s="130" t="s">
        <v>6842</v>
      </c>
      <c r="L1385" s="130" t="s">
        <v>6843</v>
      </c>
      <c r="M1385" s="130" t="s">
        <v>2906</v>
      </c>
      <c r="N1385" s="177" t="s">
        <v>2959</v>
      </c>
      <c r="O1385" s="130" t="s">
        <v>2960</v>
      </c>
    </row>
    <row r="1386" spans="3:15">
      <c r="C1386" s="189"/>
      <c r="D1386" s="189"/>
      <c r="E1386" s="189"/>
      <c r="H1386" s="175" t="s">
        <v>6810</v>
      </c>
      <c r="I1386" s="167" t="s">
        <v>6844</v>
      </c>
      <c r="J1386" s="130" t="s">
        <v>6845</v>
      </c>
      <c r="L1386" s="130" t="s">
        <v>6846</v>
      </c>
      <c r="M1386" s="130"/>
      <c r="N1386" s="177"/>
      <c r="O1386" s="130" t="s">
        <v>2960</v>
      </c>
    </row>
    <row r="1387" spans="3:15">
      <c r="C1387" s="189"/>
      <c r="D1387" s="189"/>
      <c r="E1387" s="189"/>
      <c r="H1387" s="175" t="s">
        <v>6810</v>
      </c>
      <c r="I1387" s="167" t="s">
        <v>6847</v>
      </c>
      <c r="J1387" s="130" t="s">
        <v>6848</v>
      </c>
      <c r="L1387" s="130" t="s">
        <v>6849</v>
      </c>
      <c r="M1387" s="130"/>
      <c r="N1387" s="177"/>
      <c r="O1387" s="130" t="s">
        <v>2960</v>
      </c>
    </row>
    <row r="1388" spans="3:15">
      <c r="C1388" s="189"/>
      <c r="D1388" s="189"/>
      <c r="E1388" s="189"/>
      <c r="H1388" s="175" t="s">
        <v>6810</v>
      </c>
      <c r="I1388" s="167" t="s">
        <v>6850</v>
      </c>
      <c r="J1388" s="130" t="s">
        <v>6851</v>
      </c>
      <c r="L1388" s="130" t="s">
        <v>6852</v>
      </c>
      <c r="M1388" s="130" t="s">
        <v>2906</v>
      </c>
      <c r="N1388" s="177" t="s">
        <v>2962</v>
      </c>
      <c r="O1388" s="130" t="s">
        <v>2963</v>
      </c>
    </row>
    <row r="1389" spans="3:15">
      <c r="C1389" s="189"/>
      <c r="D1389" s="189"/>
      <c r="E1389" s="189"/>
      <c r="H1389" s="175" t="s">
        <v>6810</v>
      </c>
      <c r="I1389" s="167" t="s">
        <v>6853</v>
      </c>
      <c r="J1389" s="130" t="s">
        <v>6854</v>
      </c>
      <c r="L1389" s="130" t="s">
        <v>6855</v>
      </c>
      <c r="M1389" s="130" t="s">
        <v>2906</v>
      </c>
      <c r="N1389" s="177" t="s">
        <v>2965</v>
      </c>
      <c r="O1389" s="130" t="s">
        <v>2966</v>
      </c>
    </row>
    <row r="1390" spans="3:15">
      <c r="C1390" s="189"/>
      <c r="D1390" s="189"/>
      <c r="E1390" s="189"/>
      <c r="H1390" s="175" t="s">
        <v>6810</v>
      </c>
      <c r="I1390" s="167" t="s">
        <v>6856</v>
      </c>
      <c r="J1390" s="130" t="s">
        <v>6857</v>
      </c>
      <c r="L1390" s="130" t="s">
        <v>6858</v>
      </c>
      <c r="M1390" s="130" t="s">
        <v>2906</v>
      </c>
      <c r="N1390" s="177" t="s">
        <v>2968</v>
      </c>
      <c r="O1390" s="130" t="s">
        <v>2969</v>
      </c>
    </row>
    <row r="1391" spans="3:15">
      <c r="C1391" s="189"/>
      <c r="D1391" s="189"/>
      <c r="E1391" s="189"/>
      <c r="H1391" s="175" t="s">
        <v>6810</v>
      </c>
      <c r="I1391" s="167" t="s">
        <v>6859</v>
      </c>
      <c r="J1391" s="130" t="s">
        <v>6860</v>
      </c>
      <c r="L1391" s="130" t="s">
        <v>6861</v>
      </c>
      <c r="M1391" s="130" t="s">
        <v>2906</v>
      </c>
      <c r="N1391" s="177" t="s">
        <v>2971</v>
      </c>
      <c r="O1391" s="130" t="s">
        <v>2972</v>
      </c>
    </row>
    <row r="1392" spans="3:15">
      <c r="C1392" s="189"/>
      <c r="D1392" s="189"/>
      <c r="E1392" s="189"/>
      <c r="H1392" s="175" t="s">
        <v>6810</v>
      </c>
      <c r="I1392" s="167" t="s">
        <v>6862</v>
      </c>
      <c r="J1392" s="130" t="s">
        <v>6863</v>
      </c>
      <c r="L1392" s="130" t="s">
        <v>6864</v>
      </c>
      <c r="M1392" s="130" t="s">
        <v>2906</v>
      </c>
      <c r="N1392" s="177" t="s">
        <v>2974</v>
      </c>
      <c r="O1392" s="130" t="s">
        <v>2975</v>
      </c>
    </row>
    <row r="1393" spans="3:15">
      <c r="C1393" s="189"/>
      <c r="D1393" s="189"/>
      <c r="E1393" s="189"/>
      <c r="H1393" s="175" t="s">
        <v>6810</v>
      </c>
      <c r="I1393" s="167" t="s">
        <v>6865</v>
      </c>
      <c r="J1393" s="130" t="s">
        <v>6866</v>
      </c>
      <c r="L1393" s="130" t="s">
        <v>6867</v>
      </c>
      <c r="M1393" s="130"/>
      <c r="N1393" s="177"/>
      <c r="O1393" s="130" t="s">
        <v>2975</v>
      </c>
    </row>
    <row r="1394" spans="3:15">
      <c r="C1394" s="189"/>
      <c r="D1394" s="189"/>
      <c r="E1394" s="189"/>
      <c r="H1394" s="175" t="s">
        <v>6810</v>
      </c>
      <c r="I1394" s="167" t="s">
        <v>6868</v>
      </c>
      <c r="J1394" s="130" t="s">
        <v>6869</v>
      </c>
      <c r="L1394" s="130" t="s">
        <v>6870</v>
      </c>
      <c r="M1394" s="130" t="s">
        <v>2979</v>
      </c>
      <c r="N1394" s="177" t="s">
        <v>2758</v>
      </c>
      <c r="O1394" s="130" t="s">
        <v>2980</v>
      </c>
    </row>
    <row r="1395" spans="3:15">
      <c r="C1395" s="189"/>
      <c r="D1395" s="189"/>
      <c r="E1395" s="189"/>
      <c r="H1395" s="175" t="s">
        <v>6810</v>
      </c>
      <c r="I1395" s="167" t="s">
        <v>6871</v>
      </c>
      <c r="J1395" s="130" t="s">
        <v>6872</v>
      </c>
      <c r="L1395" s="130" t="s">
        <v>6873</v>
      </c>
      <c r="M1395" s="130" t="s">
        <v>2979</v>
      </c>
      <c r="N1395" s="177" t="s">
        <v>2982</v>
      </c>
      <c r="O1395" s="130" t="s">
        <v>2983</v>
      </c>
    </row>
    <row r="1396" spans="3:15">
      <c r="C1396" s="189"/>
      <c r="D1396" s="189"/>
      <c r="E1396" s="189"/>
      <c r="H1396" s="175" t="s">
        <v>6810</v>
      </c>
      <c r="I1396" s="167" t="s">
        <v>6874</v>
      </c>
      <c r="J1396" s="130" t="s">
        <v>6875</v>
      </c>
      <c r="L1396" s="130" t="s">
        <v>6876</v>
      </c>
      <c r="M1396" s="130" t="s">
        <v>2979</v>
      </c>
      <c r="N1396" s="177" t="s">
        <v>2985</v>
      </c>
      <c r="O1396" s="130" t="s">
        <v>2986</v>
      </c>
    </row>
    <row r="1397" spans="3:15">
      <c r="C1397" s="189"/>
      <c r="D1397" s="189"/>
      <c r="E1397" s="189"/>
      <c r="H1397" s="175" t="s">
        <v>6810</v>
      </c>
      <c r="I1397" s="167" t="s">
        <v>6877</v>
      </c>
      <c r="J1397" s="130" t="s">
        <v>6878</v>
      </c>
      <c r="L1397" s="130" t="s">
        <v>6879</v>
      </c>
      <c r="M1397" s="130" t="s">
        <v>2979</v>
      </c>
      <c r="N1397" s="177" t="s">
        <v>2988</v>
      </c>
      <c r="O1397" s="130" t="s">
        <v>2989</v>
      </c>
    </row>
    <row r="1398" spans="3:15">
      <c r="C1398" s="189"/>
      <c r="D1398" s="189"/>
      <c r="E1398" s="189"/>
      <c r="H1398" s="175" t="s">
        <v>6810</v>
      </c>
      <c r="I1398" s="167" t="s">
        <v>6880</v>
      </c>
      <c r="J1398" s="130" t="s">
        <v>6881</v>
      </c>
      <c r="L1398" s="130" t="s">
        <v>6882</v>
      </c>
      <c r="M1398" s="130" t="s">
        <v>2979</v>
      </c>
      <c r="N1398" s="177" t="s">
        <v>2991</v>
      </c>
      <c r="O1398" s="130" t="s">
        <v>2992</v>
      </c>
    </row>
    <row r="1399" spans="3:15">
      <c r="C1399" s="189"/>
      <c r="D1399" s="189"/>
      <c r="E1399" s="189"/>
      <c r="H1399" s="175" t="s">
        <v>6810</v>
      </c>
      <c r="I1399" s="167" t="s">
        <v>6883</v>
      </c>
      <c r="J1399" s="130" t="s">
        <v>6884</v>
      </c>
      <c r="L1399" s="130" t="s">
        <v>6885</v>
      </c>
      <c r="M1399" s="130" t="s">
        <v>2979</v>
      </c>
      <c r="N1399" s="177" t="s">
        <v>1429</v>
      </c>
      <c r="O1399" s="130" t="s">
        <v>2994</v>
      </c>
    </row>
    <row r="1400" spans="3:15">
      <c r="C1400" s="189"/>
      <c r="D1400" s="189"/>
      <c r="E1400" s="189"/>
      <c r="H1400" s="175" t="s">
        <v>6810</v>
      </c>
      <c r="I1400" s="167" t="s">
        <v>6886</v>
      </c>
      <c r="J1400" s="130" t="s">
        <v>6887</v>
      </c>
      <c r="L1400" s="130" t="s">
        <v>6888</v>
      </c>
      <c r="M1400" s="130" t="s">
        <v>2979</v>
      </c>
      <c r="N1400" s="177" t="s">
        <v>2996</v>
      </c>
      <c r="O1400" s="130" t="s">
        <v>2997</v>
      </c>
    </row>
    <row r="1401" spans="3:15">
      <c r="C1401" s="189"/>
      <c r="D1401" s="189"/>
      <c r="E1401" s="189"/>
      <c r="H1401" s="175" t="s">
        <v>6810</v>
      </c>
      <c r="I1401" s="167" t="s">
        <v>6889</v>
      </c>
      <c r="J1401" s="130" t="s">
        <v>6890</v>
      </c>
      <c r="L1401" s="130" t="s">
        <v>6891</v>
      </c>
      <c r="M1401" s="130" t="s">
        <v>2979</v>
      </c>
      <c r="N1401" s="177" t="s">
        <v>2999</v>
      </c>
      <c r="O1401" s="130" t="s">
        <v>3000</v>
      </c>
    </row>
    <row r="1402" spans="3:15">
      <c r="C1402" s="189"/>
      <c r="D1402" s="189"/>
      <c r="E1402" s="189"/>
      <c r="H1402" s="175" t="s">
        <v>6810</v>
      </c>
      <c r="I1402" s="167" t="s">
        <v>6892</v>
      </c>
      <c r="J1402" s="130" t="s">
        <v>6893</v>
      </c>
      <c r="L1402" s="130" t="s">
        <v>6894</v>
      </c>
      <c r="M1402" s="130" t="s">
        <v>2979</v>
      </c>
      <c r="N1402" s="177" t="s">
        <v>3002</v>
      </c>
      <c r="O1402" s="130" t="s">
        <v>3003</v>
      </c>
    </row>
    <row r="1403" spans="3:15">
      <c r="C1403" s="189"/>
      <c r="D1403" s="189"/>
      <c r="E1403" s="189"/>
      <c r="H1403" s="175" t="s">
        <v>6810</v>
      </c>
      <c r="I1403" s="167" t="s">
        <v>6895</v>
      </c>
      <c r="J1403" s="130" t="s">
        <v>6896</v>
      </c>
      <c r="L1403" s="130" t="s">
        <v>6897</v>
      </c>
      <c r="M1403" s="130" t="s">
        <v>2979</v>
      </c>
      <c r="N1403" s="177" t="s">
        <v>3005</v>
      </c>
      <c r="O1403" s="130" t="s">
        <v>3006</v>
      </c>
    </row>
    <row r="1404" spans="3:15">
      <c r="C1404" s="189"/>
      <c r="D1404" s="189"/>
      <c r="E1404" s="189"/>
      <c r="H1404" s="175" t="s">
        <v>6810</v>
      </c>
      <c r="I1404" s="167" t="s">
        <v>6898</v>
      </c>
      <c r="J1404" s="130" t="s">
        <v>6899</v>
      </c>
      <c r="L1404" s="130" t="s">
        <v>6900</v>
      </c>
      <c r="M1404" s="130" t="s">
        <v>2979</v>
      </c>
      <c r="N1404" s="177" t="s">
        <v>1744</v>
      </c>
      <c r="O1404" s="130" t="s">
        <v>3008</v>
      </c>
    </row>
    <row r="1405" spans="3:15">
      <c r="C1405" s="189"/>
      <c r="D1405" s="189"/>
      <c r="E1405" s="189"/>
      <c r="H1405" s="175" t="s">
        <v>6810</v>
      </c>
      <c r="I1405" s="167" t="s">
        <v>6901</v>
      </c>
      <c r="J1405" s="130" t="s">
        <v>6902</v>
      </c>
      <c r="L1405" s="130" t="s">
        <v>6903</v>
      </c>
      <c r="M1405" s="130" t="s">
        <v>2979</v>
      </c>
      <c r="N1405" s="177" t="s">
        <v>3010</v>
      </c>
      <c r="O1405" s="130" t="s">
        <v>3011</v>
      </c>
    </row>
    <row r="1406" spans="3:15">
      <c r="C1406" s="189"/>
      <c r="D1406" s="189"/>
      <c r="E1406" s="189"/>
      <c r="H1406" s="175" t="s">
        <v>6810</v>
      </c>
      <c r="I1406" s="167" t="s">
        <v>6904</v>
      </c>
      <c r="J1406" s="130" t="s">
        <v>6905</v>
      </c>
      <c r="L1406" s="130" t="s">
        <v>6906</v>
      </c>
      <c r="M1406" s="130" t="s">
        <v>2979</v>
      </c>
      <c r="N1406" s="177" t="s">
        <v>3013</v>
      </c>
      <c r="O1406" s="130" t="s">
        <v>3014</v>
      </c>
    </row>
    <row r="1407" spans="3:15">
      <c r="C1407" s="189"/>
      <c r="D1407" s="189"/>
      <c r="E1407" s="189"/>
      <c r="H1407" s="185"/>
      <c r="I1407" s="181" t="s">
        <v>6907</v>
      </c>
      <c r="J1407" s="186"/>
      <c r="L1407" s="130" t="s">
        <v>6908</v>
      </c>
      <c r="M1407" s="130" t="s">
        <v>2979</v>
      </c>
      <c r="N1407" s="177" t="s">
        <v>2862</v>
      </c>
      <c r="O1407" s="130" t="s">
        <v>3016</v>
      </c>
    </row>
    <row r="1408" spans="3:15">
      <c r="C1408" s="189"/>
      <c r="D1408" s="189"/>
      <c r="E1408" s="189"/>
      <c r="H1408" s="175" t="s">
        <v>6909</v>
      </c>
      <c r="I1408" s="167" t="s">
        <v>6910</v>
      </c>
      <c r="J1408" s="130" t="s">
        <v>6911</v>
      </c>
      <c r="L1408" s="130" t="s">
        <v>6912</v>
      </c>
      <c r="M1408" s="130" t="s">
        <v>2979</v>
      </c>
      <c r="N1408" s="177" t="s">
        <v>3018</v>
      </c>
      <c r="O1408" s="130" t="s">
        <v>3019</v>
      </c>
    </row>
    <row r="1409" spans="3:15">
      <c r="C1409" s="189"/>
      <c r="D1409" s="189"/>
      <c r="E1409" s="189"/>
      <c r="H1409" s="175" t="s">
        <v>6909</v>
      </c>
      <c r="I1409" s="167" t="s">
        <v>6913</v>
      </c>
      <c r="J1409" s="130" t="s">
        <v>6914</v>
      </c>
      <c r="L1409" s="130" t="s">
        <v>6915</v>
      </c>
      <c r="M1409" s="130" t="s">
        <v>2979</v>
      </c>
      <c r="N1409" s="177" t="s">
        <v>3021</v>
      </c>
      <c r="O1409" s="130" t="s">
        <v>3022</v>
      </c>
    </row>
    <row r="1410" spans="3:15">
      <c r="C1410" s="189"/>
      <c r="D1410" s="189"/>
      <c r="E1410" s="189"/>
      <c r="H1410" s="175" t="s">
        <v>6909</v>
      </c>
      <c r="I1410" s="167" t="s">
        <v>6916</v>
      </c>
      <c r="J1410" s="130" t="s">
        <v>6917</v>
      </c>
      <c r="L1410" s="130" t="s">
        <v>6918</v>
      </c>
      <c r="M1410" s="130"/>
      <c r="N1410" s="177"/>
      <c r="O1410" s="130" t="s">
        <v>3022</v>
      </c>
    </row>
    <row r="1411" spans="3:15">
      <c r="C1411" s="189"/>
      <c r="D1411" s="189"/>
      <c r="E1411" s="189"/>
      <c r="H1411" s="175" t="s">
        <v>6909</v>
      </c>
      <c r="I1411" s="167" t="s">
        <v>6919</v>
      </c>
      <c r="J1411" s="130" t="s">
        <v>6920</v>
      </c>
      <c r="L1411" s="130" t="s">
        <v>6921</v>
      </c>
      <c r="M1411" s="130" t="s">
        <v>2979</v>
      </c>
      <c r="N1411" s="177" t="s">
        <v>1642</v>
      </c>
      <c r="O1411" s="130" t="s">
        <v>3024</v>
      </c>
    </row>
    <row r="1412" spans="3:15">
      <c r="C1412" s="189"/>
      <c r="D1412" s="189"/>
      <c r="E1412" s="189"/>
      <c r="H1412" s="175" t="s">
        <v>6909</v>
      </c>
      <c r="I1412" s="167" t="s">
        <v>6922</v>
      </c>
      <c r="J1412" s="130" t="s">
        <v>6923</v>
      </c>
      <c r="L1412" s="130" t="s">
        <v>6924</v>
      </c>
      <c r="M1412" s="130" t="s">
        <v>2979</v>
      </c>
      <c r="N1412" s="177" t="s">
        <v>3026</v>
      </c>
      <c r="O1412" s="130" t="s">
        <v>3027</v>
      </c>
    </row>
    <row r="1413" spans="3:15">
      <c r="C1413" s="189"/>
      <c r="D1413" s="189"/>
      <c r="E1413" s="189"/>
      <c r="H1413" s="175" t="s">
        <v>6909</v>
      </c>
      <c r="I1413" s="167" t="s">
        <v>6925</v>
      </c>
      <c r="J1413" s="130" t="s">
        <v>6926</v>
      </c>
      <c r="L1413" s="130" t="s">
        <v>6927</v>
      </c>
      <c r="M1413" s="130" t="s">
        <v>2979</v>
      </c>
      <c r="N1413" s="177" t="s">
        <v>3029</v>
      </c>
      <c r="O1413" s="130" t="s">
        <v>3030</v>
      </c>
    </row>
    <row r="1414" spans="3:15">
      <c r="C1414" s="189"/>
      <c r="D1414" s="189"/>
      <c r="E1414" s="189"/>
      <c r="H1414" s="175" t="s">
        <v>6909</v>
      </c>
      <c r="I1414" s="167" t="s">
        <v>6928</v>
      </c>
      <c r="J1414" s="130" t="s">
        <v>6929</v>
      </c>
      <c r="L1414" s="130" t="s">
        <v>6930</v>
      </c>
      <c r="M1414" s="130" t="s">
        <v>2979</v>
      </c>
      <c r="N1414" s="177" t="s">
        <v>3032</v>
      </c>
      <c r="O1414" s="130" t="s">
        <v>3033</v>
      </c>
    </row>
    <row r="1415" spans="3:15">
      <c r="C1415" s="189"/>
      <c r="D1415" s="189"/>
      <c r="E1415" s="189"/>
      <c r="H1415" s="175" t="s">
        <v>6909</v>
      </c>
      <c r="I1415" s="167" t="s">
        <v>6931</v>
      </c>
      <c r="J1415" s="130" t="s">
        <v>6932</v>
      </c>
      <c r="L1415" s="130" t="s">
        <v>6933</v>
      </c>
      <c r="M1415" s="130" t="s">
        <v>2979</v>
      </c>
      <c r="N1415" s="177" t="s">
        <v>751</v>
      </c>
      <c r="O1415" s="130" t="s">
        <v>3035</v>
      </c>
    </row>
    <row r="1416" spans="3:15">
      <c r="C1416" s="189"/>
      <c r="D1416" s="189"/>
      <c r="E1416" s="189"/>
      <c r="H1416" s="175" t="s">
        <v>6909</v>
      </c>
      <c r="I1416" s="167" t="s">
        <v>6934</v>
      </c>
      <c r="J1416" s="130" t="s">
        <v>6935</v>
      </c>
      <c r="L1416" s="130" t="s">
        <v>6936</v>
      </c>
      <c r="M1416" s="130" t="s">
        <v>2979</v>
      </c>
      <c r="N1416" s="177" t="s">
        <v>3037</v>
      </c>
      <c r="O1416" s="130" t="s">
        <v>3038</v>
      </c>
    </row>
    <row r="1417" spans="3:15">
      <c r="C1417" s="189"/>
      <c r="D1417" s="189"/>
      <c r="E1417" s="189"/>
      <c r="H1417" s="175" t="s">
        <v>6909</v>
      </c>
      <c r="I1417" s="167" t="s">
        <v>6937</v>
      </c>
      <c r="J1417" s="130" t="s">
        <v>6938</v>
      </c>
      <c r="L1417" s="130" t="s">
        <v>6939</v>
      </c>
      <c r="M1417" s="130" t="s">
        <v>2979</v>
      </c>
      <c r="N1417" s="177" t="s">
        <v>3040</v>
      </c>
      <c r="O1417" s="130" t="s">
        <v>3041</v>
      </c>
    </row>
    <row r="1418" spans="3:15">
      <c r="C1418" s="189"/>
      <c r="D1418" s="189"/>
      <c r="E1418" s="189"/>
      <c r="H1418" s="175" t="s">
        <v>6909</v>
      </c>
      <c r="I1418" s="167" t="s">
        <v>6940</v>
      </c>
      <c r="J1418" s="130" t="s">
        <v>6941</v>
      </c>
      <c r="L1418" s="130" t="s">
        <v>6942</v>
      </c>
      <c r="M1418" s="130"/>
      <c r="N1418" s="177"/>
      <c r="O1418" s="130" t="s">
        <v>3041</v>
      </c>
    </row>
    <row r="1419" spans="3:15">
      <c r="C1419" s="189"/>
      <c r="D1419" s="189"/>
      <c r="E1419" s="189"/>
      <c r="H1419" s="175" t="s">
        <v>6909</v>
      </c>
      <c r="I1419" s="167" t="s">
        <v>6943</v>
      </c>
      <c r="J1419" s="130" t="s">
        <v>6944</v>
      </c>
      <c r="L1419" s="130" t="s">
        <v>6945</v>
      </c>
      <c r="M1419" s="130" t="s">
        <v>2979</v>
      </c>
      <c r="N1419" s="177" t="s">
        <v>3043</v>
      </c>
      <c r="O1419" s="130" t="s">
        <v>3044</v>
      </c>
    </row>
    <row r="1420" spans="3:15">
      <c r="C1420" s="189"/>
      <c r="D1420" s="189"/>
      <c r="E1420" s="189"/>
      <c r="H1420" s="175" t="s">
        <v>6909</v>
      </c>
      <c r="I1420" s="167" t="s">
        <v>6946</v>
      </c>
      <c r="J1420" s="130" t="s">
        <v>6947</v>
      </c>
      <c r="L1420" s="130" t="s">
        <v>6948</v>
      </c>
      <c r="M1420" s="130" t="s">
        <v>2979</v>
      </c>
      <c r="N1420" s="177" t="s">
        <v>3046</v>
      </c>
      <c r="O1420" s="130" t="s">
        <v>3047</v>
      </c>
    </row>
    <row r="1421" spans="3:15">
      <c r="C1421" s="189"/>
      <c r="D1421" s="189"/>
      <c r="E1421" s="189"/>
      <c r="H1421" s="175" t="s">
        <v>6909</v>
      </c>
      <c r="I1421" s="167" t="s">
        <v>6949</v>
      </c>
      <c r="J1421" s="130" t="s">
        <v>6950</v>
      </c>
      <c r="L1421" s="130" t="s">
        <v>6951</v>
      </c>
      <c r="M1421" s="130" t="s">
        <v>2979</v>
      </c>
      <c r="N1421" s="177" t="s">
        <v>3049</v>
      </c>
      <c r="O1421" s="130" t="s">
        <v>3050</v>
      </c>
    </row>
    <row r="1422" spans="3:15">
      <c r="C1422" s="189"/>
      <c r="D1422" s="189"/>
      <c r="E1422" s="189"/>
      <c r="H1422" s="175" t="s">
        <v>6909</v>
      </c>
      <c r="I1422" s="167" t="s">
        <v>6952</v>
      </c>
      <c r="J1422" s="130" t="s">
        <v>6953</v>
      </c>
      <c r="L1422" s="130" t="s">
        <v>6954</v>
      </c>
      <c r="M1422" s="130" t="s">
        <v>2979</v>
      </c>
      <c r="N1422" s="177" t="s">
        <v>3052</v>
      </c>
      <c r="O1422" s="130" t="s">
        <v>3053</v>
      </c>
    </row>
    <row r="1423" spans="3:15">
      <c r="C1423" s="189"/>
      <c r="D1423" s="189"/>
      <c r="E1423" s="189"/>
      <c r="H1423" s="175" t="s">
        <v>6909</v>
      </c>
      <c r="I1423" s="167" t="s">
        <v>6955</v>
      </c>
      <c r="J1423" s="130" t="s">
        <v>6956</v>
      </c>
      <c r="L1423" s="130" t="s">
        <v>6957</v>
      </c>
      <c r="M1423" s="130" t="s">
        <v>2979</v>
      </c>
      <c r="N1423" s="177" t="s">
        <v>3055</v>
      </c>
      <c r="O1423" s="130" t="s">
        <v>3056</v>
      </c>
    </row>
    <row r="1424" spans="3:15">
      <c r="C1424" s="189"/>
      <c r="D1424" s="189"/>
      <c r="E1424" s="189"/>
      <c r="H1424" s="175" t="s">
        <v>6909</v>
      </c>
      <c r="I1424" s="167" t="s">
        <v>6958</v>
      </c>
      <c r="J1424" s="130" t="s">
        <v>6959</v>
      </c>
      <c r="L1424" s="130" t="s">
        <v>6960</v>
      </c>
      <c r="M1424" s="130" t="s">
        <v>2979</v>
      </c>
      <c r="N1424" s="177" t="s">
        <v>3058</v>
      </c>
      <c r="O1424" s="130" t="s">
        <v>3059</v>
      </c>
    </row>
    <row r="1425" spans="3:15">
      <c r="C1425" s="189"/>
      <c r="D1425" s="189"/>
      <c r="E1425" s="189"/>
      <c r="H1425" s="175" t="s">
        <v>6909</v>
      </c>
      <c r="I1425" s="167" t="s">
        <v>6961</v>
      </c>
      <c r="J1425" s="130" t="s">
        <v>6962</v>
      </c>
      <c r="L1425" s="130" t="s">
        <v>6963</v>
      </c>
      <c r="M1425" s="130" t="s">
        <v>2979</v>
      </c>
      <c r="N1425" s="177" t="s">
        <v>3061</v>
      </c>
      <c r="O1425" s="130" t="s">
        <v>3062</v>
      </c>
    </row>
    <row r="1426" spans="3:15">
      <c r="C1426" s="189"/>
      <c r="D1426" s="189"/>
      <c r="E1426" s="189"/>
      <c r="H1426" s="175" t="s">
        <v>6909</v>
      </c>
      <c r="I1426" s="167" t="s">
        <v>6964</v>
      </c>
      <c r="J1426" s="130" t="s">
        <v>6965</v>
      </c>
      <c r="L1426" s="130" t="s">
        <v>6966</v>
      </c>
      <c r="M1426" s="130"/>
      <c r="N1426" s="177"/>
      <c r="O1426" s="130" t="s">
        <v>3062</v>
      </c>
    </row>
    <row r="1427" spans="3:15">
      <c r="C1427" s="189"/>
      <c r="D1427" s="189"/>
      <c r="E1427" s="189"/>
      <c r="H1427" s="175" t="s">
        <v>6909</v>
      </c>
      <c r="I1427" s="167" t="s">
        <v>6967</v>
      </c>
      <c r="J1427" s="130" t="s">
        <v>6968</v>
      </c>
      <c r="L1427" s="130" t="s">
        <v>6969</v>
      </c>
      <c r="M1427" s="130" t="s">
        <v>2979</v>
      </c>
      <c r="N1427" s="177" t="s">
        <v>3064</v>
      </c>
      <c r="O1427" s="130" t="s">
        <v>3065</v>
      </c>
    </row>
    <row r="1428" spans="3:15">
      <c r="C1428" s="189"/>
      <c r="D1428" s="189"/>
      <c r="E1428" s="189"/>
      <c r="H1428" s="175" t="s">
        <v>6909</v>
      </c>
      <c r="I1428" s="167" t="s">
        <v>6970</v>
      </c>
      <c r="J1428" s="130" t="s">
        <v>6971</v>
      </c>
      <c r="L1428" s="130" t="s">
        <v>6972</v>
      </c>
      <c r="M1428" s="130" t="s">
        <v>3069</v>
      </c>
      <c r="N1428" s="177" t="s">
        <v>3070</v>
      </c>
      <c r="O1428" s="130" t="s">
        <v>3071</v>
      </c>
    </row>
    <row r="1429" spans="3:15">
      <c r="C1429" s="189"/>
      <c r="D1429" s="189"/>
      <c r="E1429" s="189"/>
      <c r="H1429" s="175" t="s">
        <v>6909</v>
      </c>
      <c r="I1429" s="167" t="s">
        <v>6973</v>
      </c>
      <c r="J1429" s="130" t="s">
        <v>6974</v>
      </c>
      <c r="L1429" s="130" t="s">
        <v>6975</v>
      </c>
      <c r="M1429" s="130" t="s">
        <v>3069</v>
      </c>
      <c r="N1429" s="177" t="s">
        <v>3073</v>
      </c>
      <c r="O1429" s="130" t="s">
        <v>3074</v>
      </c>
    </row>
    <row r="1430" spans="3:15">
      <c r="C1430" s="189"/>
      <c r="D1430" s="189"/>
      <c r="E1430" s="189"/>
      <c r="H1430" s="175" t="s">
        <v>6909</v>
      </c>
      <c r="I1430" s="167" t="s">
        <v>6976</v>
      </c>
      <c r="J1430" s="130" t="s">
        <v>6977</v>
      </c>
      <c r="L1430" s="130" t="s">
        <v>6978</v>
      </c>
      <c r="M1430" s="130" t="s">
        <v>3069</v>
      </c>
      <c r="N1430" s="177" t="s">
        <v>3076</v>
      </c>
      <c r="O1430" s="130" t="s">
        <v>3077</v>
      </c>
    </row>
    <row r="1431" spans="3:15">
      <c r="C1431" s="189"/>
      <c r="D1431" s="189"/>
      <c r="E1431" s="189"/>
      <c r="H1431" s="175" t="s">
        <v>6909</v>
      </c>
      <c r="I1431" s="167" t="s">
        <v>6979</v>
      </c>
      <c r="J1431" s="130" t="s">
        <v>6980</v>
      </c>
      <c r="L1431" s="130" t="s">
        <v>6981</v>
      </c>
      <c r="M1431" s="130" t="s">
        <v>3069</v>
      </c>
      <c r="N1431" s="177" t="s">
        <v>3079</v>
      </c>
      <c r="O1431" s="130" t="s">
        <v>3080</v>
      </c>
    </row>
    <row r="1432" spans="3:15">
      <c r="C1432" s="189"/>
      <c r="D1432" s="189"/>
      <c r="E1432" s="189"/>
      <c r="H1432" s="175" t="s">
        <v>6909</v>
      </c>
      <c r="I1432" s="167" t="s">
        <v>6982</v>
      </c>
      <c r="J1432" s="130" t="s">
        <v>6983</v>
      </c>
      <c r="L1432" s="130" t="s">
        <v>6984</v>
      </c>
      <c r="M1432" s="130"/>
      <c r="N1432" s="177"/>
      <c r="O1432" s="130" t="s">
        <v>3080</v>
      </c>
    </row>
    <row r="1433" spans="3:15">
      <c r="C1433" s="189"/>
      <c r="D1433" s="189"/>
      <c r="E1433" s="189"/>
      <c r="H1433" s="175" t="s">
        <v>6909</v>
      </c>
      <c r="I1433" s="167" t="s">
        <v>6985</v>
      </c>
      <c r="J1433" s="130" t="s">
        <v>6986</v>
      </c>
      <c r="L1433" s="130" t="s">
        <v>6987</v>
      </c>
      <c r="M1433" s="130" t="s">
        <v>3069</v>
      </c>
      <c r="N1433" s="177" t="s">
        <v>3082</v>
      </c>
      <c r="O1433" s="130" t="s">
        <v>3083</v>
      </c>
    </row>
    <row r="1434" spans="3:15">
      <c r="C1434" s="189"/>
      <c r="D1434" s="189"/>
      <c r="E1434" s="189"/>
      <c r="H1434" s="175" t="s">
        <v>6909</v>
      </c>
      <c r="I1434" s="167" t="s">
        <v>6988</v>
      </c>
      <c r="J1434" s="130" t="s">
        <v>6989</v>
      </c>
      <c r="L1434" s="130" t="s">
        <v>6990</v>
      </c>
      <c r="M1434" s="130" t="s">
        <v>3069</v>
      </c>
      <c r="N1434" s="177" t="s">
        <v>3085</v>
      </c>
      <c r="O1434" s="130" t="s">
        <v>3086</v>
      </c>
    </row>
    <row r="1435" spans="3:15">
      <c r="C1435" s="189"/>
      <c r="D1435" s="189"/>
      <c r="E1435" s="189"/>
      <c r="H1435" s="175" t="s">
        <v>6909</v>
      </c>
      <c r="I1435" s="167" t="s">
        <v>6991</v>
      </c>
      <c r="J1435" s="130" t="s">
        <v>6992</v>
      </c>
      <c r="L1435" s="130" t="s">
        <v>6993</v>
      </c>
      <c r="M1435" s="130" t="s">
        <v>3069</v>
      </c>
      <c r="N1435" s="177" t="s">
        <v>3088</v>
      </c>
      <c r="O1435" s="130" t="s">
        <v>3089</v>
      </c>
    </row>
    <row r="1436" spans="3:15">
      <c r="C1436" s="189"/>
      <c r="D1436" s="189"/>
      <c r="E1436" s="189"/>
      <c r="H1436" s="175" t="s">
        <v>6909</v>
      </c>
      <c r="I1436" s="167" t="s">
        <v>6994</v>
      </c>
      <c r="J1436" s="130" t="s">
        <v>6995</v>
      </c>
      <c r="L1436" s="130" t="s">
        <v>6996</v>
      </c>
      <c r="M1436" s="130" t="s">
        <v>3069</v>
      </c>
      <c r="N1436" s="177" t="s">
        <v>3091</v>
      </c>
      <c r="O1436" s="130" t="s">
        <v>3092</v>
      </c>
    </row>
    <row r="1437" spans="3:15">
      <c r="C1437" s="189"/>
      <c r="D1437" s="189"/>
      <c r="E1437" s="189"/>
      <c r="H1437" s="175" t="s">
        <v>6909</v>
      </c>
      <c r="I1437" s="167" t="s">
        <v>6997</v>
      </c>
      <c r="J1437" s="130" t="s">
        <v>6998</v>
      </c>
      <c r="L1437" s="130" t="s">
        <v>6999</v>
      </c>
      <c r="M1437" s="130" t="s">
        <v>3069</v>
      </c>
      <c r="N1437" s="177" t="s">
        <v>3094</v>
      </c>
      <c r="O1437" s="130" t="s">
        <v>3095</v>
      </c>
    </row>
    <row r="1438" spans="3:15">
      <c r="C1438" s="189"/>
      <c r="D1438" s="189"/>
      <c r="E1438" s="189"/>
      <c r="H1438" s="175" t="s">
        <v>6909</v>
      </c>
      <c r="I1438" s="167" t="s">
        <v>7000</v>
      </c>
      <c r="J1438" s="130" t="s">
        <v>7001</v>
      </c>
      <c r="L1438" s="130" t="s">
        <v>7002</v>
      </c>
      <c r="M1438" s="130" t="s">
        <v>3069</v>
      </c>
      <c r="N1438" s="177" t="s">
        <v>3097</v>
      </c>
      <c r="O1438" s="130" t="s">
        <v>3098</v>
      </c>
    </row>
    <row r="1439" spans="3:15">
      <c r="C1439" s="189"/>
      <c r="D1439" s="189"/>
      <c r="E1439" s="189"/>
      <c r="H1439" s="175" t="s">
        <v>6909</v>
      </c>
      <c r="I1439" s="167" t="s">
        <v>7003</v>
      </c>
      <c r="J1439" s="130" t="s">
        <v>7004</v>
      </c>
      <c r="L1439" s="130" t="s">
        <v>7005</v>
      </c>
      <c r="M1439" s="130" t="s">
        <v>3069</v>
      </c>
      <c r="N1439" s="177" t="s">
        <v>3100</v>
      </c>
      <c r="O1439" s="130" t="s">
        <v>3101</v>
      </c>
    </row>
    <row r="1440" spans="3:15">
      <c r="C1440" s="189"/>
      <c r="D1440" s="189"/>
      <c r="E1440" s="189"/>
      <c r="H1440" s="175" t="s">
        <v>6909</v>
      </c>
      <c r="I1440" s="167" t="s">
        <v>7006</v>
      </c>
      <c r="J1440" s="130" t="s">
        <v>7007</v>
      </c>
      <c r="L1440" s="130" t="s">
        <v>7008</v>
      </c>
      <c r="M1440" s="130" t="s">
        <v>3069</v>
      </c>
      <c r="N1440" s="177" t="s">
        <v>3103</v>
      </c>
      <c r="O1440" s="130" t="s">
        <v>3104</v>
      </c>
    </row>
    <row r="1441" spans="3:15">
      <c r="C1441" s="189"/>
      <c r="D1441" s="189"/>
      <c r="E1441" s="189"/>
      <c r="H1441" s="175" t="s">
        <v>6909</v>
      </c>
      <c r="I1441" s="167" t="s">
        <v>7009</v>
      </c>
      <c r="J1441" s="130" t="s">
        <v>7010</v>
      </c>
      <c r="L1441" s="130" t="s">
        <v>7011</v>
      </c>
      <c r="M1441" s="130" t="s">
        <v>3069</v>
      </c>
      <c r="N1441" s="177" t="s">
        <v>3106</v>
      </c>
      <c r="O1441" s="130" t="s">
        <v>3107</v>
      </c>
    </row>
    <row r="1442" spans="3:15">
      <c r="C1442" s="189"/>
      <c r="D1442" s="189"/>
      <c r="E1442" s="189"/>
      <c r="H1442" s="175" t="s">
        <v>6909</v>
      </c>
      <c r="I1442" s="167" t="s">
        <v>7012</v>
      </c>
      <c r="J1442" s="130" t="s">
        <v>7013</v>
      </c>
      <c r="L1442" s="130" t="s">
        <v>7014</v>
      </c>
      <c r="M1442" s="130" t="s">
        <v>3069</v>
      </c>
      <c r="N1442" s="177" t="s">
        <v>3109</v>
      </c>
      <c r="O1442" s="130" t="s">
        <v>3110</v>
      </c>
    </row>
    <row r="1443" spans="3:15">
      <c r="C1443" s="189"/>
      <c r="D1443" s="189"/>
      <c r="E1443" s="189"/>
      <c r="H1443" s="175" t="s">
        <v>6909</v>
      </c>
      <c r="I1443" s="167" t="s">
        <v>7015</v>
      </c>
      <c r="J1443" s="130" t="s">
        <v>7016</v>
      </c>
      <c r="L1443" s="130" t="s">
        <v>7017</v>
      </c>
      <c r="M1443" s="130" t="s">
        <v>3069</v>
      </c>
      <c r="N1443" s="177" t="s">
        <v>3112</v>
      </c>
      <c r="O1443" s="130" t="s">
        <v>3113</v>
      </c>
    </row>
    <row r="1444" spans="3:15">
      <c r="C1444" s="189"/>
      <c r="D1444" s="189"/>
      <c r="E1444" s="189"/>
      <c r="H1444" s="175" t="s">
        <v>6909</v>
      </c>
      <c r="I1444" s="167" t="s">
        <v>7018</v>
      </c>
      <c r="J1444" s="130" t="s">
        <v>7019</v>
      </c>
      <c r="L1444" s="130" t="s">
        <v>7020</v>
      </c>
      <c r="M1444" s="130" t="s">
        <v>3069</v>
      </c>
      <c r="N1444" s="177" t="s">
        <v>1528</v>
      </c>
      <c r="O1444" s="130" t="s">
        <v>3115</v>
      </c>
    </row>
    <row r="1445" spans="3:15">
      <c r="C1445" s="189"/>
      <c r="D1445" s="189"/>
      <c r="E1445" s="189"/>
      <c r="H1445" s="175" t="s">
        <v>6909</v>
      </c>
      <c r="I1445" s="167" t="s">
        <v>7021</v>
      </c>
      <c r="J1445" s="130" t="s">
        <v>7022</v>
      </c>
      <c r="L1445" s="130" t="s">
        <v>7023</v>
      </c>
      <c r="M1445" s="130" t="s">
        <v>3069</v>
      </c>
      <c r="N1445" s="177" t="s">
        <v>3117</v>
      </c>
      <c r="O1445" s="130" t="s">
        <v>3118</v>
      </c>
    </row>
    <row r="1446" spans="3:15">
      <c r="C1446" s="189"/>
      <c r="D1446" s="189"/>
      <c r="E1446" s="189"/>
      <c r="H1446" s="175" t="s">
        <v>6909</v>
      </c>
      <c r="I1446" s="167" t="s">
        <v>7024</v>
      </c>
      <c r="J1446" s="130" t="s">
        <v>7025</v>
      </c>
      <c r="L1446" s="130" t="s">
        <v>7026</v>
      </c>
      <c r="M1446" s="130"/>
      <c r="N1446" s="177"/>
      <c r="O1446" s="130" t="s">
        <v>3118</v>
      </c>
    </row>
    <row r="1447" spans="3:15">
      <c r="C1447" s="189"/>
      <c r="D1447" s="189"/>
      <c r="E1447" s="189"/>
      <c r="H1447" s="185"/>
      <c r="I1447" s="181" t="s">
        <v>7027</v>
      </c>
      <c r="J1447" s="186"/>
      <c r="L1447" s="130" t="s">
        <v>7028</v>
      </c>
      <c r="M1447" s="130" t="s">
        <v>3069</v>
      </c>
      <c r="N1447" s="177" t="s">
        <v>3120</v>
      </c>
      <c r="O1447" s="130" t="s">
        <v>3121</v>
      </c>
    </row>
    <row r="1448" spans="3:15">
      <c r="C1448" s="189"/>
      <c r="D1448" s="189"/>
      <c r="E1448" s="189"/>
      <c r="H1448" s="175" t="s">
        <v>7029</v>
      </c>
      <c r="I1448" s="167" t="s">
        <v>7030</v>
      </c>
      <c r="J1448" s="130" t="s">
        <v>7031</v>
      </c>
      <c r="L1448" s="130" t="s">
        <v>7032</v>
      </c>
      <c r="M1448" s="130"/>
      <c r="N1448" s="177"/>
      <c r="O1448" s="130" t="s">
        <v>3121</v>
      </c>
    </row>
    <row r="1449" spans="3:15">
      <c r="C1449" s="189"/>
      <c r="D1449" s="189"/>
      <c r="E1449" s="189"/>
      <c r="H1449" s="175" t="s">
        <v>7029</v>
      </c>
      <c r="I1449" s="167" t="s">
        <v>7033</v>
      </c>
      <c r="J1449" s="130" t="s">
        <v>7034</v>
      </c>
      <c r="L1449" s="130" t="s">
        <v>7035</v>
      </c>
      <c r="M1449" s="130" t="s">
        <v>3125</v>
      </c>
      <c r="N1449" s="177" t="s">
        <v>3126</v>
      </c>
      <c r="O1449" s="130" t="s">
        <v>3127</v>
      </c>
    </row>
    <row r="1450" spans="3:15">
      <c r="C1450" s="189"/>
      <c r="D1450" s="189"/>
      <c r="E1450" s="189"/>
      <c r="H1450" s="175" t="s">
        <v>7029</v>
      </c>
      <c r="I1450" s="167" t="s">
        <v>1701</v>
      </c>
      <c r="J1450" s="130" t="s">
        <v>7036</v>
      </c>
      <c r="L1450" s="130" t="s">
        <v>7037</v>
      </c>
      <c r="M1450" s="130" t="s">
        <v>3125</v>
      </c>
      <c r="N1450" s="177" t="s">
        <v>3129</v>
      </c>
      <c r="O1450" s="130" t="s">
        <v>3130</v>
      </c>
    </row>
    <row r="1451" spans="3:15">
      <c r="C1451" s="189"/>
      <c r="D1451" s="189"/>
      <c r="E1451" s="189"/>
      <c r="H1451" s="175" t="s">
        <v>7029</v>
      </c>
      <c r="I1451" s="167" t="s">
        <v>7038</v>
      </c>
      <c r="J1451" s="130" t="s">
        <v>7039</v>
      </c>
      <c r="L1451" s="130" t="s">
        <v>7040</v>
      </c>
      <c r="M1451" s="130" t="s">
        <v>3125</v>
      </c>
      <c r="N1451" s="177" t="s">
        <v>3132</v>
      </c>
      <c r="O1451" s="130" t="s">
        <v>3133</v>
      </c>
    </row>
    <row r="1452" spans="3:15">
      <c r="C1452" s="189"/>
      <c r="D1452" s="189"/>
      <c r="E1452" s="189"/>
      <c r="H1452" s="175" t="s">
        <v>7029</v>
      </c>
      <c r="I1452" s="167" t="s">
        <v>7041</v>
      </c>
      <c r="J1452" s="130" t="s">
        <v>7042</v>
      </c>
      <c r="L1452" s="130" t="s">
        <v>7043</v>
      </c>
      <c r="M1452" s="130" t="s">
        <v>3125</v>
      </c>
      <c r="N1452" s="177" t="s">
        <v>3135</v>
      </c>
      <c r="O1452" s="130" t="s">
        <v>3136</v>
      </c>
    </row>
    <row r="1453" spans="3:15">
      <c r="C1453" s="189"/>
      <c r="D1453" s="189"/>
      <c r="E1453" s="189"/>
      <c r="H1453" s="175" t="s">
        <v>7029</v>
      </c>
      <c r="I1453" s="167" t="s">
        <v>7044</v>
      </c>
      <c r="J1453" s="130" t="s">
        <v>7045</v>
      </c>
      <c r="L1453" s="130" t="s">
        <v>7046</v>
      </c>
      <c r="M1453" s="130" t="s">
        <v>3125</v>
      </c>
      <c r="N1453" s="177" t="s">
        <v>3138</v>
      </c>
      <c r="O1453" s="130" t="s">
        <v>3139</v>
      </c>
    </row>
    <row r="1454" spans="3:15">
      <c r="C1454" s="189"/>
      <c r="D1454" s="189"/>
      <c r="E1454" s="189"/>
      <c r="H1454" s="175" t="s">
        <v>7029</v>
      </c>
      <c r="I1454" s="167" t="s">
        <v>7047</v>
      </c>
      <c r="J1454" s="130" t="s">
        <v>7048</v>
      </c>
      <c r="L1454" s="130" t="s">
        <v>7049</v>
      </c>
      <c r="M1454" s="130"/>
      <c r="N1454" s="177"/>
      <c r="O1454" s="130" t="s">
        <v>3139</v>
      </c>
    </row>
    <row r="1455" spans="3:15">
      <c r="C1455" s="189"/>
      <c r="D1455" s="189"/>
      <c r="E1455" s="189"/>
      <c r="H1455" s="175" t="s">
        <v>7029</v>
      </c>
      <c r="I1455" s="167" t="s">
        <v>7050</v>
      </c>
      <c r="J1455" s="130" t="s">
        <v>7051</v>
      </c>
      <c r="L1455" s="130" t="s">
        <v>7052</v>
      </c>
      <c r="M1455" s="130" t="s">
        <v>3125</v>
      </c>
      <c r="N1455" s="177" t="s">
        <v>3141</v>
      </c>
      <c r="O1455" s="130" t="s">
        <v>3142</v>
      </c>
    </row>
    <row r="1456" spans="3:15">
      <c r="C1456" s="189"/>
      <c r="D1456" s="189"/>
      <c r="E1456" s="189"/>
      <c r="H1456" s="175" t="s">
        <v>7029</v>
      </c>
      <c r="I1456" s="167" t="s">
        <v>7053</v>
      </c>
      <c r="J1456" s="130" t="s">
        <v>7054</v>
      </c>
      <c r="L1456" s="130" t="s">
        <v>7055</v>
      </c>
      <c r="M1456" s="130" t="s">
        <v>3125</v>
      </c>
      <c r="N1456" s="177" t="s">
        <v>3144</v>
      </c>
      <c r="O1456" s="130" t="s">
        <v>3145</v>
      </c>
    </row>
    <row r="1457" spans="3:15">
      <c r="C1457" s="189"/>
      <c r="D1457" s="189"/>
      <c r="E1457" s="189"/>
      <c r="H1457" s="175" t="s">
        <v>7029</v>
      </c>
      <c r="I1457" s="167" t="s">
        <v>7056</v>
      </c>
      <c r="J1457" s="130" t="s">
        <v>7057</v>
      </c>
      <c r="L1457" s="130" t="s">
        <v>7058</v>
      </c>
      <c r="M1457" s="130" t="s">
        <v>3125</v>
      </c>
      <c r="N1457" s="177" t="s">
        <v>3147</v>
      </c>
      <c r="O1457" s="130" t="s">
        <v>3148</v>
      </c>
    </row>
    <row r="1458" spans="3:15">
      <c r="C1458" s="189"/>
      <c r="D1458" s="189"/>
      <c r="E1458" s="189"/>
      <c r="H1458" s="175" t="s">
        <v>7029</v>
      </c>
      <c r="I1458" s="167" t="s">
        <v>7059</v>
      </c>
      <c r="J1458" s="130" t="s">
        <v>7060</v>
      </c>
      <c r="L1458" s="130" t="s">
        <v>7061</v>
      </c>
      <c r="M1458" s="130" t="s">
        <v>3125</v>
      </c>
      <c r="N1458" s="177" t="s">
        <v>3150</v>
      </c>
      <c r="O1458" s="130" t="s">
        <v>3151</v>
      </c>
    </row>
    <row r="1459" spans="3:15">
      <c r="C1459" s="189"/>
      <c r="D1459" s="189"/>
      <c r="E1459" s="189"/>
      <c r="H1459" s="175" t="s">
        <v>7029</v>
      </c>
      <c r="I1459" s="167" t="s">
        <v>7062</v>
      </c>
      <c r="J1459" s="130" t="s">
        <v>7063</v>
      </c>
      <c r="L1459" s="130" t="s">
        <v>7064</v>
      </c>
      <c r="M1459" s="130"/>
      <c r="N1459" s="177"/>
      <c r="O1459" s="130" t="s">
        <v>3151</v>
      </c>
    </row>
    <row r="1460" spans="3:15">
      <c r="C1460" s="189"/>
      <c r="D1460" s="189"/>
      <c r="E1460" s="189"/>
      <c r="H1460" s="175" t="s">
        <v>7029</v>
      </c>
      <c r="I1460" s="167" t="s">
        <v>109</v>
      </c>
      <c r="J1460" s="130" t="s">
        <v>7065</v>
      </c>
      <c r="L1460" s="130" t="s">
        <v>7066</v>
      </c>
      <c r="M1460" s="130" t="s">
        <v>3125</v>
      </c>
      <c r="N1460" s="177" t="s">
        <v>3153</v>
      </c>
      <c r="O1460" s="130" t="s">
        <v>3154</v>
      </c>
    </row>
    <row r="1461" spans="3:15">
      <c r="C1461" s="189"/>
      <c r="D1461" s="189"/>
      <c r="E1461" s="189"/>
      <c r="H1461" s="175" t="s">
        <v>7029</v>
      </c>
      <c r="I1461" s="167" t="s">
        <v>7067</v>
      </c>
      <c r="J1461" s="130" t="s">
        <v>7068</v>
      </c>
      <c r="L1461" s="130" t="s">
        <v>7069</v>
      </c>
      <c r="M1461" s="130" t="s">
        <v>3125</v>
      </c>
      <c r="N1461" s="177" t="s">
        <v>3156</v>
      </c>
      <c r="O1461" s="130" t="s">
        <v>3157</v>
      </c>
    </row>
    <row r="1462" spans="3:15">
      <c r="C1462" s="189"/>
      <c r="D1462" s="189"/>
      <c r="E1462" s="189"/>
      <c r="H1462" s="175" t="s">
        <v>7029</v>
      </c>
      <c r="I1462" s="167" t="s">
        <v>7070</v>
      </c>
      <c r="J1462" s="130" t="s">
        <v>7071</v>
      </c>
      <c r="L1462" s="130" t="s">
        <v>7072</v>
      </c>
      <c r="M1462" s="130"/>
      <c r="N1462" s="177"/>
      <c r="O1462" s="130" t="s">
        <v>3157</v>
      </c>
    </row>
    <row r="1463" spans="3:15">
      <c r="C1463" s="189"/>
      <c r="D1463" s="189"/>
      <c r="E1463" s="189"/>
      <c r="H1463" s="175" t="s">
        <v>7029</v>
      </c>
      <c r="I1463" s="167" t="s">
        <v>7073</v>
      </c>
      <c r="J1463" s="130" t="s">
        <v>7074</v>
      </c>
      <c r="L1463" s="130" t="s">
        <v>7075</v>
      </c>
      <c r="M1463" s="130" t="s">
        <v>3125</v>
      </c>
      <c r="N1463" s="177" t="s">
        <v>3159</v>
      </c>
      <c r="O1463" s="130" t="s">
        <v>3160</v>
      </c>
    </row>
    <row r="1464" spans="3:15">
      <c r="C1464" s="189"/>
      <c r="D1464" s="189"/>
      <c r="E1464" s="189"/>
      <c r="H1464" s="175" t="s">
        <v>7029</v>
      </c>
      <c r="I1464" s="167" t="s">
        <v>7076</v>
      </c>
      <c r="J1464" s="130" t="s">
        <v>7077</v>
      </c>
      <c r="L1464" s="130" t="s">
        <v>7078</v>
      </c>
      <c r="M1464" s="130"/>
      <c r="N1464" s="177"/>
      <c r="O1464" s="130" t="s">
        <v>3160</v>
      </c>
    </row>
    <row r="1465" spans="3:15">
      <c r="C1465" s="189"/>
      <c r="D1465" s="189"/>
      <c r="E1465" s="189"/>
      <c r="H1465" s="175" t="s">
        <v>7029</v>
      </c>
      <c r="I1465" s="167" t="s">
        <v>7079</v>
      </c>
      <c r="J1465" s="130" t="s">
        <v>7080</v>
      </c>
      <c r="L1465" s="130" t="s">
        <v>7081</v>
      </c>
      <c r="M1465" s="130"/>
      <c r="N1465" s="177"/>
      <c r="O1465" s="130" t="s">
        <v>3160</v>
      </c>
    </row>
    <row r="1466" spans="3:15">
      <c r="C1466" s="189"/>
      <c r="D1466" s="189"/>
      <c r="E1466" s="189"/>
      <c r="H1466" s="175" t="s">
        <v>7029</v>
      </c>
      <c r="I1466" s="167" t="s">
        <v>7082</v>
      </c>
      <c r="J1466" s="130" t="s">
        <v>7083</v>
      </c>
      <c r="L1466" s="130" t="s">
        <v>7084</v>
      </c>
      <c r="M1466" s="130" t="s">
        <v>3125</v>
      </c>
      <c r="N1466" s="177" t="s">
        <v>3162</v>
      </c>
      <c r="O1466" s="130" t="s">
        <v>3163</v>
      </c>
    </row>
    <row r="1467" spans="3:15">
      <c r="C1467" s="189"/>
      <c r="D1467" s="189"/>
      <c r="E1467" s="189"/>
      <c r="H1467" s="175" t="s">
        <v>7029</v>
      </c>
      <c r="I1467" s="167" t="s">
        <v>3881</v>
      </c>
      <c r="J1467" s="130" t="s">
        <v>3882</v>
      </c>
      <c r="L1467" s="130" t="s">
        <v>3883</v>
      </c>
      <c r="M1467" s="130" t="s">
        <v>3125</v>
      </c>
      <c r="N1467" s="177" t="s">
        <v>3165</v>
      </c>
      <c r="O1467" s="130" t="s">
        <v>3166</v>
      </c>
    </row>
    <row r="1468" spans="3:15">
      <c r="C1468" s="189"/>
      <c r="D1468" s="189"/>
      <c r="E1468" s="189"/>
      <c r="H1468" s="175" t="s">
        <v>7029</v>
      </c>
      <c r="I1468" s="167" t="s">
        <v>3884</v>
      </c>
      <c r="J1468" s="130" t="s">
        <v>3885</v>
      </c>
      <c r="L1468" s="130" t="s">
        <v>3886</v>
      </c>
      <c r="M1468" s="130" t="s">
        <v>3125</v>
      </c>
      <c r="N1468" s="177" t="s">
        <v>3168</v>
      </c>
      <c r="O1468" s="130" t="s">
        <v>3169</v>
      </c>
    </row>
    <row r="1469" spans="3:15">
      <c r="C1469" s="189"/>
      <c r="D1469" s="189"/>
      <c r="E1469" s="189"/>
      <c r="H1469" s="175" t="s">
        <v>7029</v>
      </c>
      <c r="I1469" s="167" t="s">
        <v>3887</v>
      </c>
      <c r="J1469" s="130" t="s">
        <v>3888</v>
      </c>
      <c r="L1469" s="130" t="s">
        <v>3889</v>
      </c>
      <c r="M1469" s="130"/>
      <c r="N1469" s="177"/>
      <c r="O1469" s="130" t="s">
        <v>3169</v>
      </c>
    </row>
    <row r="1470" spans="3:15">
      <c r="C1470" s="189"/>
      <c r="D1470" s="189"/>
      <c r="E1470" s="189"/>
      <c r="H1470" s="175" t="s">
        <v>7029</v>
      </c>
      <c r="I1470" s="167" t="s">
        <v>3890</v>
      </c>
      <c r="J1470" s="130" t="s">
        <v>3891</v>
      </c>
      <c r="L1470" s="130" t="s">
        <v>3892</v>
      </c>
      <c r="M1470" s="130" t="s">
        <v>3125</v>
      </c>
      <c r="N1470" s="177" t="s">
        <v>3171</v>
      </c>
      <c r="O1470" s="130" t="s">
        <v>3172</v>
      </c>
    </row>
    <row r="1471" spans="3:15">
      <c r="C1471" s="189"/>
      <c r="D1471" s="189"/>
      <c r="E1471" s="189"/>
      <c r="H1471" s="175" t="s">
        <v>7029</v>
      </c>
      <c r="I1471" s="167" t="s">
        <v>3893</v>
      </c>
      <c r="J1471" s="130" t="s">
        <v>3894</v>
      </c>
      <c r="L1471" s="130" t="s">
        <v>3895</v>
      </c>
      <c r="M1471" s="130"/>
      <c r="N1471" s="177"/>
      <c r="O1471" s="130" t="s">
        <v>3172</v>
      </c>
    </row>
    <row r="1472" spans="3:15">
      <c r="C1472" s="189"/>
      <c r="D1472" s="189"/>
      <c r="E1472" s="189"/>
      <c r="H1472" s="175" t="s">
        <v>7029</v>
      </c>
      <c r="I1472" s="167" t="s">
        <v>3896</v>
      </c>
      <c r="J1472" s="130" t="s">
        <v>3897</v>
      </c>
      <c r="L1472" s="130" t="s">
        <v>3898</v>
      </c>
      <c r="M1472" s="130" t="s">
        <v>3176</v>
      </c>
      <c r="N1472" s="177" t="s">
        <v>3177</v>
      </c>
      <c r="O1472" s="130" t="s">
        <v>3178</v>
      </c>
    </row>
    <row r="1473" spans="3:15">
      <c r="C1473" s="189"/>
      <c r="D1473" s="189"/>
      <c r="E1473" s="189"/>
      <c r="H1473" s="175" t="s">
        <v>7029</v>
      </c>
      <c r="I1473" s="167" t="s">
        <v>3536</v>
      </c>
      <c r="J1473" s="130" t="s">
        <v>3899</v>
      </c>
      <c r="L1473" s="130" t="s">
        <v>3900</v>
      </c>
      <c r="M1473" s="130" t="s">
        <v>3176</v>
      </c>
      <c r="N1473" s="177" t="s">
        <v>3180</v>
      </c>
      <c r="O1473" s="130" t="s">
        <v>3181</v>
      </c>
    </row>
    <row r="1474" spans="3:15">
      <c r="C1474" s="189"/>
      <c r="D1474" s="189"/>
      <c r="E1474" s="189"/>
      <c r="H1474" s="175" t="s">
        <v>7029</v>
      </c>
      <c r="I1474" s="167" t="s">
        <v>3901</v>
      </c>
      <c r="J1474" s="130" t="s">
        <v>3902</v>
      </c>
      <c r="L1474" s="130" t="s">
        <v>3903</v>
      </c>
      <c r="M1474" s="130" t="s">
        <v>3176</v>
      </c>
      <c r="N1474" s="177" t="s">
        <v>3183</v>
      </c>
      <c r="O1474" s="130" t="s">
        <v>3184</v>
      </c>
    </row>
    <row r="1475" spans="3:15">
      <c r="C1475" s="189"/>
      <c r="D1475" s="189"/>
      <c r="E1475" s="189"/>
      <c r="H1475" s="175" t="s">
        <v>7029</v>
      </c>
      <c r="I1475" s="167" t="s">
        <v>3904</v>
      </c>
      <c r="J1475" s="130" t="s">
        <v>3905</v>
      </c>
      <c r="L1475" s="130" t="s">
        <v>3906</v>
      </c>
      <c r="M1475" s="130" t="s">
        <v>3176</v>
      </c>
      <c r="N1475" s="177" t="s">
        <v>3186</v>
      </c>
      <c r="O1475" s="130" t="s">
        <v>3187</v>
      </c>
    </row>
    <row r="1476" spans="3:15">
      <c r="C1476" s="189"/>
      <c r="D1476" s="189"/>
      <c r="E1476" s="189"/>
      <c r="H1476" s="175" t="s">
        <v>7029</v>
      </c>
      <c r="I1476" s="167" t="s">
        <v>3907</v>
      </c>
      <c r="J1476" s="130" t="s">
        <v>3908</v>
      </c>
      <c r="L1476" s="130" t="s">
        <v>3909</v>
      </c>
      <c r="M1476" s="130" t="s">
        <v>3176</v>
      </c>
      <c r="N1476" s="177" t="s">
        <v>3189</v>
      </c>
      <c r="O1476" s="130" t="s">
        <v>3190</v>
      </c>
    </row>
    <row r="1477" spans="3:15">
      <c r="C1477" s="189"/>
      <c r="D1477" s="189"/>
      <c r="E1477" s="189"/>
      <c r="H1477" s="175" t="s">
        <v>7029</v>
      </c>
      <c r="I1477" s="167" t="s">
        <v>3910</v>
      </c>
      <c r="J1477" s="130" t="s">
        <v>3911</v>
      </c>
      <c r="L1477" s="130" t="s">
        <v>3912</v>
      </c>
      <c r="M1477" s="130" t="s">
        <v>3176</v>
      </c>
      <c r="N1477" s="177" t="s">
        <v>3192</v>
      </c>
      <c r="O1477" s="130" t="s">
        <v>3193</v>
      </c>
    </row>
    <row r="1478" spans="3:15">
      <c r="C1478" s="189"/>
      <c r="D1478" s="189"/>
      <c r="E1478" s="189"/>
      <c r="H1478" s="175" t="s">
        <v>7029</v>
      </c>
      <c r="I1478" s="167" t="s">
        <v>3913</v>
      </c>
      <c r="J1478" s="130" t="s">
        <v>3914</v>
      </c>
      <c r="L1478" s="130" t="s">
        <v>3915</v>
      </c>
      <c r="M1478" s="130" t="s">
        <v>3176</v>
      </c>
      <c r="N1478" s="177" t="s">
        <v>3195</v>
      </c>
      <c r="O1478" s="130" t="s">
        <v>3196</v>
      </c>
    </row>
    <row r="1479" spans="3:15">
      <c r="C1479" s="189"/>
      <c r="D1479" s="189"/>
      <c r="E1479" s="189"/>
      <c r="H1479" s="175" t="s">
        <v>7029</v>
      </c>
      <c r="I1479" s="167" t="s">
        <v>3916</v>
      </c>
      <c r="J1479" s="130" t="s">
        <v>3917</v>
      </c>
      <c r="L1479" s="130" t="s">
        <v>3918</v>
      </c>
      <c r="M1479" s="130"/>
      <c r="N1479" s="177"/>
      <c r="O1479" s="130" t="s">
        <v>3196</v>
      </c>
    </row>
    <row r="1480" spans="3:15">
      <c r="C1480" s="189"/>
      <c r="D1480" s="189"/>
      <c r="E1480" s="189"/>
      <c r="H1480" s="175" t="s">
        <v>7029</v>
      </c>
      <c r="I1480" s="167" t="s">
        <v>3919</v>
      </c>
      <c r="J1480" s="130" t="s">
        <v>3920</v>
      </c>
      <c r="L1480" s="130" t="s">
        <v>3921</v>
      </c>
      <c r="M1480" s="130" t="s">
        <v>3176</v>
      </c>
      <c r="N1480" s="177" t="s">
        <v>3198</v>
      </c>
      <c r="O1480" s="130" t="s">
        <v>3199</v>
      </c>
    </row>
    <row r="1481" spans="3:15">
      <c r="C1481" s="189"/>
      <c r="D1481" s="189"/>
      <c r="E1481" s="189"/>
      <c r="H1481" s="175" t="s">
        <v>7029</v>
      </c>
      <c r="I1481" s="167" t="s">
        <v>3922</v>
      </c>
      <c r="J1481" s="130" t="s">
        <v>3923</v>
      </c>
      <c r="L1481" s="130" t="s">
        <v>3924</v>
      </c>
      <c r="M1481" s="130" t="s">
        <v>3203</v>
      </c>
      <c r="N1481" s="177" t="s">
        <v>3204</v>
      </c>
      <c r="O1481" s="130" t="s">
        <v>3205</v>
      </c>
    </row>
    <row r="1482" spans="3:15">
      <c r="C1482" s="189"/>
      <c r="D1482" s="189"/>
      <c r="E1482" s="189"/>
      <c r="H1482" s="175" t="s">
        <v>7029</v>
      </c>
      <c r="I1482" s="167" t="s">
        <v>3925</v>
      </c>
      <c r="J1482" s="130" t="s">
        <v>3926</v>
      </c>
      <c r="L1482" s="130" t="s">
        <v>3927</v>
      </c>
      <c r="M1482" s="130" t="s">
        <v>3203</v>
      </c>
      <c r="N1482" s="177" t="s">
        <v>3207</v>
      </c>
      <c r="O1482" s="130" t="s">
        <v>3208</v>
      </c>
    </row>
    <row r="1483" spans="3:15">
      <c r="C1483" s="189"/>
      <c r="D1483" s="189"/>
      <c r="E1483" s="189"/>
      <c r="H1483" s="175" t="s">
        <v>7029</v>
      </c>
      <c r="I1483" s="167" t="s">
        <v>3928</v>
      </c>
      <c r="J1483" s="130" t="s">
        <v>3929</v>
      </c>
      <c r="L1483" s="130" t="s">
        <v>3930</v>
      </c>
      <c r="M1483" s="130" t="s">
        <v>3203</v>
      </c>
      <c r="N1483" s="177" t="s">
        <v>3210</v>
      </c>
      <c r="O1483" s="130" t="s">
        <v>3211</v>
      </c>
    </row>
    <row r="1484" spans="3:15">
      <c r="C1484" s="189"/>
      <c r="D1484" s="189"/>
      <c r="E1484" s="189"/>
      <c r="H1484" s="175" t="s">
        <v>7029</v>
      </c>
      <c r="I1484" s="167" t="s">
        <v>3931</v>
      </c>
      <c r="J1484" s="130" t="s">
        <v>3932</v>
      </c>
      <c r="L1484" s="130" t="s">
        <v>3933</v>
      </c>
      <c r="M1484" s="130"/>
      <c r="N1484" s="177"/>
      <c r="O1484" s="130" t="s">
        <v>3211</v>
      </c>
    </row>
    <row r="1485" spans="3:15">
      <c r="C1485" s="189"/>
      <c r="D1485" s="189"/>
      <c r="E1485" s="189"/>
      <c r="H1485" s="185"/>
      <c r="I1485" s="181" t="s">
        <v>3934</v>
      </c>
      <c r="J1485" s="186"/>
      <c r="L1485" s="130" t="s">
        <v>3935</v>
      </c>
      <c r="M1485" s="130" t="s">
        <v>3203</v>
      </c>
      <c r="N1485" s="177" t="s">
        <v>3213</v>
      </c>
      <c r="O1485" s="130" t="s">
        <v>3214</v>
      </c>
    </row>
    <row r="1486" spans="3:15">
      <c r="C1486" s="189"/>
      <c r="D1486" s="189"/>
      <c r="E1486" s="189"/>
      <c r="H1486" s="175" t="s">
        <v>3936</v>
      </c>
      <c r="I1486" s="167" t="s">
        <v>3937</v>
      </c>
      <c r="J1486" s="130" t="s">
        <v>3938</v>
      </c>
      <c r="L1486" s="130" t="s">
        <v>3939</v>
      </c>
      <c r="M1486" s="130" t="s">
        <v>3203</v>
      </c>
      <c r="N1486" s="177" t="s">
        <v>3216</v>
      </c>
      <c r="O1486" s="130" t="s">
        <v>3217</v>
      </c>
    </row>
    <row r="1487" spans="3:15">
      <c r="C1487" s="189"/>
      <c r="D1487" s="189"/>
      <c r="E1487" s="189"/>
      <c r="H1487" s="175" t="s">
        <v>3936</v>
      </c>
      <c r="I1487" s="167" t="s">
        <v>3940</v>
      </c>
      <c r="J1487" s="130" t="s">
        <v>3941</v>
      </c>
      <c r="L1487" s="130" t="s">
        <v>3942</v>
      </c>
      <c r="M1487" s="130" t="s">
        <v>3203</v>
      </c>
      <c r="N1487" s="177" t="s">
        <v>3219</v>
      </c>
      <c r="O1487" s="130" t="s">
        <v>3220</v>
      </c>
    </row>
    <row r="1488" spans="3:15">
      <c r="C1488" s="189"/>
      <c r="D1488" s="189"/>
      <c r="E1488" s="189"/>
      <c r="H1488" s="175" t="s">
        <v>3936</v>
      </c>
      <c r="I1488" s="167" t="s">
        <v>3943</v>
      </c>
      <c r="J1488" s="130" t="s">
        <v>3944</v>
      </c>
      <c r="L1488" s="130" t="s">
        <v>3945</v>
      </c>
      <c r="M1488" s="130" t="s">
        <v>3203</v>
      </c>
      <c r="N1488" s="177" t="s">
        <v>3222</v>
      </c>
      <c r="O1488" s="130" t="s">
        <v>3223</v>
      </c>
    </row>
    <row r="1489" spans="3:15">
      <c r="C1489" s="189"/>
      <c r="D1489" s="189"/>
      <c r="E1489" s="189"/>
      <c r="H1489" s="175" t="s">
        <v>3936</v>
      </c>
      <c r="I1489" s="167" t="s">
        <v>3946</v>
      </c>
      <c r="J1489" s="130" t="s">
        <v>3947</v>
      </c>
      <c r="L1489" s="130" t="s">
        <v>3948</v>
      </c>
      <c r="M1489" s="130" t="s">
        <v>3203</v>
      </c>
      <c r="N1489" s="177" t="s">
        <v>3225</v>
      </c>
      <c r="O1489" s="130" t="s">
        <v>3226</v>
      </c>
    </row>
    <row r="1490" spans="3:15">
      <c r="C1490" s="189"/>
      <c r="D1490" s="189"/>
      <c r="E1490" s="189"/>
      <c r="H1490" s="175" t="s">
        <v>3936</v>
      </c>
      <c r="I1490" s="167" t="s">
        <v>3949</v>
      </c>
      <c r="J1490" s="130" t="s">
        <v>3950</v>
      </c>
      <c r="L1490" s="130" t="s">
        <v>3951</v>
      </c>
      <c r="M1490" s="130" t="s">
        <v>3203</v>
      </c>
      <c r="N1490" s="177" t="s">
        <v>3228</v>
      </c>
      <c r="O1490" s="130" t="s">
        <v>3229</v>
      </c>
    </row>
    <row r="1491" spans="3:15">
      <c r="C1491" s="189"/>
      <c r="D1491" s="189"/>
      <c r="E1491" s="189"/>
      <c r="H1491" s="175" t="s">
        <v>3936</v>
      </c>
      <c r="I1491" s="167" t="s">
        <v>3952</v>
      </c>
      <c r="J1491" s="130" t="s">
        <v>3953</v>
      </c>
      <c r="L1491" s="130" t="s">
        <v>3954</v>
      </c>
      <c r="M1491" s="130" t="s">
        <v>3203</v>
      </c>
      <c r="N1491" s="177" t="s">
        <v>3231</v>
      </c>
      <c r="O1491" s="130" t="s">
        <v>3232</v>
      </c>
    </row>
    <row r="1492" spans="3:15">
      <c r="C1492" s="189"/>
      <c r="D1492" s="189"/>
      <c r="E1492" s="189"/>
      <c r="H1492" s="175" t="s">
        <v>3936</v>
      </c>
      <c r="I1492" s="167" t="s">
        <v>3955</v>
      </c>
      <c r="J1492" s="130" t="s">
        <v>3956</v>
      </c>
      <c r="L1492" s="130" t="s">
        <v>3957</v>
      </c>
      <c r="M1492" s="130" t="s">
        <v>3203</v>
      </c>
      <c r="N1492" s="177" t="s">
        <v>3236</v>
      </c>
      <c r="O1492" s="130" t="s">
        <v>3237</v>
      </c>
    </row>
    <row r="1493" spans="3:15">
      <c r="C1493" s="189"/>
      <c r="D1493" s="189"/>
      <c r="E1493" s="189"/>
      <c r="H1493" s="175" t="s">
        <v>3936</v>
      </c>
      <c r="I1493" s="167" t="s">
        <v>3958</v>
      </c>
      <c r="J1493" s="130" t="s">
        <v>3959</v>
      </c>
      <c r="L1493" s="130" t="s">
        <v>3960</v>
      </c>
      <c r="M1493" s="130" t="s">
        <v>3203</v>
      </c>
      <c r="N1493" s="177" t="s">
        <v>3239</v>
      </c>
      <c r="O1493" s="130" t="s">
        <v>3240</v>
      </c>
    </row>
    <row r="1494" spans="3:15">
      <c r="C1494" s="189"/>
      <c r="D1494" s="189"/>
      <c r="E1494" s="189"/>
      <c r="H1494" s="175" t="s">
        <v>3936</v>
      </c>
      <c r="I1494" s="167" t="s">
        <v>3961</v>
      </c>
      <c r="J1494" s="130" t="s">
        <v>3962</v>
      </c>
      <c r="L1494" s="130" t="s">
        <v>3963</v>
      </c>
      <c r="M1494" s="130" t="s">
        <v>3203</v>
      </c>
      <c r="N1494" s="177" t="s">
        <v>3242</v>
      </c>
      <c r="O1494" s="130" t="s">
        <v>3243</v>
      </c>
    </row>
    <row r="1495" spans="3:15">
      <c r="C1495" s="189"/>
      <c r="D1495" s="189"/>
      <c r="E1495" s="189"/>
      <c r="H1495" s="175" t="s">
        <v>3936</v>
      </c>
      <c r="I1495" s="167" t="s">
        <v>3964</v>
      </c>
      <c r="J1495" s="130" t="s">
        <v>3965</v>
      </c>
      <c r="L1495" s="130" t="s">
        <v>3966</v>
      </c>
      <c r="M1495" s="130" t="s">
        <v>3203</v>
      </c>
      <c r="N1495" s="177" t="s">
        <v>3245</v>
      </c>
      <c r="O1495" s="130" t="s">
        <v>3246</v>
      </c>
    </row>
    <row r="1496" spans="3:15">
      <c r="C1496" s="189"/>
      <c r="D1496" s="189"/>
      <c r="E1496" s="189"/>
      <c r="H1496" s="175" t="s">
        <v>3936</v>
      </c>
      <c r="I1496" s="167" t="s">
        <v>3967</v>
      </c>
      <c r="J1496" s="130" t="s">
        <v>3968</v>
      </c>
      <c r="L1496" s="130" t="s">
        <v>3969</v>
      </c>
      <c r="M1496" s="130" t="s">
        <v>3203</v>
      </c>
      <c r="N1496" s="177" t="s">
        <v>3248</v>
      </c>
      <c r="O1496" s="130" t="s">
        <v>3249</v>
      </c>
    </row>
    <row r="1497" spans="3:15">
      <c r="C1497" s="189"/>
      <c r="D1497" s="189"/>
      <c r="E1497" s="189"/>
      <c r="H1497" s="175" t="s">
        <v>3936</v>
      </c>
      <c r="I1497" s="167" t="s">
        <v>3970</v>
      </c>
      <c r="J1497" s="130" t="s">
        <v>3971</v>
      </c>
      <c r="L1497" s="130" t="s">
        <v>3972</v>
      </c>
      <c r="M1497" s="130" t="s">
        <v>3203</v>
      </c>
      <c r="N1497" s="177" t="s">
        <v>3251</v>
      </c>
      <c r="O1497" s="130" t="s">
        <v>3252</v>
      </c>
    </row>
    <row r="1498" spans="3:15">
      <c r="C1498" s="189"/>
      <c r="D1498" s="189"/>
      <c r="E1498" s="189"/>
      <c r="H1498" s="175" t="s">
        <v>3936</v>
      </c>
      <c r="I1498" s="167" t="s">
        <v>3973</v>
      </c>
      <c r="J1498" s="130" t="s">
        <v>3974</v>
      </c>
      <c r="L1498" s="130" t="s">
        <v>3975</v>
      </c>
      <c r="M1498" s="130" t="s">
        <v>3203</v>
      </c>
      <c r="N1498" s="177" t="s">
        <v>3254</v>
      </c>
      <c r="O1498" s="130" t="s">
        <v>3255</v>
      </c>
    </row>
    <row r="1499" spans="3:15">
      <c r="C1499" s="189"/>
      <c r="D1499" s="189"/>
      <c r="E1499" s="189"/>
      <c r="H1499" s="175" t="s">
        <v>3936</v>
      </c>
      <c r="I1499" s="167" t="s">
        <v>3976</v>
      </c>
      <c r="J1499" s="130" t="s">
        <v>3977</v>
      </c>
      <c r="L1499" s="130" t="s">
        <v>3978</v>
      </c>
      <c r="M1499" s="130" t="s">
        <v>3203</v>
      </c>
      <c r="N1499" s="177" t="s">
        <v>3257</v>
      </c>
      <c r="O1499" s="130" t="s">
        <v>3258</v>
      </c>
    </row>
    <row r="1500" spans="3:15">
      <c r="C1500" s="189"/>
      <c r="D1500" s="189"/>
      <c r="E1500" s="189"/>
      <c r="H1500" s="175" t="s">
        <v>3936</v>
      </c>
      <c r="I1500" s="167" t="s">
        <v>3979</v>
      </c>
      <c r="J1500" s="130" t="s">
        <v>3980</v>
      </c>
      <c r="L1500" s="130" t="s">
        <v>3981</v>
      </c>
      <c r="M1500" s="130" t="s">
        <v>3203</v>
      </c>
      <c r="N1500" s="177" t="s">
        <v>3260</v>
      </c>
      <c r="O1500" s="130" t="s">
        <v>3261</v>
      </c>
    </row>
    <row r="1501" spans="3:15">
      <c r="C1501" s="189"/>
      <c r="D1501" s="189"/>
      <c r="E1501" s="189"/>
      <c r="H1501" s="175" t="s">
        <v>3936</v>
      </c>
      <c r="I1501" s="167" t="s">
        <v>3982</v>
      </c>
      <c r="J1501" s="130" t="s">
        <v>3983</v>
      </c>
      <c r="L1501" s="130" t="s">
        <v>3984</v>
      </c>
      <c r="M1501" s="130" t="s">
        <v>3203</v>
      </c>
      <c r="N1501" s="177" t="s">
        <v>3263</v>
      </c>
      <c r="O1501" s="130" t="s">
        <v>3264</v>
      </c>
    </row>
    <row r="1502" spans="3:15">
      <c r="C1502" s="189"/>
      <c r="D1502" s="189"/>
      <c r="E1502" s="189"/>
      <c r="H1502" s="175" t="s">
        <v>3936</v>
      </c>
      <c r="I1502" s="167" t="s">
        <v>3985</v>
      </c>
      <c r="J1502" s="130" t="s">
        <v>3986</v>
      </c>
      <c r="L1502" s="130" t="s">
        <v>3987</v>
      </c>
      <c r="M1502" s="130"/>
      <c r="N1502" s="177"/>
      <c r="O1502" s="130" t="s">
        <v>3264</v>
      </c>
    </row>
    <row r="1503" spans="3:15">
      <c r="C1503" s="189"/>
      <c r="D1503" s="189"/>
      <c r="E1503" s="189"/>
      <c r="H1503" s="175" t="s">
        <v>3936</v>
      </c>
      <c r="I1503" s="167" t="s">
        <v>3988</v>
      </c>
      <c r="J1503" s="130" t="s">
        <v>3989</v>
      </c>
      <c r="L1503" s="130" t="s">
        <v>3990</v>
      </c>
      <c r="M1503" s="130" t="s">
        <v>3203</v>
      </c>
      <c r="N1503" s="177" t="s">
        <v>3266</v>
      </c>
      <c r="O1503" s="130" t="s">
        <v>3267</v>
      </c>
    </row>
    <row r="1504" spans="3:15">
      <c r="C1504" s="189"/>
      <c r="D1504" s="189"/>
      <c r="E1504" s="189"/>
      <c r="H1504" s="175" t="s">
        <v>3936</v>
      </c>
      <c r="I1504" s="167" t="s">
        <v>3991</v>
      </c>
      <c r="J1504" s="130" t="s">
        <v>3992</v>
      </c>
      <c r="L1504" s="130" t="s">
        <v>3993</v>
      </c>
      <c r="M1504" s="130" t="s">
        <v>3203</v>
      </c>
      <c r="N1504" s="177" t="s">
        <v>3269</v>
      </c>
      <c r="O1504" s="130" t="s">
        <v>3270</v>
      </c>
    </row>
    <row r="1505" spans="3:15">
      <c r="C1505" s="189"/>
      <c r="D1505" s="189"/>
      <c r="E1505" s="189"/>
      <c r="H1505" s="175" t="s">
        <v>3936</v>
      </c>
      <c r="I1505" s="167" t="s">
        <v>3994</v>
      </c>
      <c r="J1505" s="130" t="s">
        <v>3995</v>
      </c>
      <c r="L1505" s="130" t="s">
        <v>3996</v>
      </c>
      <c r="M1505" s="130" t="s">
        <v>3203</v>
      </c>
      <c r="N1505" s="177" t="s">
        <v>3272</v>
      </c>
      <c r="O1505" s="130" t="s">
        <v>3273</v>
      </c>
    </row>
    <row r="1506" spans="3:15">
      <c r="C1506" s="189"/>
      <c r="D1506" s="189"/>
      <c r="E1506" s="189"/>
      <c r="H1506" s="175" t="s">
        <v>3936</v>
      </c>
      <c r="I1506" s="167" t="s">
        <v>3997</v>
      </c>
      <c r="J1506" s="130" t="s">
        <v>3998</v>
      </c>
      <c r="L1506" s="130" t="s">
        <v>3999</v>
      </c>
      <c r="M1506" s="130" t="s">
        <v>3203</v>
      </c>
      <c r="N1506" s="177" t="s">
        <v>3275</v>
      </c>
      <c r="O1506" s="130" t="s">
        <v>3276</v>
      </c>
    </row>
    <row r="1507" spans="3:15">
      <c r="C1507" s="189"/>
      <c r="D1507" s="189"/>
      <c r="E1507" s="189"/>
      <c r="H1507" s="185"/>
      <c r="I1507" s="181" t="s">
        <v>4000</v>
      </c>
      <c r="J1507" s="186"/>
      <c r="L1507" s="130" t="s">
        <v>4001</v>
      </c>
      <c r="M1507" s="130" t="s">
        <v>3203</v>
      </c>
      <c r="N1507" s="177" t="s">
        <v>3278</v>
      </c>
      <c r="O1507" s="130" t="s">
        <v>3279</v>
      </c>
    </row>
    <row r="1508" spans="3:15">
      <c r="C1508" s="189"/>
      <c r="D1508" s="189"/>
      <c r="E1508" s="189"/>
      <c r="H1508" s="175" t="s">
        <v>4002</v>
      </c>
      <c r="I1508" s="167" t="s">
        <v>4003</v>
      </c>
      <c r="J1508" s="130" t="s">
        <v>4004</v>
      </c>
      <c r="L1508" s="130" t="s">
        <v>4005</v>
      </c>
      <c r="M1508" s="130" t="s">
        <v>3203</v>
      </c>
      <c r="N1508" s="177" t="s">
        <v>3281</v>
      </c>
      <c r="O1508" s="130" t="s">
        <v>3282</v>
      </c>
    </row>
    <row r="1509" spans="3:15">
      <c r="C1509" s="189"/>
      <c r="D1509" s="189"/>
      <c r="E1509" s="189"/>
      <c r="H1509" s="175" t="s">
        <v>4002</v>
      </c>
      <c r="I1509" s="167" t="s">
        <v>3756</v>
      </c>
      <c r="J1509" s="130" t="s">
        <v>4006</v>
      </c>
      <c r="L1509" s="130" t="s">
        <v>4007</v>
      </c>
      <c r="M1509" s="130" t="s">
        <v>3203</v>
      </c>
      <c r="N1509" s="177" t="s">
        <v>3284</v>
      </c>
      <c r="O1509" s="130" t="s">
        <v>3285</v>
      </c>
    </row>
    <row r="1510" spans="3:15">
      <c r="C1510" s="189"/>
      <c r="D1510" s="189"/>
      <c r="E1510" s="189"/>
      <c r="H1510" s="175" t="s">
        <v>4002</v>
      </c>
      <c r="I1510" s="167" t="s">
        <v>4008</v>
      </c>
      <c r="J1510" s="130" t="s">
        <v>4009</v>
      </c>
      <c r="L1510" s="130" t="s">
        <v>4010</v>
      </c>
      <c r="M1510" s="130" t="s">
        <v>3203</v>
      </c>
      <c r="N1510" s="177" t="s">
        <v>3287</v>
      </c>
      <c r="O1510" s="130" t="s">
        <v>3288</v>
      </c>
    </row>
    <row r="1511" spans="3:15">
      <c r="C1511" s="189"/>
      <c r="D1511" s="189"/>
      <c r="E1511" s="189"/>
      <c r="H1511" s="175" t="s">
        <v>4002</v>
      </c>
      <c r="I1511" s="167" t="s">
        <v>4011</v>
      </c>
      <c r="J1511" s="130" t="s">
        <v>4012</v>
      </c>
      <c r="L1511" s="130" t="s">
        <v>4013</v>
      </c>
      <c r="M1511" s="130" t="s">
        <v>3203</v>
      </c>
      <c r="N1511" s="177" t="s">
        <v>3290</v>
      </c>
      <c r="O1511" s="130" t="s">
        <v>3291</v>
      </c>
    </row>
    <row r="1512" spans="3:15">
      <c r="C1512" s="189"/>
      <c r="D1512" s="189"/>
      <c r="E1512" s="189"/>
      <c r="H1512" s="175" t="s">
        <v>4002</v>
      </c>
      <c r="I1512" s="167" t="s">
        <v>4014</v>
      </c>
      <c r="J1512" s="130" t="s">
        <v>4015</v>
      </c>
      <c r="L1512" s="130" t="s">
        <v>4016</v>
      </c>
      <c r="M1512" s="130" t="s">
        <v>3203</v>
      </c>
      <c r="N1512" s="177" t="s">
        <v>3293</v>
      </c>
      <c r="O1512" s="130" t="s">
        <v>3294</v>
      </c>
    </row>
    <row r="1513" spans="3:15">
      <c r="C1513" s="189"/>
      <c r="D1513" s="189"/>
      <c r="E1513" s="189"/>
      <c r="H1513" s="175" t="s">
        <v>4002</v>
      </c>
      <c r="I1513" s="167" t="s">
        <v>4017</v>
      </c>
      <c r="J1513" s="130" t="s">
        <v>4018</v>
      </c>
      <c r="L1513" s="130" t="s">
        <v>4019</v>
      </c>
      <c r="M1513" s="130" t="s">
        <v>3203</v>
      </c>
      <c r="N1513" s="177" t="s">
        <v>3296</v>
      </c>
      <c r="O1513" s="130" t="s">
        <v>3297</v>
      </c>
    </row>
    <row r="1514" spans="3:15">
      <c r="C1514" s="189"/>
      <c r="D1514" s="189"/>
      <c r="E1514" s="189"/>
      <c r="H1514" s="175" t="s">
        <v>4002</v>
      </c>
      <c r="I1514" s="167" t="s">
        <v>5399</v>
      </c>
      <c r="J1514" s="130" t="s">
        <v>4020</v>
      </c>
      <c r="L1514" s="130" t="s">
        <v>4021</v>
      </c>
      <c r="M1514" s="130" t="s">
        <v>3203</v>
      </c>
      <c r="N1514" s="177" t="s">
        <v>3299</v>
      </c>
      <c r="O1514" s="130" t="s">
        <v>3300</v>
      </c>
    </row>
    <row r="1515" spans="3:15">
      <c r="C1515" s="189"/>
      <c r="D1515" s="189"/>
      <c r="E1515" s="189"/>
      <c r="H1515" s="175" t="s">
        <v>4002</v>
      </c>
      <c r="I1515" s="167" t="s">
        <v>4022</v>
      </c>
      <c r="J1515" s="130" t="s">
        <v>4023</v>
      </c>
      <c r="L1515" s="130" t="s">
        <v>4024</v>
      </c>
      <c r="M1515" s="130" t="s">
        <v>3203</v>
      </c>
      <c r="N1515" s="177" t="s">
        <v>3302</v>
      </c>
      <c r="O1515" s="130" t="s">
        <v>3303</v>
      </c>
    </row>
    <row r="1516" spans="3:15">
      <c r="C1516" s="189"/>
      <c r="D1516" s="189"/>
      <c r="E1516" s="189"/>
      <c r="H1516" s="175" t="s">
        <v>4002</v>
      </c>
      <c r="I1516" s="167" t="s">
        <v>4025</v>
      </c>
      <c r="J1516" s="130" t="s">
        <v>4026</v>
      </c>
      <c r="L1516" s="130" t="s">
        <v>4027</v>
      </c>
      <c r="M1516" s="130"/>
      <c r="N1516" s="177"/>
      <c r="O1516" s="130" t="s">
        <v>3303</v>
      </c>
    </row>
    <row r="1517" spans="3:15">
      <c r="C1517" s="189"/>
      <c r="D1517" s="189"/>
      <c r="E1517" s="189"/>
      <c r="H1517" s="175" t="s">
        <v>4002</v>
      </c>
      <c r="I1517" s="167" t="s">
        <v>4028</v>
      </c>
      <c r="J1517" s="130" t="s">
        <v>4029</v>
      </c>
      <c r="L1517" s="130" t="s">
        <v>4030</v>
      </c>
      <c r="M1517" s="130" t="s">
        <v>3203</v>
      </c>
      <c r="N1517" s="177" t="s">
        <v>3305</v>
      </c>
      <c r="O1517" s="130" t="s">
        <v>3306</v>
      </c>
    </row>
    <row r="1518" spans="3:15">
      <c r="C1518" s="189"/>
      <c r="D1518" s="189"/>
      <c r="E1518" s="189"/>
      <c r="H1518" s="175" t="s">
        <v>4002</v>
      </c>
      <c r="I1518" s="167" t="s">
        <v>4031</v>
      </c>
      <c r="J1518" s="130" t="s">
        <v>4032</v>
      </c>
      <c r="L1518" s="130" t="s">
        <v>4033</v>
      </c>
      <c r="M1518" s="130" t="s">
        <v>3203</v>
      </c>
      <c r="N1518" s="177" t="s">
        <v>3308</v>
      </c>
      <c r="O1518" s="130" t="s">
        <v>3309</v>
      </c>
    </row>
    <row r="1519" spans="3:15">
      <c r="C1519" s="189"/>
      <c r="D1519" s="189"/>
      <c r="E1519" s="189"/>
      <c r="H1519" s="175" t="s">
        <v>4002</v>
      </c>
      <c r="I1519" s="167" t="s">
        <v>1026</v>
      </c>
      <c r="J1519" s="130" t="s">
        <v>4034</v>
      </c>
      <c r="L1519" s="130" t="s">
        <v>4035</v>
      </c>
      <c r="M1519" s="130" t="s">
        <v>3203</v>
      </c>
      <c r="N1519" s="177" t="s">
        <v>3311</v>
      </c>
      <c r="O1519" s="130" t="s">
        <v>3312</v>
      </c>
    </row>
    <row r="1520" spans="3:15">
      <c r="C1520" s="189"/>
      <c r="D1520" s="189"/>
      <c r="E1520" s="189"/>
      <c r="H1520" s="175" t="s">
        <v>4002</v>
      </c>
      <c r="I1520" s="167" t="s">
        <v>4036</v>
      </c>
      <c r="J1520" s="130" t="s">
        <v>4037</v>
      </c>
      <c r="L1520" s="130" t="s">
        <v>4038</v>
      </c>
      <c r="M1520" s="130" t="s">
        <v>3203</v>
      </c>
      <c r="N1520" s="177" t="s">
        <v>3314</v>
      </c>
      <c r="O1520" s="130" t="s">
        <v>3315</v>
      </c>
    </row>
    <row r="1521" spans="3:15">
      <c r="C1521" s="189"/>
      <c r="D1521" s="189"/>
      <c r="E1521" s="189"/>
      <c r="H1521" s="175" t="s">
        <v>4002</v>
      </c>
      <c r="I1521" s="167" t="s">
        <v>4039</v>
      </c>
      <c r="J1521" s="130" t="s">
        <v>4040</v>
      </c>
      <c r="L1521" s="130" t="s">
        <v>4041</v>
      </c>
      <c r="M1521" s="130" t="s">
        <v>3203</v>
      </c>
      <c r="N1521" s="177" t="s">
        <v>3317</v>
      </c>
      <c r="O1521" s="130" t="s">
        <v>3318</v>
      </c>
    </row>
    <row r="1522" spans="3:15">
      <c r="C1522" s="189"/>
      <c r="D1522" s="189"/>
      <c r="E1522" s="189"/>
      <c r="H1522" s="175" t="s">
        <v>4002</v>
      </c>
      <c r="I1522" s="167" t="s">
        <v>4042</v>
      </c>
      <c r="J1522" s="130" t="s">
        <v>4043</v>
      </c>
      <c r="L1522" s="130" t="s">
        <v>4044</v>
      </c>
      <c r="M1522" s="130" t="s">
        <v>3203</v>
      </c>
      <c r="N1522" s="177" t="s">
        <v>3320</v>
      </c>
      <c r="O1522" s="130" t="s">
        <v>3321</v>
      </c>
    </row>
    <row r="1523" spans="3:15">
      <c r="C1523" s="189"/>
      <c r="D1523" s="189"/>
      <c r="E1523" s="189"/>
      <c r="H1523" s="175" t="s">
        <v>4002</v>
      </c>
      <c r="I1523" s="167" t="s">
        <v>4045</v>
      </c>
      <c r="J1523" s="130" t="s">
        <v>4046</v>
      </c>
      <c r="L1523" s="130" t="s">
        <v>4047</v>
      </c>
      <c r="M1523" s="130" t="s">
        <v>3203</v>
      </c>
      <c r="N1523" s="177" t="s">
        <v>3323</v>
      </c>
      <c r="O1523" s="130" t="s">
        <v>3324</v>
      </c>
    </row>
    <row r="1524" spans="3:15">
      <c r="C1524" s="189"/>
      <c r="D1524" s="189"/>
      <c r="E1524" s="189"/>
      <c r="H1524" s="175" t="s">
        <v>4002</v>
      </c>
      <c r="I1524" s="167" t="s">
        <v>4048</v>
      </c>
      <c r="J1524" s="130" t="s">
        <v>4049</v>
      </c>
      <c r="L1524" s="130" t="s">
        <v>4050</v>
      </c>
      <c r="M1524" s="130" t="s">
        <v>3203</v>
      </c>
      <c r="N1524" s="177" t="s">
        <v>3326</v>
      </c>
      <c r="O1524" s="130" t="s">
        <v>3327</v>
      </c>
    </row>
    <row r="1525" spans="3:15">
      <c r="C1525" s="189"/>
      <c r="D1525" s="189"/>
      <c r="E1525" s="189"/>
      <c r="H1525" s="175" t="s">
        <v>4002</v>
      </c>
      <c r="I1525" s="167" t="s">
        <v>4051</v>
      </c>
      <c r="J1525" s="130" t="s">
        <v>4052</v>
      </c>
      <c r="L1525" s="130" t="s">
        <v>4053</v>
      </c>
      <c r="M1525" s="130" t="s">
        <v>3203</v>
      </c>
      <c r="N1525" s="177" t="s">
        <v>3329</v>
      </c>
      <c r="O1525" s="130" t="s">
        <v>3330</v>
      </c>
    </row>
    <row r="1526" spans="3:15">
      <c r="C1526" s="189"/>
      <c r="D1526" s="189"/>
      <c r="E1526" s="189"/>
      <c r="H1526" s="175" t="s">
        <v>4002</v>
      </c>
      <c r="I1526" s="167" t="s">
        <v>4054</v>
      </c>
      <c r="J1526" s="130" t="s">
        <v>4055</v>
      </c>
      <c r="L1526" s="130" t="s">
        <v>4056</v>
      </c>
      <c r="M1526" s="130" t="s">
        <v>3203</v>
      </c>
      <c r="N1526" s="177" t="s">
        <v>3332</v>
      </c>
      <c r="O1526" s="130" t="s">
        <v>3333</v>
      </c>
    </row>
    <row r="1527" spans="3:15">
      <c r="C1527" s="189"/>
      <c r="D1527" s="189"/>
      <c r="E1527" s="189"/>
      <c r="H1527" s="175" t="s">
        <v>4002</v>
      </c>
      <c r="I1527" s="167" t="s">
        <v>4057</v>
      </c>
      <c r="J1527" s="130" t="s">
        <v>4058</v>
      </c>
      <c r="L1527" s="130" t="s">
        <v>4059</v>
      </c>
      <c r="M1527" s="130" t="s">
        <v>3203</v>
      </c>
      <c r="N1527" s="177" t="s">
        <v>3335</v>
      </c>
      <c r="O1527" s="130" t="s">
        <v>3336</v>
      </c>
    </row>
    <row r="1528" spans="3:15">
      <c r="C1528" s="189"/>
      <c r="D1528" s="189"/>
      <c r="E1528" s="189"/>
      <c r="H1528" s="175" t="s">
        <v>4002</v>
      </c>
      <c r="I1528" s="167" t="s">
        <v>4060</v>
      </c>
      <c r="J1528" s="130" t="s">
        <v>4061</v>
      </c>
      <c r="L1528" s="130" t="s">
        <v>4062</v>
      </c>
      <c r="M1528" s="130" t="s">
        <v>3203</v>
      </c>
      <c r="N1528" s="177" t="s">
        <v>3338</v>
      </c>
      <c r="O1528" s="130" t="s">
        <v>3339</v>
      </c>
    </row>
    <row r="1529" spans="3:15">
      <c r="C1529" s="189"/>
      <c r="D1529" s="189"/>
      <c r="E1529" s="189"/>
      <c r="H1529" s="175" t="s">
        <v>4002</v>
      </c>
      <c r="I1529" s="167" t="s">
        <v>4063</v>
      </c>
      <c r="J1529" s="130" t="s">
        <v>4064</v>
      </c>
      <c r="L1529" s="130" t="s">
        <v>4065</v>
      </c>
      <c r="M1529" s="130" t="s">
        <v>3203</v>
      </c>
      <c r="N1529" s="177" t="s">
        <v>3341</v>
      </c>
      <c r="O1529" s="130" t="s">
        <v>3342</v>
      </c>
    </row>
    <row r="1530" spans="3:15">
      <c r="C1530" s="189"/>
      <c r="D1530" s="189"/>
      <c r="E1530" s="189"/>
      <c r="H1530" s="175" t="s">
        <v>4002</v>
      </c>
      <c r="I1530" s="167" t="s">
        <v>2231</v>
      </c>
      <c r="J1530" s="130" t="s">
        <v>4066</v>
      </c>
      <c r="L1530" s="130" t="s">
        <v>4067</v>
      </c>
      <c r="M1530" s="130" t="s">
        <v>3203</v>
      </c>
      <c r="N1530" s="177" t="s">
        <v>3344</v>
      </c>
      <c r="O1530" s="130" t="s">
        <v>3345</v>
      </c>
    </row>
    <row r="1531" spans="3:15">
      <c r="C1531" s="189"/>
      <c r="D1531" s="189"/>
      <c r="E1531" s="189"/>
      <c r="H1531" s="175" t="s">
        <v>4002</v>
      </c>
      <c r="I1531" s="167" t="s">
        <v>4068</v>
      </c>
      <c r="J1531" s="130" t="s">
        <v>4069</v>
      </c>
      <c r="L1531" s="130" t="s">
        <v>4070</v>
      </c>
      <c r="M1531" s="130" t="s">
        <v>3203</v>
      </c>
      <c r="N1531" s="177" t="s">
        <v>3347</v>
      </c>
      <c r="O1531" s="130" t="s">
        <v>3348</v>
      </c>
    </row>
    <row r="1532" spans="3:15">
      <c r="C1532" s="189"/>
      <c r="D1532" s="189"/>
      <c r="E1532" s="189"/>
      <c r="H1532" s="175" t="s">
        <v>4002</v>
      </c>
      <c r="I1532" s="167" t="s">
        <v>4071</v>
      </c>
      <c r="J1532" s="130" t="s">
        <v>4072</v>
      </c>
      <c r="L1532" s="130" t="s">
        <v>4073</v>
      </c>
      <c r="M1532" s="130"/>
      <c r="N1532" s="177"/>
      <c r="O1532" s="130" t="s">
        <v>3348</v>
      </c>
    </row>
    <row r="1533" spans="3:15">
      <c r="C1533" s="189"/>
      <c r="D1533" s="189"/>
      <c r="E1533" s="189"/>
      <c r="H1533" s="175" t="s">
        <v>4002</v>
      </c>
      <c r="I1533" s="167" t="s">
        <v>4074</v>
      </c>
      <c r="J1533" s="130" t="s">
        <v>4075</v>
      </c>
      <c r="L1533" s="130" t="s">
        <v>4076</v>
      </c>
      <c r="M1533" s="130"/>
      <c r="N1533" s="177"/>
      <c r="O1533" s="130" t="s">
        <v>3348</v>
      </c>
    </row>
    <row r="1534" spans="3:15">
      <c r="C1534" s="189"/>
      <c r="D1534" s="189"/>
      <c r="E1534" s="189"/>
      <c r="H1534" s="175" t="s">
        <v>4002</v>
      </c>
      <c r="I1534" s="167" t="s">
        <v>4077</v>
      </c>
      <c r="J1534" s="130" t="s">
        <v>4078</v>
      </c>
      <c r="L1534" s="130" t="s">
        <v>4079</v>
      </c>
      <c r="M1534" s="130" t="s">
        <v>3203</v>
      </c>
      <c r="N1534" s="177" t="s">
        <v>3350</v>
      </c>
      <c r="O1534" s="130" t="s">
        <v>3351</v>
      </c>
    </row>
    <row r="1535" spans="3:15">
      <c r="C1535" s="189"/>
      <c r="D1535" s="189"/>
      <c r="E1535" s="189"/>
      <c r="H1535" s="175" t="s">
        <v>4002</v>
      </c>
      <c r="I1535" s="167" t="s">
        <v>4080</v>
      </c>
      <c r="J1535" s="130" t="s">
        <v>4081</v>
      </c>
      <c r="L1535" s="130" t="s">
        <v>4082</v>
      </c>
      <c r="M1535" s="130" t="s">
        <v>3203</v>
      </c>
      <c r="N1535" s="177" t="s">
        <v>3353</v>
      </c>
      <c r="O1535" s="130" t="s">
        <v>3354</v>
      </c>
    </row>
    <row r="1536" spans="3:15">
      <c r="C1536" s="189"/>
      <c r="D1536" s="189"/>
      <c r="E1536" s="189"/>
      <c r="H1536" s="175" t="s">
        <v>4002</v>
      </c>
      <c r="I1536" s="167" t="s">
        <v>4083</v>
      </c>
      <c r="J1536" s="130" t="s">
        <v>4084</v>
      </c>
      <c r="L1536" s="130" t="s">
        <v>4085</v>
      </c>
      <c r="M1536" s="130" t="s">
        <v>3203</v>
      </c>
      <c r="N1536" s="177" t="s">
        <v>3356</v>
      </c>
      <c r="O1536" s="130" t="s">
        <v>3357</v>
      </c>
    </row>
    <row r="1537" spans="3:15">
      <c r="C1537" s="189"/>
      <c r="D1537" s="189"/>
      <c r="E1537" s="189"/>
      <c r="H1537" s="175" t="s">
        <v>4002</v>
      </c>
      <c r="I1537" s="167" t="s">
        <v>4086</v>
      </c>
      <c r="J1537" s="130" t="s">
        <v>4087</v>
      </c>
      <c r="L1537" s="130" t="s">
        <v>4088</v>
      </c>
      <c r="M1537" s="130" t="s">
        <v>3203</v>
      </c>
      <c r="N1537" s="177" t="s">
        <v>3359</v>
      </c>
      <c r="O1537" s="130" t="s">
        <v>3360</v>
      </c>
    </row>
    <row r="1538" spans="3:15">
      <c r="C1538" s="189"/>
      <c r="D1538" s="189"/>
      <c r="E1538" s="189"/>
      <c r="H1538" s="175" t="s">
        <v>4002</v>
      </c>
      <c r="I1538" s="167" t="s">
        <v>4089</v>
      </c>
      <c r="J1538" s="130" t="s">
        <v>4090</v>
      </c>
      <c r="L1538" s="130" t="s">
        <v>4091</v>
      </c>
      <c r="M1538" s="130" t="s">
        <v>3203</v>
      </c>
      <c r="N1538" s="177" t="s">
        <v>3362</v>
      </c>
      <c r="O1538" s="130" t="s">
        <v>3363</v>
      </c>
    </row>
    <row r="1539" spans="3:15">
      <c r="C1539" s="189"/>
      <c r="D1539" s="189"/>
      <c r="E1539" s="189"/>
      <c r="H1539" s="185"/>
      <c r="I1539" s="181" t="s">
        <v>4092</v>
      </c>
      <c r="J1539" s="186"/>
      <c r="L1539" s="130" t="s">
        <v>4093</v>
      </c>
      <c r="M1539" s="130" t="s">
        <v>3367</v>
      </c>
      <c r="N1539" s="177" t="s">
        <v>3368</v>
      </c>
      <c r="O1539" s="130" t="s">
        <v>3369</v>
      </c>
    </row>
    <row r="1540" spans="3:15">
      <c r="C1540" s="189"/>
      <c r="D1540" s="189"/>
      <c r="E1540" s="189"/>
      <c r="H1540" s="175" t="s">
        <v>4094</v>
      </c>
      <c r="I1540" s="167" t="s">
        <v>4095</v>
      </c>
      <c r="J1540" s="130" t="s">
        <v>4096</v>
      </c>
      <c r="L1540" s="130" t="s">
        <v>4097</v>
      </c>
      <c r="M1540" s="130" t="s">
        <v>3367</v>
      </c>
      <c r="N1540" s="177" t="s">
        <v>3371</v>
      </c>
      <c r="O1540" s="130" t="s">
        <v>3372</v>
      </c>
    </row>
    <row r="1541" spans="3:15">
      <c r="C1541" s="189"/>
      <c r="D1541" s="189"/>
      <c r="E1541" s="189"/>
      <c r="H1541" s="175" t="s">
        <v>4094</v>
      </c>
      <c r="I1541" s="167" t="s">
        <v>4098</v>
      </c>
      <c r="J1541" s="130" t="s">
        <v>4099</v>
      </c>
      <c r="L1541" s="130" t="s">
        <v>4100</v>
      </c>
      <c r="M1541" s="130" t="s">
        <v>3367</v>
      </c>
      <c r="N1541" s="177" t="s">
        <v>3374</v>
      </c>
      <c r="O1541" s="130" t="s">
        <v>3375</v>
      </c>
    </row>
    <row r="1542" spans="3:15">
      <c r="C1542" s="189"/>
      <c r="D1542" s="189"/>
      <c r="E1542" s="189"/>
      <c r="H1542" s="175" t="s">
        <v>4094</v>
      </c>
      <c r="I1542" s="167" t="s">
        <v>4101</v>
      </c>
      <c r="J1542" s="130" t="s">
        <v>4102</v>
      </c>
      <c r="L1542" s="130" t="s">
        <v>4103</v>
      </c>
      <c r="M1542" s="130" t="s">
        <v>3367</v>
      </c>
      <c r="N1542" s="177" t="s">
        <v>3377</v>
      </c>
      <c r="O1542" s="130" t="s">
        <v>3378</v>
      </c>
    </row>
    <row r="1543" spans="3:15">
      <c r="C1543" s="189"/>
      <c r="D1543" s="189"/>
      <c r="E1543" s="189"/>
      <c r="H1543" s="175" t="s">
        <v>4094</v>
      </c>
      <c r="I1543" s="167" t="s">
        <v>4104</v>
      </c>
      <c r="J1543" s="130" t="s">
        <v>4105</v>
      </c>
      <c r="L1543" s="130" t="s">
        <v>4106</v>
      </c>
      <c r="M1543" s="130" t="s">
        <v>3367</v>
      </c>
      <c r="N1543" s="177" t="s">
        <v>3380</v>
      </c>
      <c r="O1543" s="130" t="s">
        <v>3381</v>
      </c>
    </row>
    <row r="1544" spans="3:15">
      <c r="C1544" s="189"/>
      <c r="D1544" s="189"/>
      <c r="E1544" s="189"/>
      <c r="H1544" s="175" t="s">
        <v>4094</v>
      </c>
      <c r="I1544" s="167" t="s">
        <v>4107</v>
      </c>
      <c r="J1544" s="130" t="s">
        <v>4108</v>
      </c>
      <c r="L1544" s="130" t="s">
        <v>4109</v>
      </c>
      <c r="M1544" s="130" t="s">
        <v>3367</v>
      </c>
      <c r="N1544" s="177" t="s">
        <v>3383</v>
      </c>
      <c r="O1544" s="130" t="s">
        <v>3384</v>
      </c>
    </row>
    <row r="1545" spans="3:15">
      <c r="C1545" s="189"/>
      <c r="D1545" s="189"/>
      <c r="E1545" s="189"/>
      <c r="H1545" s="175" t="s">
        <v>4094</v>
      </c>
      <c r="I1545" s="167" t="s">
        <v>4110</v>
      </c>
      <c r="J1545" s="130" t="s">
        <v>4111</v>
      </c>
      <c r="L1545" s="130" t="s">
        <v>4112</v>
      </c>
      <c r="M1545" s="130"/>
      <c r="N1545" s="177"/>
      <c r="O1545" s="130" t="s">
        <v>3384</v>
      </c>
    </row>
    <row r="1546" spans="3:15">
      <c r="C1546" s="189"/>
      <c r="D1546" s="189"/>
      <c r="E1546" s="189"/>
      <c r="H1546" s="175" t="s">
        <v>4094</v>
      </c>
      <c r="I1546" s="167" t="s">
        <v>4113</v>
      </c>
      <c r="J1546" s="130" t="s">
        <v>4114</v>
      </c>
      <c r="L1546" s="130" t="s">
        <v>4115</v>
      </c>
      <c r="M1546" s="130" t="s">
        <v>3367</v>
      </c>
      <c r="N1546" s="177" t="s">
        <v>3386</v>
      </c>
      <c r="O1546" s="130" t="s">
        <v>3387</v>
      </c>
    </row>
    <row r="1547" spans="3:15">
      <c r="C1547" s="189"/>
      <c r="D1547" s="189"/>
      <c r="E1547" s="189"/>
      <c r="H1547" s="175" t="s">
        <v>4094</v>
      </c>
      <c r="I1547" s="167" t="s">
        <v>4116</v>
      </c>
      <c r="J1547" s="130" t="s">
        <v>4117</v>
      </c>
      <c r="L1547" s="130" t="s">
        <v>4118</v>
      </c>
      <c r="M1547" s="130"/>
      <c r="N1547" s="177"/>
      <c r="O1547" s="130" t="s">
        <v>3387</v>
      </c>
    </row>
    <row r="1548" spans="3:15">
      <c r="C1548" s="189"/>
      <c r="D1548" s="189"/>
      <c r="E1548" s="189"/>
      <c r="H1548" s="175" t="s">
        <v>4094</v>
      </c>
      <c r="I1548" s="167" t="s">
        <v>5316</v>
      </c>
      <c r="J1548" s="130" t="s">
        <v>4119</v>
      </c>
      <c r="L1548" s="130" t="s">
        <v>4120</v>
      </c>
      <c r="M1548" s="130" t="s">
        <v>3367</v>
      </c>
      <c r="N1548" s="177" t="s">
        <v>3389</v>
      </c>
      <c r="O1548" s="130" t="s">
        <v>3390</v>
      </c>
    </row>
    <row r="1549" spans="3:15">
      <c r="C1549" s="189"/>
      <c r="D1549" s="189"/>
      <c r="E1549" s="189"/>
      <c r="H1549" s="175" t="s">
        <v>4094</v>
      </c>
      <c r="I1549" s="167" t="s">
        <v>4121</v>
      </c>
      <c r="J1549" s="130" t="s">
        <v>4122</v>
      </c>
      <c r="L1549" s="130" t="s">
        <v>4123</v>
      </c>
      <c r="M1549" s="130" t="s">
        <v>3367</v>
      </c>
      <c r="N1549" s="177" t="s">
        <v>3392</v>
      </c>
      <c r="O1549" s="130" t="s">
        <v>3393</v>
      </c>
    </row>
    <row r="1550" spans="3:15">
      <c r="C1550" s="189"/>
      <c r="D1550" s="189"/>
      <c r="E1550" s="189"/>
      <c r="H1550" s="175" t="s">
        <v>4094</v>
      </c>
      <c r="I1550" s="167" t="s">
        <v>4124</v>
      </c>
      <c r="J1550" s="130" t="s">
        <v>4125</v>
      </c>
      <c r="L1550" s="130" t="s">
        <v>4126</v>
      </c>
      <c r="M1550" s="130" t="s">
        <v>3367</v>
      </c>
      <c r="N1550" s="177" t="s">
        <v>3094</v>
      </c>
      <c r="O1550" s="130" t="s">
        <v>3395</v>
      </c>
    </row>
    <row r="1551" spans="3:15">
      <c r="C1551" s="189"/>
      <c r="D1551" s="189"/>
      <c r="E1551" s="189"/>
      <c r="H1551" s="175" t="s">
        <v>4094</v>
      </c>
      <c r="I1551" s="167" t="s">
        <v>4127</v>
      </c>
      <c r="J1551" s="130" t="s">
        <v>4128</v>
      </c>
      <c r="L1551" s="130" t="s">
        <v>4129</v>
      </c>
      <c r="M1551" s="130" t="s">
        <v>3367</v>
      </c>
      <c r="N1551" s="177" t="s">
        <v>3397</v>
      </c>
      <c r="O1551" s="130" t="s">
        <v>3398</v>
      </c>
    </row>
    <row r="1552" spans="3:15">
      <c r="C1552" s="189"/>
      <c r="D1552" s="189"/>
      <c r="E1552" s="189"/>
      <c r="H1552" s="175" t="s">
        <v>4094</v>
      </c>
      <c r="I1552" s="167" t="s">
        <v>4130</v>
      </c>
      <c r="J1552" s="130" t="s">
        <v>4131</v>
      </c>
      <c r="L1552" s="130" t="s">
        <v>4132</v>
      </c>
      <c r="M1552" s="130"/>
      <c r="N1552" s="177"/>
      <c r="O1552" s="130" t="s">
        <v>3398</v>
      </c>
    </row>
    <row r="1553" spans="3:15">
      <c r="C1553" s="189"/>
      <c r="D1553" s="189"/>
      <c r="E1553" s="189"/>
      <c r="H1553" s="175" t="s">
        <v>4094</v>
      </c>
      <c r="I1553" s="167" t="s">
        <v>4133</v>
      </c>
      <c r="J1553" s="130" t="s">
        <v>4134</v>
      </c>
      <c r="L1553" s="130" t="s">
        <v>4135</v>
      </c>
      <c r="M1553" s="130" t="s">
        <v>3367</v>
      </c>
      <c r="N1553" s="177" t="s">
        <v>3400</v>
      </c>
      <c r="O1553" s="130" t="s">
        <v>3401</v>
      </c>
    </row>
    <row r="1554" spans="3:15">
      <c r="C1554" s="189"/>
      <c r="D1554" s="189"/>
      <c r="E1554" s="189"/>
      <c r="H1554" s="175" t="s">
        <v>4094</v>
      </c>
      <c r="I1554" s="167" t="s">
        <v>4136</v>
      </c>
      <c r="J1554" s="130" t="s">
        <v>4137</v>
      </c>
      <c r="L1554" s="130" t="s">
        <v>4138</v>
      </c>
      <c r="M1554" s="130" t="s">
        <v>3367</v>
      </c>
      <c r="N1554" s="177" t="s">
        <v>3403</v>
      </c>
      <c r="O1554" s="130" t="s">
        <v>3404</v>
      </c>
    </row>
    <row r="1555" spans="3:15">
      <c r="C1555" s="189"/>
      <c r="D1555" s="189"/>
      <c r="E1555" s="189"/>
      <c r="H1555" s="175" t="s">
        <v>4094</v>
      </c>
      <c r="I1555" s="167" t="s">
        <v>4139</v>
      </c>
      <c r="J1555" s="130" t="s">
        <v>4140</v>
      </c>
      <c r="L1555" s="130" t="s">
        <v>4141</v>
      </c>
      <c r="M1555" s="130" t="s">
        <v>3367</v>
      </c>
      <c r="N1555" s="177" t="s">
        <v>3406</v>
      </c>
      <c r="O1555" s="130" t="s">
        <v>3407</v>
      </c>
    </row>
    <row r="1556" spans="3:15">
      <c r="C1556" s="189"/>
      <c r="D1556" s="189"/>
      <c r="E1556" s="189"/>
      <c r="H1556" s="175" t="s">
        <v>4094</v>
      </c>
      <c r="I1556" s="167" t="s">
        <v>4142</v>
      </c>
      <c r="J1556" s="130" t="s">
        <v>4143</v>
      </c>
      <c r="L1556" s="130" t="s">
        <v>4144</v>
      </c>
      <c r="M1556" s="130"/>
      <c r="N1556" s="177"/>
      <c r="O1556" s="130" t="s">
        <v>3407</v>
      </c>
    </row>
    <row r="1557" spans="3:15">
      <c r="C1557" s="189"/>
      <c r="D1557" s="189"/>
      <c r="E1557" s="189"/>
      <c r="H1557" s="175" t="s">
        <v>4094</v>
      </c>
      <c r="I1557" s="167" t="s">
        <v>4145</v>
      </c>
      <c r="J1557" s="130" t="s">
        <v>4146</v>
      </c>
      <c r="L1557" s="130" t="s">
        <v>4147</v>
      </c>
      <c r="M1557" s="130"/>
      <c r="N1557" s="177"/>
      <c r="O1557" s="130" t="s">
        <v>3407</v>
      </c>
    </row>
    <row r="1558" spans="3:15">
      <c r="C1558" s="189"/>
      <c r="D1558" s="189"/>
      <c r="E1558" s="189"/>
      <c r="H1558" s="175" t="s">
        <v>4094</v>
      </c>
      <c r="I1558" s="167" t="s">
        <v>4148</v>
      </c>
      <c r="J1558" s="130" t="s">
        <v>4149</v>
      </c>
      <c r="L1558" s="130" t="s">
        <v>4150</v>
      </c>
      <c r="M1558" s="130" t="s">
        <v>3367</v>
      </c>
      <c r="N1558" s="177" t="s">
        <v>3409</v>
      </c>
      <c r="O1558" s="130" t="s">
        <v>3410</v>
      </c>
    </row>
    <row r="1559" spans="3:15">
      <c r="C1559" s="189"/>
      <c r="D1559" s="189"/>
      <c r="E1559" s="189"/>
      <c r="H1559" s="175" t="s">
        <v>4094</v>
      </c>
      <c r="I1559" s="167" t="s">
        <v>4151</v>
      </c>
      <c r="J1559" s="130" t="s">
        <v>4152</v>
      </c>
      <c r="L1559" s="130" t="s">
        <v>4153</v>
      </c>
      <c r="M1559" s="130"/>
      <c r="N1559" s="177"/>
      <c r="O1559" s="130" t="s">
        <v>3410</v>
      </c>
    </row>
    <row r="1560" spans="3:15">
      <c r="C1560" s="189"/>
      <c r="D1560" s="189"/>
      <c r="E1560" s="189"/>
      <c r="H1560" s="175" t="s">
        <v>4094</v>
      </c>
      <c r="I1560" s="167" t="s">
        <v>4154</v>
      </c>
      <c r="J1560" s="130" t="s">
        <v>4155</v>
      </c>
      <c r="L1560" s="130" t="s">
        <v>4156</v>
      </c>
      <c r="M1560" s="130" t="s">
        <v>3414</v>
      </c>
      <c r="N1560" s="177" t="s">
        <v>3415</v>
      </c>
      <c r="O1560" s="130" t="s">
        <v>3416</v>
      </c>
    </row>
    <row r="1561" spans="3:15">
      <c r="C1561" s="189"/>
      <c r="D1561" s="189"/>
      <c r="E1561" s="189"/>
      <c r="H1561" s="175" t="s">
        <v>4094</v>
      </c>
      <c r="I1561" s="167" t="s">
        <v>4157</v>
      </c>
      <c r="J1561" s="130" t="s">
        <v>4158</v>
      </c>
      <c r="L1561" s="130" t="s">
        <v>4159</v>
      </c>
      <c r="M1561" s="130" t="s">
        <v>3414</v>
      </c>
      <c r="N1561" s="177" t="s">
        <v>3418</v>
      </c>
      <c r="O1561" s="130" t="s">
        <v>3419</v>
      </c>
    </row>
    <row r="1562" spans="3:15">
      <c r="C1562" s="189"/>
      <c r="D1562" s="189"/>
      <c r="E1562" s="189"/>
      <c r="H1562" s="175" t="s">
        <v>4094</v>
      </c>
      <c r="I1562" s="167" t="s">
        <v>4160</v>
      </c>
      <c r="J1562" s="130" t="s">
        <v>4161</v>
      </c>
      <c r="L1562" s="130" t="s">
        <v>4162</v>
      </c>
      <c r="M1562" s="130" t="s">
        <v>3414</v>
      </c>
      <c r="N1562" s="177" t="s">
        <v>3421</v>
      </c>
      <c r="O1562" s="130" t="s">
        <v>3422</v>
      </c>
    </row>
    <row r="1563" spans="3:15">
      <c r="C1563" s="189"/>
      <c r="D1563" s="189"/>
      <c r="E1563" s="189"/>
      <c r="H1563" s="175" t="s">
        <v>4094</v>
      </c>
      <c r="I1563" s="167" t="s">
        <v>4163</v>
      </c>
      <c r="J1563" s="130" t="s">
        <v>4164</v>
      </c>
      <c r="L1563" s="130" t="s">
        <v>4165</v>
      </c>
      <c r="M1563" s="130" t="s">
        <v>3414</v>
      </c>
      <c r="N1563" s="177" t="s">
        <v>3424</v>
      </c>
      <c r="O1563" s="130" t="s">
        <v>3425</v>
      </c>
    </row>
    <row r="1564" spans="3:15">
      <c r="C1564" s="189"/>
      <c r="D1564" s="189"/>
      <c r="E1564" s="189"/>
      <c r="H1564" s="175" t="s">
        <v>4094</v>
      </c>
      <c r="I1564" s="167" t="s">
        <v>4166</v>
      </c>
      <c r="J1564" s="130" t="s">
        <v>4167</v>
      </c>
      <c r="L1564" s="130" t="s">
        <v>4168</v>
      </c>
      <c r="M1564" s="130" t="s">
        <v>3414</v>
      </c>
      <c r="N1564" s="177" t="s">
        <v>3427</v>
      </c>
      <c r="O1564" s="130" t="s">
        <v>3428</v>
      </c>
    </row>
    <row r="1565" spans="3:15">
      <c r="C1565" s="189"/>
      <c r="D1565" s="189"/>
      <c r="E1565" s="189"/>
      <c r="H1565" s="175" t="s">
        <v>4094</v>
      </c>
      <c r="I1565" s="167" t="s">
        <v>2515</v>
      </c>
      <c r="J1565" s="130" t="s">
        <v>4169</v>
      </c>
      <c r="L1565" s="130" t="s">
        <v>4170</v>
      </c>
      <c r="M1565" s="130" t="s">
        <v>3414</v>
      </c>
      <c r="N1565" s="177" t="s">
        <v>3430</v>
      </c>
      <c r="O1565" s="130" t="s">
        <v>3431</v>
      </c>
    </row>
    <row r="1566" spans="3:15">
      <c r="C1566" s="189"/>
      <c r="D1566" s="189"/>
      <c r="E1566" s="189"/>
      <c r="H1566" s="175" t="s">
        <v>4094</v>
      </c>
      <c r="I1566" s="167" t="s">
        <v>4171</v>
      </c>
      <c r="J1566" s="130" t="s">
        <v>4172</v>
      </c>
      <c r="L1566" s="130" t="s">
        <v>4173</v>
      </c>
      <c r="M1566" s="130"/>
      <c r="N1566" s="177"/>
      <c r="O1566" s="130" t="s">
        <v>3431</v>
      </c>
    </row>
    <row r="1567" spans="3:15">
      <c r="C1567" s="189"/>
      <c r="D1567" s="189"/>
      <c r="E1567" s="189"/>
      <c r="H1567" s="175" t="s">
        <v>4094</v>
      </c>
      <c r="I1567" s="167" t="s">
        <v>4174</v>
      </c>
      <c r="J1567" s="130" t="s">
        <v>4175</v>
      </c>
      <c r="L1567" s="130" t="s">
        <v>4176</v>
      </c>
      <c r="M1567" s="130" t="s">
        <v>3414</v>
      </c>
      <c r="N1567" s="177" t="s">
        <v>3433</v>
      </c>
      <c r="O1567" s="130" t="s">
        <v>3434</v>
      </c>
    </row>
    <row r="1568" spans="3:15">
      <c r="C1568" s="189"/>
      <c r="D1568" s="189"/>
      <c r="E1568" s="189"/>
      <c r="H1568" s="175" t="s">
        <v>4094</v>
      </c>
      <c r="I1568" s="167" t="s">
        <v>1642</v>
      </c>
      <c r="J1568" s="130" t="s">
        <v>4177</v>
      </c>
      <c r="L1568" s="130" t="s">
        <v>4178</v>
      </c>
      <c r="M1568" s="130" t="s">
        <v>3414</v>
      </c>
      <c r="N1568" s="177" t="s">
        <v>3436</v>
      </c>
      <c r="O1568" s="130" t="s">
        <v>3437</v>
      </c>
    </row>
    <row r="1569" spans="3:15">
      <c r="C1569" s="189"/>
      <c r="D1569" s="189"/>
      <c r="E1569" s="189"/>
      <c r="H1569" s="175" t="s">
        <v>4094</v>
      </c>
      <c r="I1569" s="167" t="s">
        <v>4179</v>
      </c>
      <c r="J1569" s="130" t="s">
        <v>4180</v>
      </c>
      <c r="L1569" s="130" t="s">
        <v>4181</v>
      </c>
      <c r="M1569" s="130" t="s">
        <v>3414</v>
      </c>
      <c r="N1569" s="177" t="s">
        <v>3439</v>
      </c>
      <c r="O1569" s="130" t="s">
        <v>3440</v>
      </c>
    </row>
    <row r="1570" spans="3:15">
      <c r="C1570" s="189"/>
      <c r="D1570" s="189"/>
      <c r="E1570" s="189"/>
      <c r="H1570" s="175" t="s">
        <v>4094</v>
      </c>
      <c r="I1570" s="167" t="s">
        <v>4182</v>
      </c>
      <c r="J1570" s="130" t="s">
        <v>4183</v>
      </c>
      <c r="L1570" s="130" t="s">
        <v>4184</v>
      </c>
      <c r="M1570" s="130" t="s">
        <v>3414</v>
      </c>
      <c r="N1570" s="177" t="s">
        <v>3442</v>
      </c>
      <c r="O1570" s="130" t="s">
        <v>3443</v>
      </c>
    </row>
    <row r="1571" spans="3:15">
      <c r="C1571" s="189"/>
      <c r="D1571" s="189"/>
      <c r="E1571" s="189"/>
      <c r="H1571" s="175" t="s">
        <v>4094</v>
      </c>
      <c r="I1571" s="167" t="s">
        <v>4185</v>
      </c>
      <c r="J1571" s="130" t="s">
        <v>4186</v>
      </c>
      <c r="L1571" s="130" t="s">
        <v>4187</v>
      </c>
      <c r="M1571" s="130" t="s">
        <v>3414</v>
      </c>
      <c r="N1571" s="177" t="s">
        <v>3445</v>
      </c>
      <c r="O1571" s="130" t="s">
        <v>3446</v>
      </c>
    </row>
    <row r="1572" spans="3:15">
      <c r="C1572" s="189"/>
      <c r="D1572" s="189"/>
      <c r="E1572" s="189"/>
      <c r="H1572" s="175" t="s">
        <v>4094</v>
      </c>
      <c r="I1572" s="167" t="s">
        <v>4188</v>
      </c>
      <c r="J1572" s="130" t="s">
        <v>4189</v>
      </c>
      <c r="L1572" s="130" t="s">
        <v>4190</v>
      </c>
      <c r="M1572" s="130" t="s">
        <v>3414</v>
      </c>
      <c r="N1572" s="177" t="s">
        <v>3448</v>
      </c>
      <c r="O1572" s="130" t="s">
        <v>3449</v>
      </c>
    </row>
    <row r="1573" spans="3:15">
      <c r="C1573" s="189"/>
      <c r="D1573" s="189"/>
      <c r="E1573" s="189"/>
      <c r="H1573" s="175" t="s">
        <v>4094</v>
      </c>
      <c r="I1573" s="167" t="s">
        <v>4191</v>
      </c>
      <c r="J1573" s="130" t="s">
        <v>4192</v>
      </c>
      <c r="L1573" s="130" t="s">
        <v>4193</v>
      </c>
      <c r="M1573" s="130" t="s">
        <v>3414</v>
      </c>
      <c r="N1573" s="177" t="s">
        <v>3451</v>
      </c>
      <c r="O1573" s="130" t="s">
        <v>3452</v>
      </c>
    </row>
    <row r="1574" spans="3:15">
      <c r="C1574" s="189"/>
      <c r="D1574" s="189"/>
      <c r="E1574" s="189"/>
      <c r="H1574" s="175" t="s">
        <v>4094</v>
      </c>
      <c r="I1574" s="167" t="s">
        <v>4194</v>
      </c>
      <c r="J1574" s="130" t="s">
        <v>4195</v>
      </c>
      <c r="L1574" s="130" t="s">
        <v>4196</v>
      </c>
      <c r="M1574" s="130" t="s">
        <v>3414</v>
      </c>
      <c r="N1574" s="177" t="s">
        <v>3454</v>
      </c>
      <c r="O1574" s="130" t="s">
        <v>3455</v>
      </c>
    </row>
    <row r="1575" spans="3:15">
      <c r="C1575" s="189"/>
      <c r="D1575" s="189"/>
      <c r="E1575" s="189"/>
      <c r="H1575" s="175" t="s">
        <v>4094</v>
      </c>
      <c r="I1575" s="167" t="s">
        <v>4197</v>
      </c>
      <c r="J1575" s="130" t="s">
        <v>4198</v>
      </c>
      <c r="L1575" s="130" t="s">
        <v>4199</v>
      </c>
      <c r="M1575" s="130" t="s">
        <v>3414</v>
      </c>
      <c r="N1575" s="177" t="s">
        <v>3457</v>
      </c>
      <c r="O1575" s="130" t="s">
        <v>3458</v>
      </c>
    </row>
    <row r="1576" spans="3:15">
      <c r="C1576" s="189"/>
      <c r="D1576" s="189"/>
      <c r="E1576" s="189"/>
      <c r="H1576" s="175" t="s">
        <v>4094</v>
      </c>
      <c r="I1576" s="167" t="s">
        <v>4200</v>
      </c>
      <c r="J1576" s="130" t="s">
        <v>4201</v>
      </c>
      <c r="L1576" s="130" t="s">
        <v>4202</v>
      </c>
      <c r="M1576" s="130"/>
      <c r="N1576" s="177"/>
      <c r="O1576" s="130" t="s">
        <v>3458</v>
      </c>
    </row>
    <row r="1577" spans="3:15">
      <c r="C1577" s="189"/>
      <c r="D1577" s="189"/>
      <c r="E1577" s="189"/>
      <c r="H1577" s="175" t="s">
        <v>4094</v>
      </c>
      <c r="I1577" s="167" t="s">
        <v>4203</v>
      </c>
      <c r="J1577" s="130" t="s">
        <v>4204</v>
      </c>
      <c r="L1577" s="130" t="s">
        <v>4205</v>
      </c>
      <c r="M1577" s="130" t="s">
        <v>3414</v>
      </c>
      <c r="N1577" s="177" t="s">
        <v>3460</v>
      </c>
      <c r="O1577" s="130" t="s">
        <v>3461</v>
      </c>
    </row>
    <row r="1578" spans="3:15">
      <c r="C1578" s="189"/>
      <c r="D1578" s="189"/>
      <c r="E1578" s="189"/>
      <c r="H1578" s="175" t="s">
        <v>4094</v>
      </c>
      <c r="I1578" s="167" t="s">
        <v>4206</v>
      </c>
      <c r="J1578" s="130" t="s">
        <v>4207</v>
      </c>
      <c r="L1578" s="130" t="s">
        <v>4208</v>
      </c>
      <c r="M1578" s="130" t="s">
        <v>3414</v>
      </c>
      <c r="N1578" s="177" t="s">
        <v>3463</v>
      </c>
      <c r="O1578" s="130" t="s">
        <v>3464</v>
      </c>
    </row>
    <row r="1579" spans="3:15">
      <c r="C1579" s="189"/>
      <c r="D1579" s="189"/>
      <c r="E1579" s="189"/>
      <c r="H1579" s="175" t="s">
        <v>4094</v>
      </c>
      <c r="I1579" s="167" t="s">
        <v>4209</v>
      </c>
      <c r="J1579" s="130" t="s">
        <v>4210</v>
      </c>
      <c r="L1579" s="130" t="s">
        <v>4211</v>
      </c>
      <c r="M1579" s="130" t="s">
        <v>3414</v>
      </c>
      <c r="N1579" s="177" t="s">
        <v>3466</v>
      </c>
      <c r="O1579" s="130" t="s">
        <v>3467</v>
      </c>
    </row>
    <row r="1580" spans="3:15">
      <c r="C1580" s="189"/>
      <c r="D1580" s="189"/>
      <c r="E1580" s="189"/>
      <c r="H1580" s="185"/>
      <c r="I1580" s="181" t="s">
        <v>4212</v>
      </c>
      <c r="J1580" s="186"/>
      <c r="L1580" s="130" t="s">
        <v>4213</v>
      </c>
      <c r="M1580" s="130"/>
      <c r="N1580" s="177"/>
      <c r="O1580" s="130" t="s">
        <v>3467</v>
      </c>
    </row>
    <row r="1581" spans="3:15">
      <c r="C1581" s="189"/>
      <c r="D1581" s="189"/>
      <c r="E1581" s="189"/>
      <c r="H1581" s="175" t="s">
        <v>4214</v>
      </c>
      <c r="I1581" s="167" t="s">
        <v>4215</v>
      </c>
      <c r="J1581" s="130" t="s">
        <v>4216</v>
      </c>
      <c r="L1581" s="130" t="s">
        <v>4217</v>
      </c>
      <c r="M1581" s="130" t="s">
        <v>3414</v>
      </c>
      <c r="N1581" s="177" t="s">
        <v>769</v>
      </c>
      <c r="O1581" s="130" t="s">
        <v>3469</v>
      </c>
    </row>
    <row r="1582" spans="3:15">
      <c r="C1582" s="189"/>
      <c r="D1582" s="189"/>
      <c r="E1582" s="189"/>
      <c r="H1582" s="175" t="s">
        <v>4214</v>
      </c>
      <c r="I1582" s="167" t="s">
        <v>4218</v>
      </c>
      <c r="J1582" s="130" t="s">
        <v>4219</v>
      </c>
      <c r="L1582" s="130" t="s">
        <v>4220</v>
      </c>
      <c r="M1582" s="130" t="s">
        <v>3414</v>
      </c>
      <c r="N1582" s="177" t="s">
        <v>3471</v>
      </c>
      <c r="O1582" s="130" t="s">
        <v>3472</v>
      </c>
    </row>
    <row r="1583" spans="3:15">
      <c r="C1583" s="189"/>
      <c r="D1583" s="189"/>
      <c r="E1583" s="189"/>
      <c r="H1583" s="175" t="s">
        <v>4214</v>
      </c>
      <c r="I1583" s="167" t="s">
        <v>4221</v>
      </c>
      <c r="J1583" s="130" t="s">
        <v>4222</v>
      </c>
      <c r="L1583" s="130" t="s">
        <v>4223</v>
      </c>
      <c r="M1583" s="130" t="s">
        <v>3414</v>
      </c>
      <c r="N1583" s="177" t="s">
        <v>3474</v>
      </c>
      <c r="O1583" s="130" t="s">
        <v>3475</v>
      </c>
    </row>
    <row r="1584" spans="3:15">
      <c r="C1584" s="189"/>
      <c r="D1584" s="189"/>
      <c r="E1584" s="189"/>
      <c r="H1584" s="175" t="s">
        <v>4214</v>
      </c>
      <c r="I1584" s="167" t="s">
        <v>4224</v>
      </c>
      <c r="J1584" s="130" t="s">
        <v>4225</v>
      </c>
      <c r="L1584" s="130" t="s">
        <v>4226</v>
      </c>
      <c r="M1584" s="130" t="s">
        <v>3414</v>
      </c>
      <c r="N1584" s="177" t="s">
        <v>3477</v>
      </c>
      <c r="O1584" s="130" t="s">
        <v>3478</v>
      </c>
    </row>
    <row r="1585" spans="3:15">
      <c r="C1585" s="189"/>
      <c r="D1585" s="189"/>
      <c r="E1585" s="189"/>
      <c r="H1585" s="175" t="s">
        <v>4214</v>
      </c>
      <c r="I1585" s="167" t="s">
        <v>4227</v>
      </c>
      <c r="J1585" s="130" t="s">
        <v>4228</v>
      </c>
      <c r="L1585" s="130" t="s">
        <v>4229</v>
      </c>
      <c r="M1585" s="130" t="s">
        <v>3414</v>
      </c>
      <c r="N1585" s="177" t="s">
        <v>3480</v>
      </c>
      <c r="O1585" s="130" t="s">
        <v>3481</v>
      </c>
    </row>
    <row r="1586" spans="3:15">
      <c r="C1586" s="189"/>
      <c r="D1586" s="189"/>
      <c r="E1586" s="189"/>
      <c r="H1586" s="175" t="s">
        <v>4214</v>
      </c>
      <c r="I1586" s="167" t="s">
        <v>4230</v>
      </c>
      <c r="J1586" s="130" t="s">
        <v>4231</v>
      </c>
      <c r="L1586" s="130" t="s">
        <v>4232</v>
      </c>
      <c r="M1586" s="130" t="s">
        <v>3414</v>
      </c>
      <c r="N1586" s="177" t="s">
        <v>3483</v>
      </c>
      <c r="O1586" s="130" t="s">
        <v>3484</v>
      </c>
    </row>
    <row r="1587" spans="3:15">
      <c r="C1587" s="189"/>
      <c r="D1587" s="189"/>
      <c r="E1587" s="189"/>
      <c r="H1587" s="175" t="s">
        <v>4214</v>
      </c>
      <c r="I1587" s="167" t="s">
        <v>4233</v>
      </c>
      <c r="J1587" s="130" t="s">
        <v>4234</v>
      </c>
      <c r="L1587" s="130" t="s">
        <v>4235</v>
      </c>
      <c r="M1587" s="130" t="s">
        <v>3414</v>
      </c>
      <c r="N1587" s="177" t="s">
        <v>3486</v>
      </c>
      <c r="O1587" s="130" t="s">
        <v>3487</v>
      </c>
    </row>
    <row r="1588" spans="3:15">
      <c r="C1588" s="189"/>
      <c r="D1588" s="189"/>
      <c r="E1588" s="189"/>
      <c r="H1588" s="175" t="s">
        <v>4214</v>
      </c>
      <c r="I1588" s="167" t="s">
        <v>4236</v>
      </c>
      <c r="J1588" s="130" t="s">
        <v>4237</v>
      </c>
      <c r="L1588" s="130" t="s">
        <v>4238</v>
      </c>
      <c r="M1588" s="130" t="s">
        <v>3414</v>
      </c>
      <c r="N1588" s="177" t="s">
        <v>3489</v>
      </c>
      <c r="O1588" s="130" t="s">
        <v>3490</v>
      </c>
    </row>
    <row r="1589" spans="3:15">
      <c r="C1589" s="189"/>
      <c r="D1589" s="189"/>
      <c r="E1589" s="189"/>
      <c r="H1589" s="175" t="s">
        <v>4214</v>
      </c>
      <c r="I1589" s="167" t="s">
        <v>4239</v>
      </c>
      <c r="J1589" s="130" t="s">
        <v>4240</v>
      </c>
      <c r="L1589" s="130" t="s">
        <v>4241</v>
      </c>
      <c r="M1589" s="130" t="s">
        <v>3414</v>
      </c>
      <c r="N1589" s="177" t="s">
        <v>3492</v>
      </c>
      <c r="O1589" s="130" t="s">
        <v>3493</v>
      </c>
    </row>
    <row r="1590" spans="3:15">
      <c r="C1590" s="189"/>
      <c r="D1590" s="189"/>
      <c r="E1590" s="189"/>
      <c r="H1590" s="175" t="s">
        <v>4214</v>
      </c>
      <c r="I1590" s="167" t="s">
        <v>4242</v>
      </c>
      <c r="J1590" s="130" t="s">
        <v>4243</v>
      </c>
      <c r="L1590" s="130" t="s">
        <v>4244</v>
      </c>
      <c r="M1590" s="130" t="s">
        <v>3414</v>
      </c>
      <c r="N1590" s="177" t="s">
        <v>2016</v>
      </c>
      <c r="O1590" s="130" t="s">
        <v>3495</v>
      </c>
    </row>
    <row r="1591" spans="3:15">
      <c r="C1591" s="189"/>
      <c r="D1591" s="189"/>
      <c r="E1591" s="189"/>
      <c r="H1591" s="175" t="s">
        <v>4214</v>
      </c>
      <c r="I1591" s="167" t="s">
        <v>4245</v>
      </c>
      <c r="J1591" s="130" t="s">
        <v>4246</v>
      </c>
      <c r="L1591" s="130" t="s">
        <v>4247</v>
      </c>
      <c r="M1591" s="130" t="s">
        <v>3414</v>
      </c>
      <c r="N1591" s="177" t="s">
        <v>3497</v>
      </c>
      <c r="O1591" s="130" t="s">
        <v>3498</v>
      </c>
    </row>
    <row r="1592" spans="3:15">
      <c r="C1592" s="189"/>
      <c r="D1592" s="189"/>
      <c r="E1592" s="189"/>
      <c r="H1592" s="175" t="s">
        <v>4214</v>
      </c>
      <c r="I1592" s="167" t="s">
        <v>4248</v>
      </c>
      <c r="J1592" s="130" t="s">
        <v>4249</v>
      </c>
      <c r="L1592" s="130" t="s">
        <v>4250</v>
      </c>
      <c r="M1592" s="130" t="s">
        <v>3414</v>
      </c>
      <c r="N1592" s="177" t="s">
        <v>3500</v>
      </c>
      <c r="O1592" s="130" t="s">
        <v>3501</v>
      </c>
    </row>
    <row r="1593" spans="3:15">
      <c r="C1593" s="189"/>
      <c r="D1593" s="189"/>
      <c r="E1593" s="189"/>
      <c r="H1593" s="175" t="s">
        <v>4214</v>
      </c>
      <c r="I1593" s="167" t="s">
        <v>4251</v>
      </c>
      <c r="J1593" s="130" t="s">
        <v>4252</v>
      </c>
      <c r="L1593" s="130" t="s">
        <v>4253</v>
      </c>
      <c r="M1593" s="130" t="s">
        <v>3414</v>
      </c>
      <c r="N1593" s="177" t="s">
        <v>3503</v>
      </c>
      <c r="O1593" s="130" t="s">
        <v>3504</v>
      </c>
    </row>
    <row r="1594" spans="3:15">
      <c r="C1594" s="189"/>
      <c r="D1594" s="189"/>
      <c r="E1594" s="189"/>
      <c r="H1594" s="175" t="s">
        <v>4214</v>
      </c>
      <c r="I1594" s="167" t="s">
        <v>4254</v>
      </c>
      <c r="J1594" s="130" t="s">
        <v>4255</v>
      </c>
      <c r="L1594" s="130" t="s">
        <v>4256</v>
      </c>
      <c r="M1594" s="130" t="s">
        <v>3414</v>
      </c>
      <c r="N1594" s="177" t="s">
        <v>3506</v>
      </c>
      <c r="O1594" s="130" t="s">
        <v>3507</v>
      </c>
    </row>
    <row r="1595" spans="3:15">
      <c r="C1595" s="189"/>
      <c r="D1595" s="189"/>
      <c r="E1595" s="189"/>
      <c r="H1595" s="175" t="s">
        <v>4214</v>
      </c>
      <c r="I1595" s="167" t="s">
        <v>4257</v>
      </c>
      <c r="J1595" s="130" t="s">
        <v>4258</v>
      </c>
      <c r="L1595" s="130" t="s">
        <v>4259</v>
      </c>
      <c r="M1595" s="130" t="s">
        <v>3414</v>
      </c>
      <c r="N1595" s="177" t="s">
        <v>3509</v>
      </c>
      <c r="O1595" s="130" t="s">
        <v>3510</v>
      </c>
    </row>
    <row r="1596" spans="3:15">
      <c r="C1596" s="189"/>
      <c r="D1596" s="189"/>
      <c r="E1596" s="189"/>
      <c r="H1596" s="175" t="s">
        <v>4214</v>
      </c>
      <c r="I1596" s="167" t="s">
        <v>4260</v>
      </c>
      <c r="J1596" s="130" t="s">
        <v>4261</v>
      </c>
      <c r="L1596" s="130" t="s">
        <v>4262</v>
      </c>
      <c r="M1596" s="130" t="s">
        <v>3414</v>
      </c>
      <c r="N1596" s="177" t="s">
        <v>3512</v>
      </c>
      <c r="O1596" s="130" t="s">
        <v>3513</v>
      </c>
    </row>
    <row r="1597" spans="3:15">
      <c r="C1597" s="189"/>
      <c r="D1597" s="189"/>
      <c r="E1597" s="189"/>
      <c r="H1597" s="175" t="s">
        <v>4214</v>
      </c>
      <c r="I1597" s="167" t="s">
        <v>4263</v>
      </c>
      <c r="J1597" s="130" t="s">
        <v>4264</v>
      </c>
      <c r="L1597" s="130" t="s">
        <v>4265</v>
      </c>
      <c r="M1597" s="130" t="s">
        <v>3414</v>
      </c>
      <c r="N1597" s="177" t="s">
        <v>3515</v>
      </c>
      <c r="O1597" s="130" t="s">
        <v>3516</v>
      </c>
    </row>
    <row r="1598" spans="3:15">
      <c r="C1598" s="189"/>
      <c r="D1598" s="189"/>
      <c r="E1598" s="189"/>
      <c r="H1598" s="175" t="s">
        <v>4214</v>
      </c>
      <c r="I1598" s="167" t="s">
        <v>4266</v>
      </c>
      <c r="J1598" s="130" t="s">
        <v>4267</v>
      </c>
      <c r="L1598" s="130" t="s">
        <v>4268</v>
      </c>
      <c r="M1598" s="130" t="s">
        <v>3414</v>
      </c>
      <c r="N1598" s="177" t="s">
        <v>3518</v>
      </c>
      <c r="O1598" s="130" t="s">
        <v>3519</v>
      </c>
    </row>
    <row r="1599" spans="3:15">
      <c r="C1599" s="189"/>
      <c r="D1599" s="189"/>
      <c r="E1599" s="189"/>
      <c r="H1599" s="185"/>
      <c r="I1599" s="181" t="s">
        <v>4269</v>
      </c>
      <c r="J1599" s="186"/>
      <c r="L1599" s="130" t="s">
        <v>4270</v>
      </c>
      <c r="M1599" s="130" t="s">
        <v>3414</v>
      </c>
      <c r="N1599" s="177" t="s">
        <v>3521</v>
      </c>
      <c r="O1599" s="130" t="s">
        <v>3522</v>
      </c>
    </row>
    <row r="1600" spans="3:15">
      <c r="C1600" s="189"/>
      <c r="D1600" s="189"/>
      <c r="E1600" s="189"/>
      <c r="H1600" s="175" t="s">
        <v>4271</v>
      </c>
      <c r="I1600" s="167" t="s">
        <v>4272</v>
      </c>
      <c r="J1600" s="130" t="s">
        <v>4273</v>
      </c>
      <c r="L1600" s="130" t="s">
        <v>4274</v>
      </c>
      <c r="M1600" s="130" t="s">
        <v>3414</v>
      </c>
      <c r="N1600" s="177" t="s">
        <v>3524</v>
      </c>
      <c r="O1600" s="130" t="s">
        <v>3525</v>
      </c>
    </row>
    <row r="1601" spans="3:15">
      <c r="C1601" s="189"/>
      <c r="D1601" s="189"/>
      <c r="E1601" s="189"/>
      <c r="H1601" s="175" t="s">
        <v>4271</v>
      </c>
      <c r="I1601" s="167" t="s">
        <v>4275</v>
      </c>
      <c r="J1601" s="130" t="s">
        <v>4276</v>
      </c>
      <c r="L1601" s="130" t="s">
        <v>4277</v>
      </c>
      <c r="M1601" s="130" t="s">
        <v>3414</v>
      </c>
      <c r="N1601" s="177" t="s">
        <v>3527</v>
      </c>
      <c r="O1601" s="130" t="s">
        <v>3528</v>
      </c>
    </row>
    <row r="1602" spans="3:15">
      <c r="C1602" s="189"/>
      <c r="D1602" s="189"/>
      <c r="E1602" s="189"/>
      <c r="H1602" s="175" t="s">
        <v>4271</v>
      </c>
      <c r="I1602" s="167" t="s">
        <v>4278</v>
      </c>
      <c r="J1602" s="130" t="s">
        <v>4279</v>
      </c>
      <c r="L1602" s="130" t="s">
        <v>4280</v>
      </c>
      <c r="M1602" s="130" t="s">
        <v>3414</v>
      </c>
      <c r="N1602" s="177" t="s">
        <v>3530</v>
      </c>
      <c r="O1602" s="130" t="s">
        <v>3531</v>
      </c>
    </row>
    <row r="1603" spans="3:15">
      <c r="C1603" s="189"/>
      <c r="D1603" s="189"/>
      <c r="E1603" s="189"/>
      <c r="H1603" s="175" t="s">
        <v>4271</v>
      </c>
      <c r="I1603" s="167" t="s">
        <v>4281</v>
      </c>
      <c r="J1603" s="130" t="s">
        <v>4282</v>
      </c>
      <c r="L1603" s="130" t="s">
        <v>4283</v>
      </c>
      <c r="M1603" s="130" t="s">
        <v>3414</v>
      </c>
      <c r="N1603" s="177" t="s">
        <v>3533</v>
      </c>
      <c r="O1603" s="130" t="s">
        <v>3534</v>
      </c>
    </row>
    <row r="1604" spans="3:15">
      <c r="C1604" s="189"/>
      <c r="D1604" s="189"/>
      <c r="E1604" s="189"/>
      <c r="H1604" s="175" t="s">
        <v>4271</v>
      </c>
      <c r="I1604" s="167" t="s">
        <v>4284</v>
      </c>
      <c r="J1604" s="130" t="s">
        <v>4285</v>
      </c>
      <c r="L1604" s="130" t="s">
        <v>4286</v>
      </c>
      <c r="M1604" s="130" t="s">
        <v>3414</v>
      </c>
      <c r="N1604" s="177" t="s">
        <v>3536</v>
      </c>
      <c r="O1604" s="130" t="s">
        <v>6733</v>
      </c>
    </row>
    <row r="1605" spans="3:15">
      <c r="C1605" s="189"/>
      <c r="D1605" s="189"/>
      <c r="E1605" s="189"/>
      <c r="H1605" s="175" t="s">
        <v>4271</v>
      </c>
      <c r="I1605" s="167" t="s">
        <v>4287</v>
      </c>
      <c r="J1605" s="130" t="s">
        <v>4288</v>
      </c>
      <c r="L1605" s="130" t="s">
        <v>4289</v>
      </c>
      <c r="M1605" s="130" t="s">
        <v>3414</v>
      </c>
      <c r="N1605" s="177" t="s">
        <v>6735</v>
      </c>
      <c r="O1605" s="130" t="s">
        <v>6736</v>
      </c>
    </row>
    <row r="1606" spans="3:15">
      <c r="C1606" s="189"/>
      <c r="D1606" s="189"/>
      <c r="E1606" s="189"/>
      <c r="H1606" s="175" t="s">
        <v>4271</v>
      </c>
      <c r="I1606" s="167" t="s">
        <v>4290</v>
      </c>
      <c r="J1606" s="130" t="s">
        <v>4291</v>
      </c>
      <c r="L1606" s="130" t="s">
        <v>4292</v>
      </c>
      <c r="M1606" s="130" t="s">
        <v>3414</v>
      </c>
      <c r="N1606" s="177" t="s">
        <v>6738</v>
      </c>
      <c r="O1606" s="130" t="s">
        <v>6739</v>
      </c>
    </row>
    <row r="1607" spans="3:15">
      <c r="C1607" s="189"/>
      <c r="D1607" s="189"/>
      <c r="E1607" s="189"/>
      <c r="H1607" s="175" t="s">
        <v>4271</v>
      </c>
      <c r="I1607" s="167" t="s">
        <v>4293</v>
      </c>
      <c r="J1607" s="130" t="s">
        <v>4294</v>
      </c>
      <c r="L1607" s="130" t="s">
        <v>4295</v>
      </c>
      <c r="M1607" s="130" t="s">
        <v>3414</v>
      </c>
      <c r="N1607" s="177" t="s">
        <v>6741</v>
      </c>
      <c r="O1607" s="130" t="s">
        <v>6742</v>
      </c>
    </row>
    <row r="1608" spans="3:15">
      <c r="C1608" s="189"/>
      <c r="D1608" s="189"/>
      <c r="E1608" s="189"/>
      <c r="H1608" s="175" t="s">
        <v>4271</v>
      </c>
      <c r="I1608" s="167" t="s">
        <v>4296</v>
      </c>
      <c r="J1608" s="130" t="s">
        <v>4297</v>
      </c>
      <c r="L1608" s="130" t="s">
        <v>4298</v>
      </c>
      <c r="M1608" s="130" t="s">
        <v>3414</v>
      </c>
      <c r="N1608" s="177" t="s">
        <v>6744</v>
      </c>
      <c r="O1608" s="130" t="s">
        <v>6745</v>
      </c>
    </row>
    <row r="1609" spans="3:15">
      <c r="C1609" s="189"/>
      <c r="D1609" s="189"/>
      <c r="E1609" s="189"/>
      <c r="H1609" s="175" t="s">
        <v>4271</v>
      </c>
      <c r="I1609" s="167" t="s">
        <v>4299</v>
      </c>
      <c r="J1609" s="130" t="s">
        <v>4300</v>
      </c>
      <c r="L1609" s="130" t="s">
        <v>4301</v>
      </c>
      <c r="M1609" s="130" t="s">
        <v>3414</v>
      </c>
      <c r="N1609" s="177" t="s">
        <v>6747</v>
      </c>
      <c r="O1609" s="130" t="s">
        <v>6748</v>
      </c>
    </row>
    <row r="1610" spans="3:15">
      <c r="C1610" s="189"/>
      <c r="D1610" s="189"/>
      <c r="E1610" s="189"/>
      <c r="H1610" s="175" t="s">
        <v>4271</v>
      </c>
      <c r="I1610" s="167" t="s">
        <v>4302</v>
      </c>
      <c r="J1610" s="130" t="s">
        <v>4303</v>
      </c>
      <c r="L1610" s="130" t="s">
        <v>4304</v>
      </c>
      <c r="M1610" s="130" t="s">
        <v>3414</v>
      </c>
      <c r="N1610" s="177" t="s">
        <v>6750</v>
      </c>
      <c r="O1610" s="130" t="s">
        <v>6751</v>
      </c>
    </row>
    <row r="1611" spans="3:15">
      <c r="C1611" s="189"/>
      <c r="D1611" s="189"/>
      <c r="E1611" s="189"/>
      <c r="H1611" s="175" t="s">
        <v>4271</v>
      </c>
      <c r="I1611" s="167" t="s">
        <v>4305</v>
      </c>
      <c r="J1611" s="130" t="s">
        <v>4306</v>
      </c>
      <c r="L1611" s="130" t="s">
        <v>4307</v>
      </c>
      <c r="M1611" s="130" t="s">
        <v>3414</v>
      </c>
      <c r="N1611" s="177" t="s">
        <v>2237</v>
      </c>
      <c r="O1611" s="130" t="s">
        <v>6753</v>
      </c>
    </row>
    <row r="1612" spans="3:15">
      <c r="C1612" s="189"/>
      <c r="D1612" s="189"/>
      <c r="E1612" s="189"/>
      <c r="H1612" s="175" t="s">
        <v>4271</v>
      </c>
      <c r="I1612" s="167" t="s">
        <v>4308</v>
      </c>
      <c r="J1612" s="130" t="s">
        <v>4309</v>
      </c>
      <c r="L1612" s="130" t="s">
        <v>4310</v>
      </c>
      <c r="M1612" s="130" t="s">
        <v>3414</v>
      </c>
      <c r="N1612" s="177" t="s">
        <v>6755</v>
      </c>
      <c r="O1612" s="130" t="s">
        <v>6756</v>
      </c>
    </row>
    <row r="1613" spans="3:15">
      <c r="C1613" s="189"/>
      <c r="D1613" s="189"/>
      <c r="E1613" s="189"/>
      <c r="H1613" s="175" t="s">
        <v>4271</v>
      </c>
      <c r="I1613" s="167" t="s">
        <v>4311</v>
      </c>
      <c r="J1613" s="130" t="s">
        <v>4312</v>
      </c>
      <c r="L1613" s="130" t="s">
        <v>4313</v>
      </c>
      <c r="M1613" s="130" t="s">
        <v>3414</v>
      </c>
      <c r="N1613" s="177" t="s">
        <v>6758</v>
      </c>
      <c r="O1613" s="130" t="s">
        <v>6759</v>
      </c>
    </row>
    <row r="1614" spans="3:15">
      <c r="C1614" s="189"/>
      <c r="D1614" s="189"/>
      <c r="E1614" s="189"/>
      <c r="H1614" s="175" t="s">
        <v>4271</v>
      </c>
      <c r="I1614" s="167" t="s">
        <v>4314</v>
      </c>
      <c r="J1614" s="130" t="s">
        <v>4315</v>
      </c>
      <c r="L1614" s="130" t="s">
        <v>4316</v>
      </c>
      <c r="M1614" s="130" t="s">
        <v>3414</v>
      </c>
      <c r="N1614" s="177" t="s">
        <v>6761</v>
      </c>
      <c r="O1614" s="130" t="s">
        <v>6762</v>
      </c>
    </row>
    <row r="1615" spans="3:15">
      <c r="C1615" s="189"/>
      <c r="D1615" s="189"/>
      <c r="E1615" s="189"/>
      <c r="H1615" s="175" t="s">
        <v>4271</v>
      </c>
      <c r="I1615" s="167" t="s">
        <v>4317</v>
      </c>
      <c r="J1615" s="130" t="s">
        <v>4318</v>
      </c>
      <c r="L1615" s="130" t="s">
        <v>4319</v>
      </c>
      <c r="M1615" s="130" t="s">
        <v>3414</v>
      </c>
      <c r="N1615" s="177" t="s">
        <v>6764</v>
      </c>
      <c r="O1615" s="130" t="s">
        <v>6765</v>
      </c>
    </row>
    <row r="1616" spans="3:15">
      <c r="C1616" s="189"/>
      <c r="D1616" s="189"/>
      <c r="E1616" s="189"/>
      <c r="H1616" s="175" t="s">
        <v>4271</v>
      </c>
      <c r="I1616" s="167" t="s">
        <v>4320</v>
      </c>
      <c r="J1616" s="130" t="s">
        <v>4321</v>
      </c>
      <c r="L1616" s="130" t="s">
        <v>4322</v>
      </c>
      <c r="M1616" s="130" t="s">
        <v>3414</v>
      </c>
      <c r="N1616" s="177" t="s">
        <v>6767</v>
      </c>
      <c r="O1616" s="130" t="s">
        <v>6768</v>
      </c>
    </row>
    <row r="1617" spans="3:15">
      <c r="C1617" s="189"/>
      <c r="D1617" s="189"/>
      <c r="E1617" s="189"/>
      <c r="H1617" s="175" t="s">
        <v>4271</v>
      </c>
      <c r="I1617" s="167" t="s">
        <v>4323</v>
      </c>
      <c r="J1617" s="130" t="s">
        <v>4324</v>
      </c>
      <c r="L1617" s="130" t="s">
        <v>4325</v>
      </c>
      <c r="M1617" s="130" t="s">
        <v>3414</v>
      </c>
      <c r="N1617" s="177" t="s">
        <v>6770</v>
      </c>
      <c r="O1617" s="130" t="s">
        <v>6771</v>
      </c>
    </row>
    <row r="1618" spans="3:15">
      <c r="C1618" s="189"/>
      <c r="D1618" s="189"/>
      <c r="E1618" s="189"/>
      <c r="H1618" s="175" t="s">
        <v>4271</v>
      </c>
      <c r="I1618" s="167" t="s">
        <v>4326</v>
      </c>
      <c r="J1618" s="130" t="s">
        <v>4327</v>
      </c>
      <c r="L1618" s="130" t="s">
        <v>4328</v>
      </c>
      <c r="M1618" s="130" t="s">
        <v>3414</v>
      </c>
      <c r="N1618" s="177" t="s">
        <v>3756</v>
      </c>
      <c r="O1618" s="130" t="s">
        <v>6773</v>
      </c>
    </row>
    <row r="1619" spans="3:15">
      <c r="C1619" s="189"/>
      <c r="D1619" s="189"/>
      <c r="E1619" s="189"/>
      <c r="H1619" s="175" t="s">
        <v>4271</v>
      </c>
      <c r="I1619" s="167" t="s">
        <v>4329</v>
      </c>
      <c r="J1619" s="130" t="s">
        <v>4330</v>
      </c>
      <c r="L1619" s="130" t="s">
        <v>4331</v>
      </c>
      <c r="M1619" s="130" t="s">
        <v>3414</v>
      </c>
      <c r="N1619" s="177" t="s">
        <v>6775</v>
      </c>
      <c r="O1619" s="130" t="s">
        <v>6776</v>
      </c>
    </row>
    <row r="1620" spans="3:15">
      <c r="C1620" s="189"/>
      <c r="D1620" s="189"/>
      <c r="E1620" s="189"/>
      <c r="H1620" s="175" t="s">
        <v>4271</v>
      </c>
      <c r="I1620" s="167" t="s">
        <v>4332</v>
      </c>
      <c r="J1620" s="130" t="s">
        <v>4333</v>
      </c>
      <c r="L1620" s="130" t="s">
        <v>4334</v>
      </c>
      <c r="M1620" s="130" t="s">
        <v>3414</v>
      </c>
      <c r="N1620" s="177" t="s">
        <v>6778</v>
      </c>
      <c r="O1620" s="130" t="s">
        <v>6779</v>
      </c>
    </row>
    <row r="1621" spans="3:15">
      <c r="C1621" s="189"/>
      <c r="D1621" s="189"/>
      <c r="E1621" s="189"/>
      <c r="H1621" s="175" t="s">
        <v>4271</v>
      </c>
      <c r="I1621" s="167" t="s">
        <v>4335</v>
      </c>
      <c r="J1621" s="130" t="s">
        <v>4336</v>
      </c>
      <c r="L1621" s="130" t="s">
        <v>4337</v>
      </c>
      <c r="M1621" s="130" t="s">
        <v>6783</v>
      </c>
      <c r="N1621" s="177" t="s">
        <v>6784</v>
      </c>
      <c r="O1621" s="130" t="s">
        <v>6785</v>
      </c>
    </row>
    <row r="1622" spans="3:15">
      <c r="C1622" s="189"/>
      <c r="D1622" s="189"/>
      <c r="E1622" s="189"/>
      <c r="H1622" s="175" t="s">
        <v>4271</v>
      </c>
      <c r="I1622" s="167" t="s">
        <v>4338</v>
      </c>
      <c r="J1622" s="130" t="s">
        <v>4339</v>
      </c>
      <c r="L1622" s="130" t="s">
        <v>4340</v>
      </c>
      <c r="M1622" s="130"/>
      <c r="N1622" s="177"/>
      <c r="O1622" s="130" t="s">
        <v>6785</v>
      </c>
    </row>
    <row r="1623" spans="3:15">
      <c r="C1623" s="189"/>
      <c r="D1623" s="189"/>
      <c r="E1623" s="189"/>
      <c r="H1623" s="175" t="s">
        <v>4271</v>
      </c>
      <c r="I1623" s="167" t="s">
        <v>4341</v>
      </c>
      <c r="J1623" s="130" t="s">
        <v>4342</v>
      </c>
      <c r="L1623" s="130" t="s">
        <v>4343</v>
      </c>
      <c r="M1623" s="130"/>
      <c r="N1623" s="177"/>
      <c r="O1623" s="130" t="s">
        <v>6785</v>
      </c>
    </row>
    <row r="1624" spans="3:15">
      <c r="C1624" s="189"/>
      <c r="D1624" s="189"/>
      <c r="E1624" s="189"/>
      <c r="H1624" s="175" t="s">
        <v>4271</v>
      </c>
      <c r="I1624" s="167" t="s">
        <v>4344</v>
      </c>
      <c r="J1624" s="130" t="s">
        <v>4345</v>
      </c>
      <c r="L1624" s="130" t="s">
        <v>4346</v>
      </c>
      <c r="M1624" s="130" t="s">
        <v>6783</v>
      </c>
      <c r="N1624" s="177" t="s">
        <v>6787</v>
      </c>
      <c r="O1624" s="130" t="s">
        <v>6788</v>
      </c>
    </row>
    <row r="1625" spans="3:15">
      <c r="C1625" s="189"/>
      <c r="D1625" s="189"/>
      <c r="E1625" s="189"/>
      <c r="H1625" s="175" t="s">
        <v>4271</v>
      </c>
      <c r="I1625" s="167" t="s">
        <v>4347</v>
      </c>
      <c r="J1625" s="130" t="s">
        <v>4348</v>
      </c>
      <c r="L1625" s="130" t="s">
        <v>4349</v>
      </c>
      <c r="M1625" s="130"/>
      <c r="N1625" s="177"/>
      <c r="O1625" s="130" t="s">
        <v>6788</v>
      </c>
    </row>
    <row r="1626" spans="3:15">
      <c r="C1626" s="189"/>
      <c r="D1626" s="189"/>
      <c r="E1626" s="189"/>
      <c r="H1626" s="175" t="s">
        <v>4271</v>
      </c>
      <c r="I1626" s="167" t="s">
        <v>4350</v>
      </c>
      <c r="J1626" s="130" t="s">
        <v>4351</v>
      </c>
      <c r="L1626" s="130" t="s">
        <v>4352</v>
      </c>
      <c r="M1626" s="130"/>
      <c r="N1626" s="177"/>
      <c r="O1626" s="130" t="s">
        <v>6788</v>
      </c>
    </row>
    <row r="1627" spans="3:15">
      <c r="C1627" s="189"/>
      <c r="D1627" s="189"/>
      <c r="E1627" s="189"/>
      <c r="H1627" s="175" t="s">
        <v>4271</v>
      </c>
      <c r="I1627" s="167" t="s">
        <v>4353</v>
      </c>
      <c r="J1627" s="130" t="s">
        <v>4354</v>
      </c>
      <c r="L1627" s="130" t="s">
        <v>4355</v>
      </c>
      <c r="M1627" s="130" t="s">
        <v>6783</v>
      </c>
      <c r="N1627" s="177" t="s">
        <v>6790</v>
      </c>
      <c r="O1627" s="130" t="s">
        <v>6791</v>
      </c>
    </row>
    <row r="1628" spans="3:15">
      <c r="C1628" s="189"/>
      <c r="D1628" s="189"/>
      <c r="E1628" s="189"/>
      <c r="H1628" s="175" t="s">
        <v>4271</v>
      </c>
      <c r="I1628" s="167" t="s">
        <v>4356</v>
      </c>
      <c r="J1628" s="130" t="s">
        <v>4357</v>
      </c>
      <c r="L1628" s="130" t="s">
        <v>4358</v>
      </c>
      <c r="M1628" s="130"/>
      <c r="N1628" s="177"/>
      <c r="O1628" s="130" t="s">
        <v>6791</v>
      </c>
    </row>
    <row r="1629" spans="3:15">
      <c r="C1629" s="189"/>
      <c r="D1629" s="189"/>
      <c r="E1629" s="189"/>
      <c r="H1629" s="175" t="s">
        <v>4271</v>
      </c>
      <c r="I1629" s="167" t="s">
        <v>4359</v>
      </c>
      <c r="J1629" s="130" t="s">
        <v>4360</v>
      </c>
      <c r="L1629" s="130" t="s">
        <v>4361</v>
      </c>
      <c r="M1629" s="130" t="s">
        <v>6783</v>
      </c>
      <c r="N1629" s="177" t="s">
        <v>6793</v>
      </c>
      <c r="O1629" s="130" t="s">
        <v>6794</v>
      </c>
    </row>
    <row r="1630" spans="3:15">
      <c r="C1630" s="189"/>
      <c r="D1630" s="189"/>
      <c r="E1630" s="189"/>
      <c r="H1630" s="175" t="s">
        <v>4271</v>
      </c>
      <c r="I1630" s="167" t="s">
        <v>4362</v>
      </c>
      <c r="J1630" s="130" t="s">
        <v>4363</v>
      </c>
      <c r="L1630" s="130" t="s">
        <v>4364</v>
      </c>
      <c r="M1630" s="130"/>
      <c r="N1630" s="177"/>
      <c r="O1630" s="130" t="s">
        <v>6794</v>
      </c>
    </row>
    <row r="1631" spans="3:15">
      <c r="C1631" s="189"/>
      <c r="D1631" s="189"/>
      <c r="E1631" s="189"/>
      <c r="H1631" s="175" t="s">
        <v>4271</v>
      </c>
      <c r="I1631" s="167" t="s">
        <v>4365</v>
      </c>
      <c r="J1631" s="130" t="s">
        <v>4366</v>
      </c>
      <c r="L1631" s="130" t="s">
        <v>4367</v>
      </c>
      <c r="M1631" s="130" t="s">
        <v>6783</v>
      </c>
      <c r="N1631" s="177" t="s">
        <v>6796</v>
      </c>
      <c r="O1631" s="130" t="s">
        <v>6797</v>
      </c>
    </row>
    <row r="1632" spans="3:15">
      <c r="C1632" s="189"/>
      <c r="D1632" s="189"/>
      <c r="E1632" s="189"/>
      <c r="H1632" s="175" t="s">
        <v>4271</v>
      </c>
      <c r="I1632" s="167" t="s">
        <v>4368</v>
      </c>
      <c r="J1632" s="130" t="s">
        <v>4369</v>
      </c>
      <c r="L1632" s="130" t="s">
        <v>4370</v>
      </c>
      <c r="M1632" s="130"/>
      <c r="N1632" s="177"/>
      <c r="O1632" s="130" t="s">
        <v>6797</v>
      </c>
    </row>
    <row r="1633" spans="3:15">
      <c r="C1633" s="189"/>
      <c r="D1633" s="189"/>
      <c r="E1633" s="189"/>
      <c r="H1633" s="175" t="s">
        <v>4271</v>
      </c>
      <c r="I1633" s="167" t="s">
        <v>1642</v>
      </c>
      <c r="J1633" s="130" t="s">
        <v>4371</v>
      </c>
      <c r="L1633" s="130" t="s">
        <v>4372</v>
      </c>
      <c r="M1633" s="130"/>
      <c r="N1633" s="177"/>
      <c r="O1633" s="130" t="s">
        <v>6797</v>
      </c>
    </row>
    <row r="1634" spans="3:15">
      <c r="C1634" s="189"/>
      <c r="D1634" s="189"/>
      <c r="E1634" s="189"/>
      <c r="H1634" s="175" t="s">
        <v>4271</v>
      </c>
      <c r="I1634" s="167" t="s">
        <v>3994</v>
      </c>
      <c r="J1634" s="130" t="s">
        <v>4373</v>
      </c>
      <c r="L1634" s="130" t="s">
        <v>4374</v>
      </c>
      <c r="M1634" s="130"/>
      <c r="N1634" s="177"/>
      <c r="O1634" s="130" t="s">
        <v>6797</v>
      </c>
    </row>
    <row r="1635" spans="3:15">
      <c r="C1635" s="189"/>
      <c r="D1635" s="189"/>
      <c r="E1635" s="189"/>
      <c r="H1635" s="175" t="s">
        <v>4271</v>
      </c>
      <c r="I1635" s="167" t="s">
        <v>4375</v>
      </c>
      <c r="J1635" s="130" t="s">
        <v>4376</v>
      </c>
      <c r="L1635" s="130" t="s">
        <v>4377</v>
      </c>
      <c r="M1635" s="130" t="s">
        <v>6783</v>
      </c>
      <c r="N1635" s="177" t="s">
        <v>6799</v>
      </c>
      <c r="O1635" s="130" t="s">
        <v>6800</v>
      </c>
    </row>
    <row r="1636" spans="3:15">
      <c r="C1636" s="189"/>
      <c r="D1636" s="189"/>
      <c r="E1636" s="189"/>
      <c r="H1636" s="175" t="s">
        <v>4271</v>
      </c>
      <c r="I1636" s="167" t="s">
        <v>4378</v>
      </c>
      <c r="J1636" s="130" t="s">
        <v>4379</v>
      </c>
      <c r="L1636" s="130" t="s">
        <v>4380</v>
      </c>
      <c r="M1636" s="130"/>
      <c r="N1636" s="177"/>
      <c r="O1636" s="130" t="s">
        <v>6800</v>
      </c>
    </row>
    <row r="1637" spans="3:15">
      <c r="C1637" s="189"/>
      <c r="D1637" s="189"/>
      <c r="E1637" s="189"/>
      <c r="H1637" s="175" t="s">
        <v>4271</v>
      </c>
      <c r="I1637" s="167" t="s">
        <v>4381</v>
      </c>
      <c r="J1637" s="130" t="s">
        <v>4382</v>
      </c>
      <c r="L1637" s="130" t="s">
        <v>4383</v>
      </c>
      <c r="M1637" s="130"/>
      <c r="N1637" s="177"/>
      <c r="O1637" s="130" t="s">
        <v>6800</v>
      </c>
    </row>
    <row r="1638" spans="3:15">
      <c r="C1638" s="189"/>
      <c r="D1638" s="189"/>
      <c r="E1638" s="189"/>
      <c r="H1638" s="175" t="s">
        <v>4271</v>
      </c>
      <c r="I1638" s="167" t="s">
        <v>4384</v>
      </c>
      <c r="J1638" s="130" t="s">
        <v>4385</v>
      </c>
      <c r="L1638" s="130" t="s">
        <v>4386</v>
      </c>
      <c r="M1638" s="130"/>
      <c r="N1638" s="177"/>
      <c r="O1638" s="130" t="s">
        <v>6800</v>
      </c>
    </row>
    <row r="1639" spans="3:15">
      <c r="C1639" s="189"/>
      <c r="D1639" s="189"/>
      <c r="E1639" s="189"/>
      <c r="H1639" s="175" t="s">
        <v>4271</v>
      </c>
      <c r="I1639" s="167" t="s">
        <v>4387</v>
      </c>
      <c r="J1639" s="130" t="s">
        <v>4388</v>
      </c>
      <c r="L1639" s="130" t="s">
        <v>4389</v>
      </c>
      <c r="M1639" s="130" t="s">
        <v>6783</v>
      </c>
      <c r="N1639" s="177" t="s">
        <v>6802</v>
      </c>
      <c r="O1639" s="130" t="s">
        <v>6803</v>
      </c>
    </row>
    <row r="1640" spans="3:15">
      <c r="C1640" s="189"/>
      <c r="D1640" s="189"/>
      <c r="E1640" s="189"/>
      <c r="H1640" s="175" t="s">
        <v>4271</v>
      </c>
      <c r="I1640" s="167" t="s">
        <v>4390</v>
      </c>
      <c r="J1640" s="130" t="s">
        <v>4391</v>
      </c>
      <c r="L1640" s="130" t="s">
        <v>4392</v>
      </c>
      <c r="M1640" s="130"/>
      <c r="N1640" s="177"/>
      <c r="O1640" s="130" t="s">
        <v>6803</v>
      </c>
    </row>
    <row r="1641" spans="3:15">
      <c r="C1641" s="189"/>
      <c r="D1641" s="189"/>
      <c r="E1641" s="189"/>
      <c r="H1641" s="175" t="s">
        <v>4271</v>
      </c>
      <c r="I1641" s="167" t="s">
        <v>4393</v>
      </c>
      <c r="J1641" s="130" t="s">
        <v>4394</v>
      </c>
      <c r="L1641" s="130" t="s">
        <v>4395</v>
      </c>
      <c r="M1641" s="130" t="s">
        <v>6783</v>
      </c>
      <c r="N1641" s="177" t="s">
        <v>6805</v>
      </c>
      <c r="O1641" s="130" t="s">
        <v>6806</v>
      </c>
    </row>
    <row r="1642" spans="3:15">
      <c r="C1642" s="189"/>
      <c r="D1642" s="189"/>
      <c r="E1642" s="189"/>
      <c r="H1642" s="175" t="s">
        <v>4271</v>
      </c>
      <c r="I1642" s="167" t="s">
        <v>4396</v>
      </c>
      <c r="J1642" s="130" t="s">
        <v>4397</v>
      </c>
      <c r="L1642" s="130" t="s">
        <v>4398</v>
      </c>
      <c r="M1642" s="130" t="s">
        <v>6810</v>
      </c>
      <c r="N1642" s="177" t="s">
        <v>6811</v>
      </c>
      <c r="O1642" s="130" t="s">
        <v>6812</v>
      </c>
    </row>
    <row r="1643" spans="3:15">
      <c r="C1643" s="189"/>
      <c r="D1643" s="189"/>
      <c r="E1643" s="189"/>
      <c r="H1643" s="175" t="s">
        <v>4271</v>
      </c>
      <c r="I1643" s="167" t="s">
        <v>4399</v>
      </c>
      <c r="J1643" s="130" t="s">
        <v>4400</v>
      </c>
      <c r="L1643" s="130" t="s">
        <v>4401</v>
      </c>
      <c r="M1643" s="130"/>
      <c r="N1643" s="177"/>
      <c r="O1643" s="130" t="s">
        <v>6812</v>
      </c>
    </row>
    <row r="1644" spans="3:15">
      <c r="C1644" s="189"/>
      <c r="D1644" s="189"/>
      <c r="E1644" s="189"/>
      <c r="H1644" s="185"/>
      <c r="I1644" s="181" t="s">
        <v>4402</v>
      </c>
      <c r="J1644" s="186"/>
      <c r="L1644" s="130" t="s">
        <v>4403</v>
      </c>
      <c r="M1644" s="130" t="s">
        <v>6810</v>
      </c>
      <c r="N1644" s="177" t="s">
        <v>6814</v>
      </c>
      <c r="O1644" s="130" t="s">
        <v>6815</v>
      </c>
    </row>
    <row r="1645" spans="3:15">
      <c r="C1645" s="189"/>
      <c r="D1645" s="189"/>
      <c r="E1645" s="189"/>
      <c r="H1645" s="175" t="s">
        <v>4404</v>
      </c>
      <c r="I1645" s="167" t="s">
        <v>4405</v>
      </c>
      <c r="J1645" s="130" t="s">
        <v>4406</v>
      </c>
      <c r="L1645" s="130" t="s">
        <v>4407</v>
      </c>
      <c r="M1645" s="130" t="s">
        <v>6810</v>
      </c>
      <c r="N1645" s="177" t="s">
        <v>6817</v>
      </c>
      <c r="O1645" s="130" t="s">
        <v>6818</v>
      </c>
    </row>
    <row r="1646" spans="3:15">
      <c r="C1646" s="189"/>
      <c r="D1646" s="189"/>
      <c r="E1646" s="189"/>
      <c r="H1646" s="175" t="s">
        <v>4404</v>
      </c>
      <c r="I1646" s="167" t="s">
        <v>4408</v>
      </c>
      <c r="J1646" s="130" t="s">
        <v>4409</v>
      </c>
      <c r="L1646" s="130" t="s">
        <v>4410</v>
      </c>
      <c r="M1646" s="130" t="s">
        <v>6810</v>
      </c>
      <c r="N1646" s="177" t="s">
        <v>6820</v>
      </c>
      <c r="O1646" s="130" t="s">
        <v>6821</v>
      </c>
    </row>
    <row r="1647" spans="3:15">
      <c r="C1647" s="189"/>
      <c r="D1647" s="189"/>
      <c r="E1647" s="189"/>
      <c r="H1647" s="175" t="s">
        <v>4404</v>
      </c>
      <c r="I1647" s="167" t="s">
        <v>4411</v>
      </c>
      <c r="J1647" s="130" t="s">
        <v>4412</v>
      </c>
      <c r="L1647" s="130" t="s">
        <v>4413</v>
      </c>
      <c r="M1647" s="130" t="s">
        <v>6810</v>
      </c>
      <c r="N1647" s="177" t="s">
        <v>6823</v>
      </c>
      <c r="O1647" s="130" t="s">
        <v>6824</v>
      </c>
    </row>
    <row r="1648" spans="3:15">
      <c r="C1648" s="189"/>
      <c r="D1648" s="189"/>
      <c r="E1648" s="189"/>
      <c r="H1648" s="175" t="s">
        <v>4404</v>
      </c>
      <c r="I1648" s="167" t="s">
        <v>4414</v>
      </c>
      <c r="J1648" s="130" t="s">
        <v>4415</v>
      </c>
      <c r="L1648" s="130" t="s">
        <v>4416</v>
      </c>
      <c r="M1648" s="130" t="s">
        <v>6810</v>
      </c>
      <c r="N1648" s="177" t="s">
        <v>6826</v>
      </c>
      <c r="O1648" s="130" t="s">
        <v>6827</v>
      </c>
    </row>
    <row r="1649" spans="3:15">
      <c r="C1649" s="189"/>
      <c r="D1649" s="189"/>
      <c r="E1649" s="189"/>
      <c r="H1649" s="175" t="s">
        <v>4404</v>
      </c>
      <c r="I1649" s="167" t="s">
        <v>4417</v>
      </c>
      <c r="J1649" s="130" t="s">
        <v>4418</v>
      </c>
      <c r="L1649" s="130" t="s">
        <v>4419</v>
      </c>
      <c r="M1649" s="130" t="s">
        <v>6810</v>
      </c>
      <c r="N1649" s="177" t="s">
        <v>6829</v>
      </c>
      <c r="O1649" s="130" t="s">
        <v>6830</v>
      </c>
    </row>
    <row r="1650" spans="3:15">
      <c r="C1650" s="189"/>
      <c r="D1650" s="189"/>
      <c r="E1650" s="189"/>
      <c r="H1650" s="175" t="s">
        <v>4404</v>
      </c>
      <c r="I1650" s="167" t="s">
        <v>4420</v>
      </c>
      <c r="J1650" s="130" t="s">
        <v>4421</v>
      </c>
      <c r="L1650" s="130" t="s">
        <v>4422</v>
      </c>
      <c r="M1650" s="130" t="s">
        <v>6810</v>
      </c>
      <c r="N1650" s="177" t="s">
        <v>6832</v>
      </c>
      <c r="O1650" s="130" t="s">
        <v>6833</v>
      </c>
    </row>
    <row r="1651" spans="3:15">
      <c r="C1651" s="189"/>
      <c r="D1651" s="189"/>
      <c r="E1651" s="189"/>
      <c r="H1651" s="175" t="s">
        <v>4404</v>
      </c>
      <c r="I1651" s="167" t="s">
        <v>4423</v>
      </c>
      <c r="J1651" s="130" t="s">
        <v>4424</v>
      </c>
      <c r="L1651" s="130" t="s">
        <v>4425</v>
      </c>
      <c r="M1651" s="130" t="s">
        <v>6810</v>
      </c>
      <c r="N1651" s="177" t="s">
        <v>6835</v>
      </c>
      <c r="O1651" s="130" t="s">
        <v>6836</v>
      </c>
    </row>
    <row r="1652" spans="3:15">
      <c r="C1652" s="189"/>
      <c r="D1652" s="189"/>
      <c r="E1652" s="189"/>
      <c r="H1652" s="175" t="s">
        <v>4404</v>
      </c>
      <c r="I1652" s="167" t="s">
        <v>4426</v>
      </c>
      <c r="J1652" s="130" t="s">
        <v>4427</v>
      </c>
      <c r="L1652" s="130" t="s">
        <v>4428</v>
      </c>
      <c r="M1652" s="130" t="s">
        <v>6810</v>
      </c>
      <c r="N1652" s="177" t="s">
        <v>6838</v>
      </c>
      <c r="O1652" s="130" t="s">
        <v>6839</v>
      </c>
    </row>
    <row r="1653" spans="3:15">
      <c r="C1653" s="189"/>
      <c r="D1653" s="189"/>
      <c r="E1653" s="189"/>
      <c r="H1653" s="175" t="s">
        <v>4404</v>
      </c>
      <c r="I1653" s="167" t="s">
        <v>4429</v>
      </c>
      <c r="J1653" s="130" t="s">
        <v>4430</v>
      </c>
      <c r="L1653" s="130" t="s">
        <v>4431</v>
      </c>
      <c r="M1653" s="130" t="s">
        <v>6810</v>
      </c>
      <c r="N1653" s="177" t="s">
        <v>6841</v>
      </c>
      <c r="O1653" s="130" t="s">
        <v>6842</v>
      </c>
    </row>
    <row r="1654" spans="3:15">
      <c r="C1654" s="189"/>
      <c r="D1654" s="189"/>
      <c r="E1654" s="189"/>
      <c r="H1654" s="175" t="s">
        <v>4404</v>
      </c>
      <c r="I1654" s="167" t="s">
        <v>4432</v>
      </c>
      <c r="J1654" s="130" t="s">
        <v>4433</v>
      </c>
      <c r="L1654" s="130" t="s">
        <v>4434</v>
      </c>
      <c r="M1654" s="130"/>
      <c r="N1654" s="177"/>
      <c r="O1654" s="130" t="s">
        <v>6842</v>
      </c>
    </row>
    <row r="1655" spans="3:15">
      <c r="C1655" s="189"/>
      <c r="D1655" s="189"/>
      <c r="E1655" s="189"/>
      <c r="H1655" s="175" t="s">
        <v>4404</v>
      </c>
      <c r="I1655" s="167" t="s">
        <v>1094</v>
      </c>
      <c r="J1655" s="130" t="s">
        <v>4435</v>
      </c>
      <c r="L1655" s="130" t="s">
        <v>4436</v>
      </c>
      <c r="M1655" s="130" t="s">
        <v>6810</v>
      </c>
      <c r="N1655" s="177" t="s">
        <v>6844</v>
      </c>
      <c r="O1655" s="130" t="s">
        <v>6845</v>
      </c>
    </row>
    <row r="1656" spans="3:15">
      <c r="C1656" s="189"/>
      <c r="D1656" s="189"/>
      <c r="E1656" s="189"/>
      <c r="H1656" s="175" t="s">
        <v>4404</v>
      </c>
      <c r="I1656" s="167" t="s">
        <v>4437</v>
      </c>
      <c r="J1656" s="130" t="s">
        <v>4438</v>
      </c>
      <c r="L1656" s="130" t="s">
        <v>4439</v>
      </c>
      <c r="M1656" s="130" t="s">
        <v>6810</v>
      </c>
      <c r="N1656" s="177" t="s">
        <v>6847</v>
      </c>
      <c r="O1656" s="130" t="s">
        <v>6848</v>
      </c>
    </row>
    <row r="1657" spans="3:15">
      <c r="C1657" s="189"/>
      <c r="D1657" s="189"/>
      <c r="E1657" s="189"/>
      <c r="H1657" s="175" t="s">
        <v>4404</v>
      </c>
      <c r="I1657" s="167" t="s">
        <v>4440</v>
      </c>
      <c r="J1657" s="130" t="s">
        <v>4441</v>
      </c>
      <c r="L1657" s="130" t="s">
        <v>4442</v>
      </c>
      <c r="M1657" s="130" t="s">
        <v>6810</v>
      </c>
      <c r="N1657" s="177" t="s">
        <v>6850</v>
      </c>
      <c r="O1657" s="130" t="s">
        <v>6851</v>
      </c>
    </row>
    <row r="1658" spans="3:15">
      <c r="C1658" s="189"/>
      <c r="D1658" s="189"/>
      <c r="E1658" s="189"/>
      <c r="H1658" s="175" t="s">
        <v>4404</v>
      </c>
      <c r="I1658" s="167" t="s">
        <v>4443</v>
      </c>
      <c r="J1658" s="130" t="s">
        <v>4444</v>
      </c>
      <c r="L1658" s="130" t="s">
        <v>4445</v>
      </c>
      <c r="M1658" s="130"/>
      <c r="N1658" s="177"/>
      <c r="O1658" s="130" t="s">
        <v>6851</v>
      </c>
    </row>
    <row r="1659" spans="3:15">
      <c r="C1659" s="189"/>
      <c r="D1659" s="189"/>
      <c r="E1659" s="189"/>
      <c r="H1659" s="175" t="s">
        <v>4404</v>
      </c>
      <c r="I1659" s="167" t="s">
        <v>4446</v>
      </c>
      <c r="J1659" s="130" t="s">
        <v>4447</v>
      </c>
      <c r="L1659" s="130" t="s">
        <v>4448</v>
      </c>
      <c r="M1659" s="130" t="s">
        <v>6810</v>
      </c>
      <c r="N1659" s="177" t="s">
        <v>6853</v>
      </c>
      <c r="O1659" s="130" t="s">
        <v>6854</v>
      </c>
    </row>
    <row r="1660" spans="3:15">
      <c r="C1660" s="189"/>
      <c r="D1660" s="189"/>
      <c r="E1660" s="189"/>
      <c r="H1660" s="175" t="s">
        <v>4404</v>
      </c>
      <c r="I1660" s="167" t="s">
        <v>4449</v>
      </c>
      <c r="J1660" s="130" t="s">
        <v>4450</v>
      </c>
      <c r="L1660" s="130" t="s">
        <v>4451</v>
      </c>
      <c r="M1660" s="130"/>
      <c r="N1660" s="177"/>
      <c r="O1660" s="130" t="s">
        <v>6854</v>
      </c>
    </row>
    <row r="1661" spans="3:15">
      <c r="C1661" s="189"/>
      <c r="D1661" s="189"/>
      <c r="E1661" s="189"/>
      <c r="H1661" s="175" t="s">
        <v>4404</v>
      </c>
      <c r="I1661" s="167" t="s">
        <v>4452</v>
      </c>
      <c r="J1661" s="130" t="s">
        <v>4453</v>
      </c>
      <c r="L1661" s="130" t="s">
        <v>4454</v>
      </c>
      <c r="M1661" s="130" t="s">
        <v>6810</v>
      </c>
      <c r="N1661" s="177" t="s">
        <v>6856</v>
      </c>
      <c r="O1661" s="130" t="s">
        <v>6857</v>
      </c>
    </row>
    <row r="1662" spans="3:15">
      <c r="C1662" s="189"/>
      <c r="D1662" s="189"/>
      <c r="E1662" s="189"/>
      <c r="H1662" s="175" t="s">
        <v>4404</v>
      </c>
      <c r="I1662" s="167" t="s">
        <v>4455</v>
      </c>
      <c r="J1662" s="130" t="s">
        <v>4456</v>
      </c>
      <c r="L1662" s="130" t="s">
        <v>4457</v>
      </c>
      <c r="M1662" s="130" t="s">
        <v>6810</v>
      </c>
      <c r="N1662" s="177" t="s">
        <v>6859</v>
      </c>
      <c r="O1662" s="130" t="s">
        <v>6860</v>
      </c>
    </row>
    <row r="1663" spans="3:15">
      <c r="C1663" s="189"/>
      <c r="D1663" s="189"/>
      <c r="E1663" s="189"/>
      <c r="H1663" s="175" t="s">
        <v>4404</v>
      </c>
      <c r="I1663" s="167" t="s">
        <v>3756</v>
      </c>
      <c r="J1663" s="130" t="s">
        <v>4458</v>
      </c>
      <c r="L1663" s="130" t="s">
        <v>4459</v>
      </c>
      <c r="M1663" s="130"/>
      <c r="N1663" s="177"/>
      <c r="O1663" s="130" t="s">
        <v>6860</v>
      </c>
    </row>
    <row r="1664" spans="3:15">
      <c r="C1664" s="189"/>
      <c r="D1664" s="189"/>
      <c r="E1664" s="189"/>
      <c r="H1664" s="175" t="s">
        <v>4404</v>
      </c>
      <c r="I1664" s="167" t="s">
        <v>4460</v>
      </c>
      <c r="J1664" s="130" t="s">
        <v>4461</v>
      </c>
      <c r="L1664" s="130" t="s">
        <v>4462</v>
      </c>
      <c r="M1664" s="130" t="s">
        <v>6810</v>
      </c>
      <c r="N1664" s="177" t="s">
        <v>6862</v>
      </c>
      <c r="O1664" s="130" t="s">
        <v>6863</v>
      </c>
    </row>
    <row r="1665" spans="3:15">
      <c r="C1665" s="189"/>
      <c r="D1665" s="189"/>
      <c r="E1665" s="189"/>
      <c r="H1665" s="175" t="s">
        <v>4404</v>
      </c>
      <c r="I1665" s="167" t="s">
        <v>4463</v>
      </c>
      <c r="J1665" s="130" t="s">
        <v>4464</v>
      </c>
      <c r="L1665" s="130" t="s">
        <v>4465</v>
      </c>
      <c r="M1665" s="130" t="s">
        <v>6810</v>
      </c>
      <c r="N1665" s="177" t="s">
        <v>6865</v>
      </c>
      <c r="O1665" s="130" t="s">
        <v>6866</v>
      </c>
    </row>
    <row r="1666" spans="3:15">
      <c r="C1666" s="189"/>
      <c r="D1666" s="189"/>
      <c r="E1666" s="189"/>
      <c r="H1666" s="175" t="s">
        <v>4404</v>
      </c>
      <c r="I1666" s="167" t="s">
        <v>4466</v>
      </c>
      <c r="J1666" s="130" t="s">
        <v>4467</v>
      </c>
      <c r="L1666" s="130" t="s">
        <v>4468</v>
      </c>
      <c r="M1666" s="130" t="s">
        <v>6810</v>
      </c>
      <c r="N1666" s="177" t="s">
        <v>6868</v>
      </c>
      <c r="O1666" s="130" t="s">
        <v>6869</v>
      </c>
    </row>
    <row r="1667" spans="3:15">
      <c r="C1667" s="189"/>
      <c r="D1667" s="189"/>
      <c r="E1667" s="189"/>
      <c r="H1667" s="175" t="s">
        <v>4404</v>
      </c>
      <c r="I1667" s="167" t="s">
        <v>4469</v>
      </c>
      <c r="J1667" s="130" t="s">
        <v>4470</v>
      </c>
      <c r="L1667" s="130" t="s">
        <v>4471</v>
      </c>
      <c r="M1667" s="130"/>
      <c r="N1667" s="177"/>
      <c r="O1667" s="130" t="s">
        <v>6869</v>
      </c>
    </row>
    <row r="1668" spans="3:15">
      <c r="C1668" s="189"/>
      <c r="D1668" s="189"/>
      <c r="E1668" s="189"/>
      <c r="H1668" s="185"/>
      <c r="I1668" s="181" t="s">
        <v>4472</v>
      </c>
      <c r="J1668" s="186"/>
      <c r="L1668" s="130" t="s">
        <v>4473</v>
      </c>
      <c r="M1668" s="130" t="s">
        <v>6810</v>
      </c>
      <c r="N1668" s="177" t="s">
        <v>6871</v>
      </c>
      <c r="O1668" s="130" t="s">
        <v>6872</v>
      </c>
    </row>
    <row r="1669" spans="3:15">
      <c r="C1669" s="189"/>
      <c r="D1669" s="189"/>
      <c r="E1669" s="189"/>
      <c r="H1669" s="175" t="s">
        <v>4474</v>
      </c>
      <c r="I1669" s="167" t="s">
        <v>4475</v>
      </c>
      <c r="J1669" s="130" t="s">
        <v>4476</v>
      </c>
      <c r="L1669" s="130" t="s">
        <v>4477</v>
      </c>
      <c r="M1669" s="130"/>
      <c r="N1669" s="177"/>
      <c r="O1669" s="130" t="s">
        <v>6872</v>
      </c>
    </row>
    <row r="1670" spans="3:15">
      <c r="C1670" s="189"/>
      <c r="D1670" s="189"/>
      <c r="E1670" s="189"/>
      <c r="H1670" s="175" t="s">
        <v>4474</v>
      </c>
      <c r="I1670" s="167" t="s">
        <v>4478</v>
      </c>
      <c r="J1670" s="130" t="s">
        <v>4479</v>
      </c>
      <c r="L1670" s="130" t="s">
        <v>4480</v>
      </c>
      <c r="M1670" s="130"/>
      <c r="N1670" s="177"/>
      <c r="O1670" s="130" t="s">
        <v>6872</v>
      </c>
    </row>
    <row r="1671" spans="3:15">
      <c r="C1671" s="189"/>
      <c r="D1671" s="189"/>
      <c r="E1671" s="189"/>
      <c r="H1671" s="175" t="s">
        <v>4474</v>
      </c>
      <c r="I1671" s="167" t="s">
        <v>4481</v>
      </c>
      <c r="J1671" s="130" t="s">
        <v>4482</v>
      </c>
      <c r="L1671" s="130" t="s">
        <v>4483</v>
      </c>
      <c r="M1671" s="130" t="s">
        <v>6810</v>
      </c>
      <c r="N1671" s="177" t="s">
        <v>6874</v>
      </c>
      <c r="O1671" s="130" t="s">
        <v>6875</v>
      </c>
    </row>
    <row r="1672" spans="3:15">
      <c r="C1672" s="189"/>
      <c r="D1672" s="189"/>
      <c r="E1672" s="189"/>
      <c r="H1672" s="175" t="s">
        <v>4474</v>
      </c>
      <c r="I1672" s="167" t="s">
        <v>4484</v>
      </c>
      <c r="J1672" s="130" t="s">
        <v>4485</v>
      </c>
      <c r="L1672" s="130" t="s">
        <v>4486</v>
      </c>
      <c r="M1672" s="130"/>
      <c r="N1672" s="177"/>
      <c r="O1672" s="130" t="s">
        <v>6875</v>
      </c>
    </row>
    <row r="1673" spans="3:15">
      <c r="C1673" s="189"/>
      <c r="D1673" s="189"/>
      <c r="E1673" s="189"/>
      <c r="H1673" s="175" t="s">
        <v>4474</v>
      </c>
      <c r="I1673" s="167" t="s">
        <v>4487</v>
      </c>
      <c r="J1673" s="130" t="s">
        <v>4488</v>
      </c>
      <c r="L1673" s="130" t="s">
        <v>4489</v>
      </c>
      <c r="M1673" s="130" t="s">
        <v>6810</v>
      </c>
      <c r="N1673" s="177" t="s">
        <v>6877</v>
      </c>
      <c r="O1673" s="130" t="s">
        <v>6878</v>
      </c>
    </row>
    <row r="1674" spans="3:15">
      <c r="C1674" s="189"/>
      <c r="D1674" s="189"/>
      <c r="E1674" s="189"/>
      <c r="H1674" s="175" t="s">
        <v>4474</v>
      </c>
      <c r="I1674" s="167" t="s">
        <v>4490</v>
      </c>
      <c r="J1674" s="130" t="s">
        <v>4491</v>
      </c>
      <c r="L1674" s="130" t="s">
        <v>4492</v>
      </c>
      <c r="M1674" s="130" t="s">
        <v>6810</v>
      </c>
      <c r="N1674" s="177" t="s">
        <v>6880</v>
      </c>
      <c r="O1674" s="130" t="s">
        <v>6881</v>
      </c>
    </row>
    <row r="1675" spans="3:15">
      <c r="C1675" s="189"/>
      <c r="D1675" s="189"/>
      <c r="E1675" s="189"/>
      <c r="H1675" s="175" t="s">
        <v>4474</v>
      </c>
      <c r="I1675" s="167" t="s">
        <v>4493</v>
      </c>
      <c r="J1675" s="130" t="s">
        <v>4494</v>
      </c>
      <c r="L1675" s="130" t="s">
        <v>4495</v>
      </c>
      <c r="M1675" s="130" t="s">
        <v>6810</v>
      </c>
      <c r="N1675" s="177" t="s">
        <v>6883</v>
      </c>
      <c r="O1675" s="130" t="s">
        <v>6884</v>
      </c>
    </row>
    <row r="1676" spans="3:15">
      <c r="C1676" s="189"/>
      <c r="D1676" s="189"/>
      <c r="E1676" s="189"/>
      <c r="H1676" s="175" t="s">
        <v>4474</v>
      </c>
      <c r="I1676" s="167" t="s">
        <v>4496</v>
      </c>
      <c r="J1676" s="130" t="s">
        <v>4497</v>
      </c>
      <c r="L1676" s="130" t="s">
        <v>4498</v>
      </c>
      <c r="M1676" s="130" t="s">
        <v>6810</v>
      </c>
      <c r="N1676" s="177" t="s">
        <v>6886</v>
      </c>
      <c r="O1676" s="130" t="s">
        <v>6887</v>
      </c>
    </row>
    <row r="1677" spans="3:15">
      <c r="C1677" s="189"/>
      <c r="D1677" s="189"/>
      <c r="E1677" s="189"/>
      <c r="H1677" s="175" t="s">
        <v>4474</v>
      </c>
      <c r="I1677" s="167" t="s">
        <v>2028</v>
      </c>
      <c r="J1677" s="130" t="s">
        <v>4499</v>
      </c>
      <c r="L1677" s="130" t="s">
        <v>4500</v>
      </c>
      <c r="M1677" s="130"/>
      <c r="N1677" s="177"/>
      <c r="O1677" s="130" t="s">
        <v>6887</v>
      </c>
    </row>
    <row r="1678" spans="3:15">
      <c r="C1678" s="189"/>
      <c r="D1678" s="189"/>
      <c r="E1678" s="189"/>
      <c r="H1678" s="175" t="s">
        <v>4474</v>
      </c>
      <c r="I1678" s="167" t="s">
        <v>4501</v>
      </c>
      <c r="J1678" s="130" t="s">
        <v>4502</v>
      </c>
      <c r="L1678" s="130" t="s">
        <v>4503</v>
      </c>
      <c r="M1678" s="130" t="s">
        <v>6810</v>
      </c>
      <c r="N1678" s="177" t="s">
        <v>6889</v>
      </c>
      <c r="O1678" s="130" t="s">
        <v>6890</v>
      </c>
    </row>
    <row r="1679" spans="3:15">
      <c r="C1679" s="189"/>
      <c r="D1679" s="189"/>
      <c r="E1679" s="189"/>
      <c r="H1679" s="175" t="s">
        <v>4474</v>
      </c>
      <c r="I1679" s="167" t="s">
        <v>4504</v>
      </c>
      <c r="J1679" s="130" t="s">
        <v>4505</v>
      </c>
      <c r="L1679" s="130" t="s">
        <v>4506</v>
      </c>
      <c r="M1679" s="130" t="s">
        <v>6810</v>
      </c>
      <c r="N1679" s="177" t="s">
        <v>6892</v>
      </c>
      <c r="O1679" s="130" t="s">
        <v>6893</v>
      </c>
    </row>
    <row r="1680" spans="3:15">
      <c r="C1680" s="189"/>
      <c r="D1680" s="189"/>
      <c r="E1680" s="189"/>
      <c r="H1680" s="175" t="s">
        <v>4474</v>
      </c>
      <c r="I1680" s="167" t="s">
        <v>959</v>
      </c>
      <c r="J1680" s="130" t="s">
        <v>4507</v>
      </c>
      <c r="L1680" s="130" t="s">
        <v>4508</v>
      </c>
      <c r="M1680" s="130"/>
      <c r="N1680" s="177"/>
      <c r="O1680" s="130" t="s">
        <v>6893</v>
      </c>
    </row>
    <row r="1681" spans="3:15">
      <c r="C1681" s="189"/>
      <c r="D1681" s="189"/>
      <c r="E1681" s="189"/>
      <c r="H1681" s="175" t="s">
        <v>4474</v>
      </c>
      <c r="I1681" s="167" t="s">
        <v>4509</v>
      </c>
      <c r="J1681" s="130" t="s">
        <v>4510</v>
      </c>
      <c r="L1681" s="130" t="s">
        <v>4511</v>
      </c>
      <c r="M1681" s="130" t="s">
        <v>6810</v>
      </c>
      <c r="N1681" s="177" t="s">
        <v>6895</v>
      </c>
      <c r="O1681" s="130" t="s">
        <v>6896</v>
      </c>
    </row>
    <row r="1682" spans="3:15">
      <c r="C1682" s="189"/>
      <c r="D1682" s="189"/>
      <c r="E1682" s="189"/>
      <c r="H1682" s="175" t="s">
        <v>4474</v>
      </c>
      <c r="I1682" s="167" t="s">
        <v>4512</v>
      </c>
      <c r="J1682" s="130" t="s">
        <v>4513</v>
      </c>
      <c r="L1682" s="130" t="s">
        <v>4514</v>
      </c>
      <c r="M1682" s="130" t="s">
        <v>6810</v>
      </c>
      <c r="N1682" s="177" t="s">
        <v>6898</v>
      </c>
      <c r="O1682" s="130" t="s">
        <v>6899</v>
      </c>
    </row>
    <row r="1683" spans="3:15">
      <c r="C1683" s="189"/>
      <c r="D1683" s="189"/>
      <c r="E1683" s="189"/>
      <c r="H1683" s="175" t="s">
        <v>4474</v>
      </c>
      <c r="I1683" s="167" t="s">
        <v>4515</v>
      </c>
      <c r="J1683" s="130" t="s">
        <v>4516</v>
      </c>
      <c r="L1683" s="130" t="s">
        <v>4517</v>
      </c>
      <c r="M1683" s="130" t="s">
        <v>6810</v>
      </c>
      <c r="N1683" s="177" t="s">
        <v>6901</v>
      </c>
      <c r="O1683" s="130" t="s">
        <v>6902</v>
      </c>
    </row>
    <row r="1684" spans="3:15">
      <c r="C1684" s="189"/>
      <c r="D1684" s="189"/>
      <c r="E1684" s="189"/>
      <c r="H1684" s="175" t="s">
        <v>4474</v>
      </c>
      <c r="I1684" s="167" t="s">
        <v>202</v>
      </c>
      <c r="J1684" s="130" t="s">
        <v>4518</v>
      </c>
      <c r="L1684" s="130" t="s">
        <v>4519</v>
      </c>
      <c r="M1684" s="130"/>
      <c r="N1684" s="177"/>
      <c r="O1684" s="130" t="s">
        <v>6902</v>
      </c>
    </row>
    <row r="1685" spans="3:15">
      <c r="C1685" s="189"/>
      <c r="D1685" s="189"/>
      <c r="E1685" s="189"/>
      <c r="H1685" s="175" t="s">
        <v>4474</v>
      </c>
      <c r="I1685" s="167" t="s">
        <v>4520</v>
      </c>
      <c r="J1685" s="130" t="s">
        <v>4521</v>
      </c>
      <c r="L1685" s="130" t="s">
        <v>4522</v>
      </c>
      <c r="M1685" s="130" t="s">
        <v>6810</v>
      </c>
      <c r="N1685" s="177" t="s">
        <v>6904</v>
      </c>
      <c r="O1685" s="130" t="s">
        <v>6905</v>
      </c>
    </row>
    <row r="1686" spans="3:15">
      <c r="C1686" s="189"/>
      <c r="D1686" s="189"/>
      <c r="E1686" s="189"/>
      <c r="H1686" s="175" t="s">
        <v>4474</v>
      </c>
      <c r="I1686" s="167" t="s">
        <v>2037</v>
      </c>
      <c r="J1686" s="130" t="s">
        <v>4523</v>
      </c>
      <c r="L1686" s="130" t="s">
        <v>4524</v>
      </c>
      <c r="M1686" s="130"/>
      <c r="N1686" s="177"/>
      <c r="O1686" s="130" t="s">
        <v>6905</v>
      </c>
    </row>
    <row r="1687" spans="3:15">
      <c r="C1687" s="189"/>
      <c r="D1687" s="189"/>
      <c r="E1687" s="189"/>
      <c r="H1687" s="175" t="s">
        <v>4474</v>
      </c>
      <c r="I1687" s="167" t="s">
        <v>4525</v>
      </c>
      <c r="J1687" s="130" t="s">
        <v>4526</v>
      </c>
      <c r="L1687" s="130" t="s">
        <v>4527</v>
      </c>
      <c r="M1687" s="130" t="s">
        <v>6909</v>
      </c>
      <c r="N1687" s="177" t="s">
        <v>6910</v>
      </c>
      <c r="O1687" s="130" t="s">
        <v>6911</v>
      </c>
    </row>
    <row r="1688" spans="3:15">
      <c r="C1688" s="189"/>
      <c r="D1688" s="189"/>
      <c r="E1688" s="189"/>
      <c r="H1688" s="175" t="s">
        <v>4474</v>
      </c>
      <c r="I1688" s="167" t="s">
        <v>4528</v>
      </c>
      <c r="J1688" s="130" t="s">
        <v>4529</v>
      </c>
      <c r="L1688" s="130" t="s">
        <v>4530</v>
      </c>
      <c r="M1688" s="130"/>
      <c r="N1688" s="177"/>
      <c r="O1688" s="130" t="s">
        <v>6911</v>
      </c>
    </row>
    <row r="1689" spans="3:15">
      <c r="C1689" s="189"/>
      <c r="D1689" s="189"/>
      <c r="E1689" s="189"/>
      <c r="H1689" s="175" t="s">
        <v>4474</v>
      </c>
      <c r="I1689" s="167" t="s">
        <v>4531</v>
      </c>
      <c r="J1689" s="130" t="s">
        <v>4532</v>
      </c>
      <c r="L1689" s="130" t="s">
        <v>4533</v>
      </c>
      <c r="M1689" s="130" t="s">
        <v>6909</v>
      </c>
      <c r="N1689" s="177" t="s">
        <v>6913</v>
      </c>
      <c r="O1689" s="130" t="s">
        <v>6914</v>
      </c>
    </row>
    <row r="1690" spans="3:15">
      <c r="C1690" s="189"/>
      <c r="D1690" s="189"/>
      <c r="E1690" s="189"/>
      <c r="H1690" s="175" t="s">
        <v>4474</v>
      </c>
      <c r="I1690" s="167" t="s">
        <v>4534</v>
      </c>
      <c r="J1690" s="130" t="s">
        <v>4535</v>
      </c>
      <c r="L1690" s="130" t="s">
        <v>4536</v>
      </c>
      <c r="M1690" s="130" t="s">
        <v>6909</v>
      </c>
      <c r="N1690" s="177" t="s">
        <v>6916</v>
      </c>
      <c r="O1690" s="130" t="s">
        <v>6917</v>
      </c>
    </row>
    <row r="1691" spans="3:15">
      <c r="C1691" s="189"/>
      <c r="D1691" s="189"/>
      <c r="E1691" s="189"/>
      <c r="H1691" s="175" t="s">
        <v>4474</v>
      </c>
      <c r="I1691" s="167" t="s">
        <v>4537</v>
      </c>
      <c r="J1691" s="130" t="s">
        <v>4538</v>
      </c>
      <c r="L1691" s="130" t="s">
        <v>4539</v>
      </c>
      <c r="M1691" s="130" t="s">
        <v>6909</v>
      </c>
      <c r="N1691" s="177" t="s">
        <v>6919</v>
      </c>
      <c r="O1691" s="130" t="s">
        <v>6920</v>
      </c>
    </row>
    <row r="1692" spans="3:15">
      <c r="C1692" s="189"/>
      <c r="D1692" s="189"/>
      <c r="E1692" s="189"/>
      <c r="H1692" s="175" t="s">
        <v>4474</v>
      </c>
      <c r="I1692" s="167" t="s">
        <v>4540</v>
      </c>
      <c r="J1692" s="130" t="s">
        <v>4541</v>
      </c>
      <c r="L1692" s="130" t="s">
        <v>4542</v>
      </c>
      <c r="M1692" s="130" t="s">
        <v>6909</v>
      </c>
      <c r="N1692" s="177" t="s">
        <v>6922</v>
      </c>
      <c r="O1692" s="130" t="s">
        <v>6923</v>
      </c>
    </row>
    <row r="1693" spans="3:15">
      <c r="C1693" s="189"/>
      <c r="D1693" s="189"/>
      <c r="E1693" s="189"/>
      <c r="H1693" s="175" t="s">
        <v>4474</v>
      </c>
      <c r="I1693" s="167" t="s">
        <v>4543</v>
      </c>
      <c r="J1693" s="130" t="s">
        <v>4544</v>
      </c>
      <c r="L1693" s="130" t="s">
        <v>4545</v>
      </c>
      <c r="M1693" s="130" t="s">
        <v>6909</v>
      </c>
      <c r="N1693" s="177" t="s">
        <v>6925</v>
      </c>
      <c r="O1693" s="130" t="s">
        <v>6926</v>
      </c>
    </row>
    <row r="1694" spans="3:15">
      <c r="C1694" s="189"/>
      <c r="D1694" s="189"/>
      <c r="E1694" s="189"/>
      <c r="H1694" s="175" t="s">
        <v>4474</v>
      </c>
      <c r="I1694" s="167" t="s">
        <v>4546</v>
      </c>
      <c r="J1694" s="130" t="s">
        <v>4547</v>
      </c>
      <c r="L1694" s="130" t="s">
        <v>4548</v>
      </c>
      <c r="M1694" s="130" t="s">
        <v>6909</v>
      </c>
      <c r="N1694" s="177" t="s">
        <v>6928</v>
      </c>
      <c r="O1694" s="130" t="s">
        <v>6929</v>
      </c>
    </row>
    <row r="1695" spans="3:15">
      <c r="C1695" s="189"/>
      <c r="D1695" s="189"/>
      <c r="E1695" s="189"/>
      <c r="H1695" s="175" t="s">
        <v>4474</v>
      </c>
      <c r="I1695" s="167" t="s">
        <v>4549</v>
      </c>
      <c r="J1695" s="130" t="s">
        <v>4550</v>
      </c>
      <c r="L1695" s="130" t="s">
        <v>4551</v>
      </c>
      <c r="M1695" s="130" t="s">
        <v>6909</v>
      </c>
      <c r="N1695" s="177" t="s">
        <v>6931</v>
      </c>
      <c r="O1695" s="130" t="s">
        <v>6932</v>
      </c>
    </row>
    <row r="1696" spans="3:15">
      <c r="C1696" s="189"/>
      <c r="D1696" s="189"/>
      <c r="E1696" s="189"/>
      <c r="H1696" s="175" t="s">
        <v>4474</v>
      </c>
      <c r="I1696" s="167" t="s">
        <v>4552</v>
      </c>
      <c r="J1696" s="130" t="s">
        <v>4553</v>
      </c>
      <c r="L1696" s="130" t="s">
        <v>4554</v>
      </c>
      <c r="M1696" s="130" t="s">
        <v>6909</v>
      </c>
      <c r="N1696" s="177" t="s">
        <v>6934</v>
      </c>
      <c r="O1696" s="130" t="s">
        <v>6935</v>
      </c>
    </row>
    <row r="1697" spans="3:15">
      <c r="C1697" s="189"/>
      <c r="D1697" s="189"/>
      <c r="E1697" s="189"/>
      <c r="H1697" s="175" t="s">
        <v>4474</v>
      </c>
      <c r="I1697" s="167" t="s">
        <v>4555</v>
      </c>
      <c r="J1697" s="130" t="s">
        <v>4556</v>
      </c>
      <c r="L1697" s="130" t="s">
        <v>4557</v>
      </c>
      <c r="M1697" s="130" t="s">
        <v>6909</v>
      </c>
      <c r="N1697" s="177" t="s">
        <v>6937</v>
      </c>
      <c r="O1697" s="130" t="s">
        <v>6938</v>
      </c>
    </row>
    <row r="1698" spans="3:15">
      <c r="C1698" s="189"/>
      <c r="D1698" s="189"/>
      <c r="E1698" s="189"/>
      <c r="H1698" s="175" t="s">
        <v>4474</v>
      </c>
      <c r="I1698" s="167" t="s">
        <v>4558</v>
      </c>
      <c r="J1698" s="130" t="s">
        <v>4559</v>
      </c>
      <c r="L1698" s="130" t="s">
        <v>4560</v>
      </c>
      <c r="M1698" s="130" t="s">
        <v>6909</v>
      </c>
      <c r="N1698" s="177" t="s">
        <v>6940</v>
      </c>
      <c r="O1698" s="130" t="s">
        <v>6941</v>
      </c>
    </row>
    <row r="1699" spans="3:15">
      <c r="C1699" s="189"/>
      <c r="D1699" s="189"/>
      <c r="E1699" s="189"/>
      <c r="H1699" s="175" t="s">
        <v>4474</v>
      </c>
      <c r="I1699" s="167" t="s">
        <v>4561</v>
      </c>
      <c r="J1699" s="130" t="s">
        <v>4562</v>
      </c>
      <c r="L1699" s="130" t="s">
        <v>4563</v>
      </c>
      <c r="M1699" s="130" t="s">
        <v>6909</v>
      </c>
      <c r="N1699" s="177" t="s">
        <v>6943</v>
      </c>
      <c r="O1699" s="130" t="s">
        <v>6944</v>
      </c>
    </row>
    <row r="1700" spans="3:15">
      <c r="C1700" s="189"/>
      <c r="D1700" s="189"/>
      <c r="E1700" s="189"/>
      <c r="H1700" s="175" t="s">
        <v>4474</v>
      </c>
      <c r="I1700" s="167" t="s">
        <v>4564</v>
      </c>
      <c r="J1700" s="130" t="s">
        <v>4565</v>
      </c>
      <c r="L1700" s="130" t="s">
        <v>4566</v>
      </c>
      <c r="M1700" s="130" t="s">
        <v>6909</v>
      </c>
      <c r="N1700" s="177" t="s">
        <v>6946</v>
      </c>
      <c r="O1700" s="130" t="s">
        <v>6947</v>
      </c>
    </row>
    <row r="1701" spans="3:15">
      <c r="C1701" s="189"/>
      <c r="D1701" s="189"/>
      <c r="E1701" s="189"/>
      <c r="H1701" s="175" t="s">
        <v>4474</v>
      </c>
      <c r="I1701" s="167" t="s">
        <v>4567</v>
      </c>
      <c r="J1701" s="130" t="s">
        <v>4568</v>
      </c>
      <c r="L1701" s="130" t="s">
        <v>4569</v>
      </c>
      <c r="M1701" s="130" t="s">
        <v>6909</v>
      </c>
      <c r="N1701" s="177" t="s">
        <v>6949</v>
      </c>
      <c r="O1701" s="130" t="s">
        <v>6950</v>
      </c>
    </row>
    <row r="1702" spans="3:15">
      <c r="C1702" s="189"/>
      <c r="D1702" s="189"/>
      <c r="E1702" s="189"/>
      <c r="H1702" s="175" t="s">
        <v>4474</v>
      </c>
      <c r="I1702" s="167" t="s">
        <v>4570</v>
      </c>
      <c r="J1702" s="130" t="s">
        <v>4571</v>
      </c>
      <c r="L1702" s="130" t="s">
        <v>4572</v>
      </c>
      <c r="M1702" s="130" t="s">
        <v>6909</v>
      </c>
      <c r="N1702" s="177" t="s">
        <v>6952</v>
      </c>
      <c r="O1702" s="130" t="s">
        <v>6953</v>
      </c>
    </row>
    <row r="1703" spans="3:15">
      <c r="C1703" s="189"/>
      <c r="D1703" s="189"/>
      <c r="E1703" s="189"/>
      <c r="H1703" s="175" t="s">
        <v>4474</v>
      </c>
      <c r="I1703" s="167" t="s">
        <v>4573</v>
      </c>
      <c r="J1703" s="130" t="s">
        <v>4574</v>
      </c>
      <c r="L1703" s="130" t="s">
        <v>4575</v>
      </c>
      <c r="M1703" s="130" t="s">
        <v>6909</v>
      </c>
      <c r="N1703" s="177" t="s">
        <v>6955</v>
      </c>
      <c r="O1703" s="130" t="s">
        <v>6956</v>
      </c>
    </row>
    <row r="1704" spans="3:15">
      <c r="C1704" s="189"/>
      <c r="D1704" s="189"/>
      <c r="E1704" s="189"/>
      <c r="H1704" s="175" t="s">
        <v>4474</v>
      </c>
      <c r="I1704" s="167" t="s">
        <v>4576</v>
      </c>
      <c r="J1704" s="130" t="s">
        <v>4577</v>
      </c>
      <c r="L1704" s="130" t="s">
        <v>4578</v>
      </c>
      <c r="M1704" s="130" t="s">
        <v>6909</v>
      </c>
      <c r="N1704" s="177" t="s">
        <v>6958</v>
      </c>
      <c r="O1704" s="130" t="s">
        <v>6959</v>
      </c>
    </row>
    <row r="1705" spans="3:15">
      <c r="C1705" s="189"/>
      <c r="D1705" s="189"/>
      <c r="E1705" s="189"/>
      <c r="H1705" s="185"/>
      <c r="I1705" s="181" t="s">
        <v>4579</v>
      </c>
      <c r="J1705" s="186"/>
      <c r="L1705" s="130" t="s">
        <v>4580</v>
      </c>
      <c r="M1705" s="130" t="s">
        <v>6909</v>
      </c>
      <c r="N1705" s="177" t="s">
        <v>6961</v>
      </c>
      <c r="O1705" s="130" t="s">
        <v>6962</v>
      </c>
    </row>
    <row r="1706" spans="3:15">
      <c r="C1706" s="189"/>
      <c r="D1706" s="189"/>
      <c r="E1706" s="189"/>
      <c r="H1706" s="175" t="s">
        <v>4581</v>
      </c>
      <c r="I1706" s="167" t="s">
        <v>4582</v>
      </c>
      <c r="J1706" s="130" t="s">
        <v>4583</v>
      </c>
      <c r="L1706" s="130" t="s">
        <v>4584</v>
      </c>
      <c r="M1706" s="130" t="s">
        <v>6909</v>
      </c>
      <c r="N1706" s="177" t="s">
        <v>6964</v>
      </c>
      <c r="O1706" s="130" t="s">
        <v>6965</v>
      </c>
    </row>
    <row r="1707" spans="3:15">
      <c r="C1707" s="189"/>
      <c r="D1707" s="189"/>
      <c r="E1707" s="189"/>
      <c r="H1707" s="175" t="s">
        <v>4581</v>
      </c>
      <c r="I1707" s="167" t="s">
        <v>4585</v>
      </c>
      <c r="J1707" s="130" t="s">
        <v>4586</v>
      </c>
      <c r="L1707" s="130" t="s">
        <v>4587</v>
      </c>
      <c r="M1707" s="130" t="s">
        <v>6909</v>
      </c>
      <c r="N1707" s="177" t="s">
        <v>6967</v>
      </c>
      <c r="O1707" s="130" t="s">
        <v>6968</v>
      </c>
    </row>
    <row r="1708" spans="3:15">
      <c r="C1708" s="189"/>
      <c r="D1708" s="189"/>
      <c r="E1708" s="189"/>
      <c r="H1708" s="175" t="s">
        <v>4581</v>
      </c>
      <c r="I1708" s="167" t="s">
        <v>4588</v>
      </c>
      <c r="J1708" s="130" t="s">
        <v>4589</v>
      </c>
      <c r="L1708" s="130" t="s">
        <v>4590</v>
      </c>
      <c r="M1708" s="130" t="s">
        <v>6909</v>
      </c>
      <c r="N1708" s="177" t="s">
        <v>6970</v>
      </c>
      <c r="O1708" s="130" t="s">
        <v>6971</v>
      </c>
    </row>
    <row r="1709" spans="3:15">
      <c r="C1709" s="189"/>
      <c r="D1709" s="189"/>
      <c r="E1709" s="189"/>
      <c r="H1709" s="175" t="s">
        <v>4581</v>
      </c>
      <c r="I1709" s="167" t="s">
        <v>4591</v>
      </c>
      <c r="J1709" s="130" t="s">
        <v>4592</v>
      </c>
      <c r="L1709" s="130" t="s">
        <v>4593</v>
      </c>
      <c r="M1709" s="130" t="s">
        <v>6909</v>
      </c>
      <c r="N1709" s="177" t="s">
        <v>6973</v>
      </c>
      <c r="O1709" s="130" t="s">
        <v>6974</v>
      </c>
    </row>
    <row r="1710" spans="3:15">
      <c r="C1710" s="189"/>
      <c r="D1710" s="189"/>
      <c r="E1710" s="189"/>
      <c r="H1710" s="175" t="s">
        <v>4581</v>
      </c>
      <c r="I1710" s="167" t="s">
        <v>4594</v>
      </c>
      <c r="J1710" s="130" t="s">
        <v>4595</v>
      </c>
      <c r="L1710" s="130" t="s">
        <v>4596</v>
      </c>
      <c r="M1710" s="130" t="s">
        <v>6909</v>
      </c>
      <c r="N1710" s="177" t="s">
        <v>6976</v>
      </c>
      <c r="O1710" s="130" t="s">
        <v>6977</v>
      </c>
    </row>
    <row r="1711" spans="3:15">
      <c r="C1711" s="189"/>
      <c r="D1711" s="189"/>
      <c r="E1711" s="189"/>
      <c r="H1711" s="175" t="s">
        <v>4581</v>
      </c>
      <c r="I1711" s="167" t="s">
        <v>4597</v>
      </c>
      <c r="J1711" s="130" t="s">
        <v>4598</v>
      </c>
      <c r="L1711" s="130" t="s">
        <v>4599</v>
      </c>
      <c r="M1711" s="130" t="s">
        <v>6909</v>
      </c>
      <c r="N1711" s="177" t="s">
        <v>6979</v>
      </c>
      <c r="O1711" s="130" t="s">
        <v>6980</v>
      </c>
    </row>
    <row r="1712" spans="3:15">
      <c r="C1712" s="189"/>
      <c r="D1712" s="189"/>
      <c r="E1712" s="189"/>
      <c r="H1712" s="175" t="s">
        <v>4581</v>
      </c>
      <c r="I1712" s="167" t="s">
        <v>4600</v>
      </c>
      <c r="J1712" s="130" t="s">
        <v>4601</v>
      </c>
      <c r="L1712" s="130" t="s">
        <v>4602</v>
      </c>
      <c r="M1712" s="130" t="s">
        <v>6909</v>
      </c>
      <c r="N1712" s="177" t="s">
        <v>6982</v>
      </c>
      <c r="O1712" s="130" t="s">
        <v>6983</v>
      </c>
    </row>
    <row r="1713" spans="3:15">
      <c r="C1713" s="189"/>
      <c r="D1713" s="189"/>
      <c r="E1713" s="189"/>
      <c r="H1713" s="175" t="s">
        <v>4581</v>
      </c>
      <c r="I1713" s="167" t="s">
        <v>1257</v>
      </c>
      <c r="J1713" s="130" t="s">
        <v>4603</v>
      </c>
      <c r="L1713" s="130" t="s">
        <v>4604</v>
      </c>
      <c r="M1713" s="130" t="s">
        <v>6909</v>
      </c>
      <c r="N1713" s="177" t="s">
        <v>6985</v>
      </c>
      <c r="O1713" s="130" t="s">
        <v>6986</v>
      </c>
    </row>
    <row r="1714" spans="3:15">
      <c r="C1714" s="189"/>
      <c r="D1714" s="189"/>
      <c r="E1714" s="189"/>
      <c r="H1714" s="175" t="s">
        <v>4581</v>
      </c>
      <c r="I1714" s="167" t="s">
        <v>4605</v>
      </c>
      <c r="J1714" s="130" t="s">
        <v>4606</v>
      </c>
      <c r="L1714" s="130" t="s">
        <v>4607</v>
      </c>
      <c r="M1714" s="130" t="s">
        <v>6909</v>
      </c>
      <c r="N1714" s="177" t="s">
        <v>6988</v>
      </c>
      <c r="O1714" s="130" t="s">
        <v>6989</v>
      </c>
    </row>
    <row r="1715" spans="3:15">
      <c r="C1715" s="189"/>
      <c r="D1715" s="189"/>
      <c r="E1715" s="189"/>
      <c r="H1715" s="175" t="s">
        <v>4581</v>
      </c>
      <c r="I1715" s="167" t="s">
        <v>4608</v>
      </c>
      <c r="J1715" s="130" t="s">
        <v>4609</v>
      </c>
      <c r="L1715" s="130" t="s">
        <v>4610</v>
      </c>
      <c r="M1715" s="130" t="s">
        <v>6909</v>
      </c>
      <c r="N1715" s="177" t="s">
        <v>6991</v>
      </c>
      <c r="O1715" s="130" t="s">
        <v>6992</v>
      </c>
    </row>
    <row r="1716" spans="3:15">
      <c r="C1716" s="189"/>
      <c r="D1716" s="189"/>
      <c r="E1716" s="189"/>
      <c r="H1716" s="175" t="s">
        <v>4581</v>
      </c>
      <c r="I1716" s="167" t="s">
        <v>4611</v>
      </c>
      <c r="J1716" s="130" t="s">
        <v>4612</v>
      </c>
      <c r="L1716" s="130" t="s">
        <v>4613</v>
      </c>
      <c r="M1716" s="130" t="s">
        <v>6909</v>
      </c>
      <c r="N1716" s="177" t="s">
        <v>6994</v>
      </c>
      <c r="O1716" s="130" t="s">
        <v>6995</v>
      </c>
    </row>
    <row r="1717" spans="3:15">
      <c r="C1717" s="189"/>
      <c r="D1717" s="189"/>
      <c r="E1717" s="189"/>
      <c r="H1717" s="175" t="s">
        <v>4581</v>
      </c>
      <c r="I1717" s="167" t="s">
        <v>4614</v>
      </c>
      <c r="J1717" s="130" t="s">
        <v>4615</v>
      </c>
      <c r="L1717" s="130" t="s">
        <v>4616</v>
      </c>
      <c r="M1717" s="130" t="s">
        <v>6909</v>
      </c>
      <c r="N1717" s="177" t="s">
        <v>6997</v>
      </c>
      <c r="O1717" s="130" t="s">
        <v>6998</v>
      </c>
    </row>
    <row r="1718" spans="3:15">
      <c r="C1718" s="189"/>
      <c r="D1718" s="189"/>
      <c r="E1718" s="189"/>
      <c r="H1718" s="175" t="s">
        <v>4581</v>
      </c>
      <c r="I1718" s="167" t="s">
        <v>4617</v>
      </c>
      <c r="J1718" s="130" t="s">
        <v>4618</v>
      </c>
      <c r="L1718" s="130" t="s">
        <v>4619</v>
      </c>
      <c r="M1718" s="130" t="s">
        <v>6909</v>
      </c>
      <c r="N1718" s="177" t="s">
        <v>7000</v>
      </c>
      <c r="O1718" s="130" t="s">
        <v>7001</v>
      </c>
    </row>
    <row r="1719" spans="3:15">
      <c r="C1719" s="189"/>
      <c r="D1719" s="189"/>
      <c r="E1719" s="189"/>
      <c r="H1719" s="175" t="s">
        <v>4581</v>
      </c>
      <c r="I1719" s="167" t="s">
        <v>4620</v>
      </c>
      <c r="J1719" s="130" t="s">
        <v>4621</v>
      </c>
      <c r="L1719" s="130" t="s">
        <v>4622</v>
      </c>
      <c r="M1719" s="130" t="s">
        <v>6909</v>
      </c>
      <c r="N1719" s="177" t="s">
        <v>7003</v>
      </c>
      <c r="O1719" s="130" t="s">
        <v>7004</v>
      </c>
    </row>
    <row r="1720" spans="3:15">
      <c r="C1720" s="189"/>
      <c r="D1720" s="189"/>
      <c r="E1720" s="189"/>
      <c r="H1720" s="175" t="s">
        <v>4581</v>
      </c>
      <c r="I1720" s="167" t="s">
        <v>4623</v>
      </c>
      <c r="J1720" s="130" t="s">
        <v>4624</v>
      </c>
      <c r="L1720" s="130" t="s">
        <v>4625</v>
      </c>
      <c r="M1720" s="130" t="s">
        <v>6909</v>
      </c>
      <c r="N1720" s="177" t="s">
        <v>7006</v>
      </c>
      <c r="O1720" s="130" t="s">
        <v>7007</v>
      </c>
    </row>
    <row r="1721" spans="3:15">
      <c r="C1721" s="189"/>
      <c r="D1721" s="189"/>
      <c r="E1721" s="189"/>
      <c r="H1721" s="175" t="s">
        <v>4581</v>
      </c>
      <c r="I1721" s="167" t="s">
        <v>4626</v>
      </c>
      <c r="J1721" s="130" t="s">
        <v>4627</v>
      </c>
      <c r="L1721" s="130" t="s">
        <v>4628</v>
      </c>
      <c r="M1721" s="130" t="s">
        <v>6909</v>
      </c>
      <c r="N1721" s="177" t="s">
        <v>7009</v>
      </c>
      <c r="O1721" s="130" t="s">
        <v>7010</v>
      </c>
    </row>
    <row r="1722" spans="3:15">
      <c r="C1722" s="189"/>
      <c r="D1722" s="189"/>
      <c r="E1722" s="189"/>
      <c r="H1722" s="175" t="s">
        <v>4581</v>
      </c>
      <c r="I1722" s="167" t="s">
        <v>751</v>
      </c>
      <c r="J1722" s="130" t="s">
        <v>4629</v>
      </c>
      <c r="L1722" s="130" t="s">
        <v>4630</v>
      </c>
      <c r="M1722" s="130" t="s">
        <v>6909</v>
      </c>
      <c r="N1722" s="177" t="s">
        <v>7012</v>
      </c>
      <c r="O1722" s="130" t="s">
        <v>7013</v>
      </c>
    </row>
    <row r="1723" spans="3:15">
      <c r="C1723" s="189"/>
      <c r="D1723" s="189"/>
      <c r="E1723" s="189"/>
      <c r="H1723" s="175" t="s">
        <v>4581</v>
      </c>
      <c r="I1723" s="167" t="s">
        <v>4631</v>
      </c>
      <c r="J1723" s="130" t="s">
        <v>4632</v>
      </c>
      <c r="L1723" s="130" t="s">
        <v>4633</v>
      </c>
      <c r="M1723" s="130" t="s">
        <v>6909</v>
      </c>
      <c r="N1723" s="177" t="s">
        <v>7015</v>
      </c>
      <c r="O1723" s="130" t="s">
        <v>7016</v>
      </c>
    </row>
    <row r="1724" spans="3:15">
      <c r="C1724" s="189"/>
      <c r="D1724" s="189"/>
      <c r="E1724" s="189"/>
      <c r="H1724" s="175" t="s">
        <v>4581</v>
      </c>
      <c r="I1724" s="167" t="s">
        <v>4634</v>
      </c>
      <c r="J1724" s="130" t="s">
        <v>4635</v>
      </c>
      <c r="L1724" s="130" t="s">
        <v>4636</v>
      </c>
      <c r="M1724" s="130" t="s">
        <v>6909</v>
      </c>
      <c r="N1724" s="177" t="s">
        <v>7018</v>
      </c>
      <c r="O1724" s="130" t="s">
        <v>7019</v>
      </c>
    </row>
    <row r="1725" spans="3:15">
      <c r="C1725" s="189"/>
      <c r="D1725" s="189"/>
      <c r="E1725" s="189"/>
      <c r="H1725" s="175" t="s">
        <v>4581</v>
      </c>
      <c r="I1725" s="167" t="s">
        <v>4637</v>
      </c>
      <c r="J1725" s="130" t="s">
        <v>4638</v>
      </c>
      <c r="L1725" s="130" t="s">
        <v>4639</v>
      </c>
      <c r="M1725" s="130" t="s">
        <v>6909</v>
      </c>
      <c r="N1725" s="177" t="s">
        <v>7021</v>
      </c>
      <c r="O1725" s="130" t="s">
        <v>7022</v>
      </c>
    </row>
    <row r="1726" spans="3:15">
      <c r="C1726" s="189"/>
      <c r="D1726" s="189"/>
      <c r="E1726" s="189"/>
      <c r="H1726" s="175" t="s">
        <v>4581</v>
      </c>
      <c r="I1726" s="167" t="s">
        <v>4640</v>
      </c>
      <c r="J1726" s="130" t="s">
        <v>4641</v>
      </c>
      <c r="L1726" s="130" t="s">
        <v>4642</v>
      </c>
      <c r="M1726" s="130" t="s">
        <v>6909</v>
      </c>
      <c r="N1726" s="177" t="s">
        <v>7024</v>
      </c>
      <c r="O1726" s="130" t="s">
        <v>7025</v>
      </c>
    </row>
    <row r="1727" spans="3:15">
      <c r="C1727" s="189"/>
      <c r="D1727" s="189"/>
      <c r="E1727" s="189"/>
      <c r="H1727" s="175" t="s">
        <v>4581</v>
      </c>
      <c r="I1727" s="167" t="s">
        <v>4643</v>
      </c>
      <c r="J1727" s="130" t="s">
        <v>4644</v>
      </c>
      <c r="L1727" s="130" t="s">
        <v>4645</v>
      </c>
      <c r="M1727" s="130" t="s">
        <v>7029</v>
      </c>
      <c r="N1727" s="177" t="s">
        <v>7030</v>
      </c>
      <c r="O1727" s="130" t="s">
        <v>7031</v>
      </c>
    </row>
    <row r="1728" spans="3:15">
      <c r="C1728" s="189"/>
      <c r="D1728" s="189"/>
      <c r="E1728" s="189"/>
      <c r="H1728" s="175" t="s">
        <v>4581</v>
      </c>
      <c r="I1728" s="167" t="s">
        <v>4646</v>
      </c>
      <c r="J1728" s="130" t="s">
        <v>4647</v>
      </c>
      <c r="L1728" s="130" t="s">
        <v>4648</v>
      </c>
      <c r="M1728" s="130" t="s">
        <v>7029</v>
      </c>
      <c r="N1728" s="177" t="s">
        <v>7033</v>
      </c>
      <c r="O1728" s="130" t="s">
        <v>7034</v>
      </c>
    </row>
    <row r="1729" spans="3:15">
      <c r="C1729" s="189"/>
      <c r="D1729" s="189"/>
      <c r="E1729" s="189"/>
      <c r="H1729" s="175" t="s">
        <v>4581</v>
      </c>
      <c r="I1729" s="167" t="s">
        <v>4649</v>
      </c>
      <c r="J1729" s="130" t="s">
        <v>4650</v>
      </c>
      <c r="L1729" s="130" t="s">
        <v>4651</v>
      </c>
      <c r="M1729" s="130" t="s">
        <v>7029</v>
      </c>
      <c r="N1729" s="177" t="s">
        <v>1701</v>
      </c>
      <c r="O1729" s="130" t="s">
        <v>7036</v>
      </c>
    </row>
    <row r="1730" spans="3:15">
      <c r="C1730" s="189"/>
      <c r="D1730" s="189"/>
      <c r="E1730" s="189"/>
      <c r="H1730" s="175" t="s">
        <v>4581</v>
      </c>
      <c r="I1730" s="167" t="s">
        <v>4652</v>
      </c>
      <c r="J1730" s="130" t="s">
        <v>4653</v>
      </c>
      <c r="L1730" s="130" t="s">
        <v>4654</v>
      </c>
      <c r="M1730" s="130" t="s">
        <v>7029</v>
      </c>
      <c r="N1730" s="177" t="s">
        <v>7038</v>
      </c>
      <c r="O1730" s="130" t="s">
        <v>7039</v>
      </c>
    </row>
    <row r="1731" spans="3:15">
      <c r="C1731" s="189"/>
      <c r="D1731" s="189"/>
      <c r="E1731" s="189"/>
      <c r="H1731" s="185"/>
      <c r="I1731" s="181" t="s">
        <v>4655</v>
      </c>
      <c r="J1731" s="186"/>
      <c r="L1731" s="130" t="s">
        <v>4656</v>
      </c>
      <c r="M1731" s="130"/>
      <c r="N1731" s="177"/>
      <c r="O1731" s="130" t="s">
        <v>7039</v>
      </c>
    </row>
    <row r="1732" spans="3:15">
      <c r="C1732" s="189"/>
      <c r="D1732" s="189"/>
      <c r="E1732" s="189"/>
      <c r="H1732" s="175" t="s">
        <v>4657</v>
      </c>
      <c r="I1732" s="167" t="s">
        <v>4658</v>
      </c>
      <c r="J1732" s="130" t="s">
        <v>4659</v>
      </c>
      <c r="L1732" s="130" t="s">
        <v>4660</v>
      </c>
      <c r="M1732" s="130" t="s">
        <v>7029</v>
      </c>
      <c r="N1732" s="177" t="s">
        <v>7041</v>
      </c>
      <c r="O1732" s="130" t="s">
        <v>7042</v>
      </c>
    </row>
    <row r="1733" spans="3:15">
      <c r="C1733" s="189"/>
      <c r="D1733" s="189"/>
      <c r="E1733" s="189"/>
      <c r="H1733" s="175" t="s">
        <v>4657</v>
      </c>
      <c r="I1733" s="167" t="s">
        <v>4661</v>
      </c>
      <c r="J1733" s="130" t="s">
        <v>4662</v>
      </c>
      <c r="L1733" s="130" t="s">
        <v>4663</v>
      </c>
      <c r="M1733" s="130" t="s">
        <v>7029</v>
      </c>
      <c r="N1733" s="177" t="s">
        <v>7044</v>
      </c>
      <c r="O1733" s="130" t="s">
        <v>7045</v>
      </c>
    </row>
    <row r="1734" spans="3:15">
      <c r="C1734" s="189"/>
      <c r="D1734" s="189"/>
      <c r="E1734" s="189"/>
      <c r="H1734" s="175" t="s">
        <v>4657</v>
      </c>
      <c r="I1734" s="167" t="s">
        <v>4664</v>
      </c>
      <c r="J1734" s="130" t="s">
        <v>4665</v>
      </c>
      <c r="L1734" s="130" t="s">
        <v>4666</v>
      </c>
      <c r="M1734" s="130"/>
      <c r="N1734" s="177"/>
      <c r="O1734" s="130" t="s">
        <v>7045</v>
      </c>
    </row>
    <row r="1735" spans="3:15">
      <c r="C1735" s="189"/>
      <c r="D1735" s="189"/>
      <c r="E1735" s="189"/>
      <c r="H1735" s="175" t="s">
        <v>4657</v>
      </c>
      <c r="I1735" s="167" t="s">
        <v>4667</v>
      </c>
      <c r="J1735" s="130" t="s">
        <v>4668</v>
      </c>
      <c r="L1735" s="130" t="s">
        <v>4669</v>
      </c>
      <c r="M1735" s="130"/>
      <c r="N1735" s="177"/>
      <c r="O1735" s="130" t="s">
        <v>7045</v>
      </c>
    </row>
    <row r="1736" spans="3:15">
      <c r="C1736" s="189"/>
      <c r="D1736" s="189"/>
      <c r="E1736" s="189"/>
      <c r="H1736" s="175" t="s">
        <v>4657</v>
      </c>
      <c r="I1736" s="167" t="s">
        <v>4670</v>
      </c>
      <c r="J1736" s="130" t="s">
        <v>4671</v>
      </c>
      <c r="L1736" s="130" t="s">
        <v>4672</v>
      </c>
      <c r="M1736" s="130" t="s">
        <v>7029</v>
      </c>
      <c r="N1736" s="177" t="s">
        <v>7047</v>
      </c>
      <c r="O1736" s="130" t="s">
        <v>7048</v>
      </c>
    </row>
    <row r="1737" spans="3:15">
      <c r="C1737" s="189"/>
      <c r="D1737" s="189"/>
      <c r="E1737" s="189"/>
      <c r="H1737" s="175" t="s">
        <v>4657</v>
      </c>
      <c r="I1737" s="167" t="s">
        <v>4673</v>
      </c>
      <c r="J1737" s="130" t="s">
        <v>4674</v>
      </c>
      <c r="L1737" s="130" t="s">
        <v>4675</v>
      </c>
      <c r="M1737" s="130"/>
      <c r="N1737" s="177"/>
      <c r="O1737" s="130" t="s">
        <v>7048</v>
      </c>
    </row>
    <row r="1738" spans="3:15">
      <c r="C1738" s="189"/>
      <c r="D1738" s="189"/>
      <c r="E1738" s="189"/>
      <c r="H1738" s="175" t="s">
        <v>4657</v>
      </c>
      <c r="I1738" s="167" t="s">
        <v>4676</v>
      </c>
      <c r="J1738" s="130" t="s">
        <v>4677</v>
      </c>
      <c r="L1738" s="130" t="s">
        <v>4678</v>
      </c>
      <c r="M1738" s="130"/>
      <c r="N1738" s="177"/>
      <c r="O1738" s="130" t="s">
        <v>7048</v>
      </c>
    </row>
    <row r="1739" spans="3:15">
      <c r="C1739" s="189"/>
      <c r="D1739" s="189"/>
      <c r="E1739" s="189"/>
      <c r="H1739" s="175" t="s">
        <v>4657</v>
      </c>
      <c r="I1739" s="167" t="s">
        <v>4679</v>
      </c>
      <c r="J1739" s="130" t="s">
        <v>4680</v>
      </c>
      <c r="L1739" s="130" t="s">
        <v>4681</v>
      </c>
      <c r="M1739" s="130" t="s">
        <v>7029</v>
      </c>
      <c r="N1739" s="177" t="s">
        <v>7050</v>
      </c>
      <c r="O1739" s="130" t="s">
        <v>7051</v>
      </c>
    </row>
    <row r="1740" spans="3:15">
      <c r="C1740" s="189"/>
      <c r="D1740" s="189"/>
      <c r="E1740" s="189"/>
      <c r="H1740" s="175" t="s">
        <v>4657</v>
      </c>
      <c r="I1740" s="167" t="s">
        <v>4682</v>
      </c>
      <c r="J1740" s="130" t="s">
        <v>4683</v>
      </c>
      <c r="L1740" s="130" t="s">
        <v>4684</v>
      </c>
      <c r="M1740" s="130" t="s">
        <v>7029</v>
      </c>
      <c r="N1740" s="177" t="s">
        <v>7053</v>
      </c>
      <c r="O1740" s="130" t="s">
        <v>7054</v>
      </c>
    </row>
    <row r="1741" spans="3:15">
      <c r="C1741" s="189"/>
      <c r="D1741" s="189"/>
      <c r="E1741" s="189"/>
      <c r="H1741" s="175" t="s">
        <v>4657</v>
      </c>
      <c r="I1741" s="167" t="s">
        <v>4685</v>
      </c>
      <c r="J1741" s="130" t="s">
        <v>4686</v>
      </c>
      <c r="L1741" s="130" t="s">
        <v>4687</v>
      </c>
      <c r="M1741" s="130" t="s">
        <v>7029</v>
      </c>
      <c r="N1741" s="177" t="s">
        <v>7056</v>
      </c>
      <c r="O1741" s="130" t="s">
        <v>7057</v>
      </c>
    </row>
    <row r="1742" spans="3:15">
      <c r="C1742" s="189"/>
      <c r="D1742" s="189"/>
      <c r="E1742" s="189"/>
      <c r="H1742" s="175" t="s">
        <v>4657</v>
      </c>
      <c r="I1742" s="167" t="s">
        <v>4688</v>
      </c>
      <c r="J1742" s="130" t="s">
        <v>4689</v>
      </c>
      <c r="L1742" s="130" t="s">
        <v>4690</v>
      </c>
      <c r="M1742" s="130" t="s">
        <v>7029</v>
      </c>
      <c r="N1742" s="177" t="s">
        <v>7059</v>
      </c>
      <c r="O1742" s="130" t="s">
        <v>7060</v>
      </c>
    </row>
    <row r="1743" spans="3:15">
      <c r="C1743" s="189"/>
      <c r="D1743" s="189"/>
      <c r="E1743" s="189"/>
      <c r="H1743" s="175" t="s">
        <v>4657</v>
      </c>
      <c r="I1743" s="167" t="s">
        <v>4691</v>
      </c>
      <c r="J1743" s="130" t="s">
        <v>4692</v>
      </c>
      <c r="L1743" s="130" t="s">
        <v>4693</v>
      </c>
      <c r="M1743" s="130" t="s">
        <v>7029</v>
      </c>
      <c r="N1743" s="177" t="s">
        <v>7062</v>
      </c>
      <c r="O1743" s="130" t="s">
        <v>7063</v>
      </c>
    </row>
    <row r="1744" spans="3:15">
      <c r="C1744" s="189"/>
      <c r="D1744" s="189"/>
      <c r="E1744" s="189"/>
      <c r="H1744" s="175" t="s">
        <v>4657</v>
      </c>
      <c r="I1744" s="167" t="s">
        <v>4694</v>
      </c>
      <c r="J1744" s="130" t="s">
        <v>4695</v>
      </c>
      <c r="L1744" s="130" t="s">
        <v>4696</v>
      </c>
      <c r="M1744" s="130" t="s">
        <v>7029</v>
      </c>
      <c r="N1744" s="177" t="s">
        <v>109</v>
      </c>
      <c r="O1744" s="130" t="s">
        <v>7065</v>
      </c>
    </row>
    <row r="1745" spans="3:15">
      <c r="C1745" s="189"/>
      <c r="D1745" s="189"/>
      <c r="E1745" s="189"/>
      <c r="H1745" s="175" t="s">
        <v>4657</v>
      </c>
      <c r="I1745" s="167" t="s">
        <v>4697</v>
      </c>
      <c r="J1745" s="130" t="s">
        <v>4698</v>
      </c>
      <c r="L1745" s="130" t="s">
        <v>4699</v>
      </c>
      <c r="M1745" s="130" t="s">
        <v>7029</v>
      </c>
      <c r="N1745" s="177" t="s">
        <v>7067</v>
      </c>
      <c r="O1745" s="130" t="s">
        <v>7068</v>
      </c>
    </row>
    <row r="1746" spans="3:15">
      <c r="C1746" s="189"/>
      <c r="D1746" s="189"/>
      <c r="E1746" s="189"/>
      <c r="H1746" s="175" t="s">
        <v>4657</v>
      </c>
      <c r="I1746" s="167" t="s">
        <v>4700</v>
      </c>
      <c r="J1746" s="130" t="s">
        <v>4701</v>
      </c>
      <c r="L1746" s="130" t="s">
        <v>4702</v>
      </c>
      <c r="M1746" s="130" t="s">
        <v>7029</v>
      </c>
      <c r="N1746" s="177" t="s">
        <v>7070</v>
      </c>
      <c r="O1746" s="130" t="s">
        <v>7071</v>
      </c>
    </row>
    <row r="1747" spans="3:15">
      <c r="C1747" s="189"/>
      <c r="D1747" s="189"/>
      <c r="E1747" s="189"/>
      <c r="H1747" s="175" t="s">
        <v>4657</v>
      </c>
      <c r="I1747" s="167" t="s">
        <v>4703</v>
      </c>
      <c r="J1747" s="130" t="s">
        <v>4704</v>
      </c>
      <c r="L1747" s="130" t="s">
        <v>4705</v>
      </c>
      <c r="M1747" s="130"/>
      <c r="N1747" s="177"/>
      <c r="O1747" s="130" t="s">
        <v>7071</v>
      </c>
    </row>
    <row r="1748" spans="3:15">
      <c r="C1748" s="189"/>
      <c r="D1748" s="189"/>
      <c r="E1748" s="189"/>
      <c r="H1748" s="175" t="s">
        <v>4657</v>
      </c>
      <c r="I1748" s="167" t="s">
        <v>4706</v>
      </c>
      <c r="J1748" s="130" t="s">
        <v>4707</v>
      </c>
      <c r="L1748" s="130" t="s">
        <v>4708</v>
      </c>
      <c r="M1748" s="130" t="s">
        <v>7029</v>
      </c>
      <c r="N1748" s="177" t="s">
        <v>7073</v>
      </c>
      <c r="O1748" s="130" t="s">
        <v>7074</v>
      </c>
    </row>
    <row r="1749" spans="3:15">
      <c r="C1749" s="189"/>
      <c r="D1749" s="189"/>
      <c r="E1749" s="189"/>
      <c r="H1749" s="175" t="s">
        <v>4657</v>
      </c>
      <c r="I1749" s="167" t="s">
        <v>4709</v>
      </c>
      <c r="J1749" s="130" t="s">
        <v>4710</v>
      </c>
      <c r="L1749" s="130" t="s">
        <v>4711</v>
      </c>
      <c r="M1749" s="130" t="s">
        <v>7029</v>
      </c>
      <c r="N1749" s="177" t="s">
        <v>7076</v>
      </c>
      <c r="O1749" s="130" t="s">
        <v>7077</v>
      </c>
    </row>
    <row r="1750" spans="3:15">
      <c r="C1750" s="189"/>
      <c r="D1750" s="189"/>
      <c r="E1750" s="189"/>
      <c r="H1750" s="185"/>
      <c r="I1750" s="181" t="s">
        <v>4712</v>
      </c>
      <c r="J1750" s="186"/>
      <c r="L1750" s="130" t="s">
        <v>4713</v>
      </c>
      <c r="M1750" s="130" t="s">
        <v>7029</v>
      </c>
      <c r="N1750" s="177" t="s">
        <v>7079</v>
      </c>
      <c r="O1750" s="130" t="s">
        <v>7080</v>
      </c>
    </row>
    <row r="1751" spans="3:15">
      <c r="C1751" s="189"/>
      <c r="D1751" s="189"/>
      <c r="E1751" s="189"/>
      <c r="H1751" s="175" t="s">
        <v>4714</v>
      </c>
      <c r="I1751" s="167" t="s">
        <v>4715</v>
      </c>
      <c r="J1751" s="130" t="s">
        <v>4716</v>
      </c>
      <c r="L1751" s="130" t="s">
        <v>4717</v>
      </c>
      <c r="M1751" s="130" t="s">
        <v>7029</v>
      </c>
      <c r="N1751" s="177" t="s">
        <v>7082</v>
      </c>
      <c r="O1751" s="130" t="s">
        <v>7083</v>
      </c>
    </row>
    <row r="1752" spans="3:15">
      <c r="C1752" s="189"/>
      <c r="D1752" s="189"/>
      <c r="E1752" s="189"/>
      <c r="H1752" s="175" t="s">
        <v>4714</v>
      </c>
      <c r="I1752" s="167" t="s">
        <v>4718</v>
      </c>
      <c r="J1752" s="130" t="s">
        <v>4719</v>
      </c>
      <c r="L1752" s="130" t="s">
        <v>4720</v>
      </c>
      <c r="M1752" s="130" t="s">
        <v>7029</v>
      </c>
      <c r="N1752" s="177" t="s">
        <v>3881</v>
      </c>
      <c r="O1752" s="130" t="s">
        <v>3882</v>
      </c>
    </row>
    <row r="1753" spans="3:15">
      <c r="C1753" s="189"/>
      <c r="D1753" s="189"/>
      <c r="E1753" s="189"/>
      <c r="H1753" s="175" t="s">
        <v>4714</v>
      </c>
      <c r="I1753" s="167" t="s">
        <v>4721</v>
      </c>
      <c r="J1753" s="130" t="s">
        <v>4722</v>
      </c>
      <c r="L1753" s="130" t="s">
        <v>4723</v>
      </c>
      <c r="M1753" s="130" t="s">
        <v>7029</v>
      </c>
      <c r="N1753" s="177" t="s">
        <v>3884</v>
      </c>
      <c r="O1753" s="130" t="s">
        <v>3885</v>
      </c>
    </row>
    <row r="1754" spans="3:15">
      <c r="C1754" s="189"/>
      <c r="D1754" s="189"/>
      <c r="E1754" s="189"/>
      <c r="H1754" s="175" t="s">
        <v>4714</v>
      </c>
      <c r="I1754" s="167" t="s">
        <v>4724</v>
      </c>
      <c r="J1754" s="130" t="s">
        <v>4725</v>
      </c>
      <c r="L1754" s="130" t="s">
        <v>4726</v>
      </c>
      <c r="M1754" s="130" t="s">
        <v>7029</v>
      </c>
      <c r="N1754" s="177" t="s">
        <v>3887</v>
      </c>
      <c r="O1754" s="130" t="s">
        <v>3888</v>
      </c>
    </row>
    <row r="1755" spans="3:15">
      <c r="C1755" s="189"/>
      <c r="D1755" s="189"/>
      <c r="E1755" s="189"/>
      <c r="H1755" s="175" t="s">
        <v>4714</v>
      </c>
      <c r="I1755" s="167" t="s">
        <v>4727</v>
      </c>
      <c r="J1755" s="130" t="s">
        <v>4728</v>
      </c>
      <c r="L1755" s="130" t="s">
        <v>4729</v>
      </c>
      <c r="M1755" s="130" t="s">
        <v>7029</v>
      </c>
      <c r="N1755" s="177" t="s">
        <v>3890</v>
      </c>
      <c r="O1755" s="130" t="s">
        <v>3891</v>
      </c>
    </row>
    <row r="1756" spans="3:15">
      <c r="C1756" s="189"/>
      <c r="D1756" s="189"/>
      <c r="E1756" s="189"/>
      <c r="H1756" s="175" t="s">
        <v>4714</v>
      </c>
      <c r="I1756" s="167" t="s">
        <v>4730</v>
      </c>
      <c r="J1756" s="130" t="s">
        <v>4731</v>
      </c>
      <c r="L1756" s="130" t="s">
        <v>4732</v>
      </c>
      <c r="M1756" s="130" t="s">
        <v>7029</v>
      </c>
      <c r="N1756" s="177" t="s">
        <v>3893</v>
      </c>
      <c r="O1756" s="130" t="s">
        <v>3894</v>
      </c>
    </row>
    <row r="1757" spans="3:15">
      <c r="C1757" s="189"/>
      <c r="D1757" s="189"/>
      <c r="E1757" s="189"/>
      <c r="H1757" s="175" t="s">
        <v>4714</v>
      </c>
      <c r="I1757" s="167" t="s">
        <v>4733</v>
      </c>
      <c r="J1757" s="130" t="s">
        <v>4734</v>
      </c>
      <c r="L1757" s="130" t="s">
        <v>4735</v>
      </c>
      <c r="M1757" s="130" t="s">
        <v>7029</v>
      </c>
      <c r="N1757" s="177" t="s">
        <v>3896</v>
      </c>
      <c r="O1757" s="130" t="s">
        <v>3897</v>
      </c>
    </row>
    <row r="1758" spans="3:15">
      <c r="C1758" s="189"/>
      <c r="D1758" s="189"/>
      <c r="E1758" s="189"/>
      <c r="H1758" s="175" t="s">
        <v>4714</v>
      </c>
      <c r="I1758" s="167" t="s">
        <v>4736</v>
      </c>
      <c r="J1758" s="130" t="s">
        <v>4737</v>
      </c>
      <c r="L1758" s="130" t="s">
        <v>4738</v>
      </c>
      <c r="M1758" s="130" t="s">
        <v>7029</v>
      </c>
      <c r="N1758" s="177" t="s">
        <v>3536</v>
      </c>
      <c r="O1758" s="130" t="s">
        <v>3899</v>
      </c>
    </row>
    <row r="1759" spans="3:15">
      <c r="C1759" s="189"/>
      <c r="D1759" s="189"/>
      <c r="E1759" s="189"/>
      <c r="H1759" s="175" t="s">
        <v>4714</v>
      </c>
      <c r="I1759" s="167" t="s">
        <v>4739</v>
      </c>
      <c r="J1759" s="130" t="s">
        <v>4740</v>
      </c>
      <c r="L1759" s="130" t="s">
        <v>4741</v>
      </c>
      <c r="M1759" s="130" t="s">
        <v>7029</v>
      </c>
      <c r="N1759" s="177" t="s">
        <v>3901</v>
      </c>
      <c r="O1759" s="130" t="s">
        <v>3902</v>
      </c>
    </row>
    <row r="1760" spans="3:15">
      <c r="C1760" s="189"/>
      <c r="D1760" s="189"/>
      <c r="E1760" s="189"/>
      <c r="H1760" s="175" t="s">
        <v>4714</v>
      </c>
      <c r="I1760" s="167" t="s">
        <v>4742</v>
      </c>
      <c r="J1760" s="130" t="s">
        <v>4743</v>
      </c>
      <c r="L1760" s="130" t="s">
        <v>4744</v>
      </c>
      <c r="M1760" s="130" t="s">
        <v>7029</v>
      </c>
      <c r="N1760" s="177" t="s">
        <v>3904</v>
      </c>
      <c r="O1760" s="130" t="s">
        <v>3905</v>
      </c>
    </row>
    <row r="1761" spans="3:15">
      <c r="C1761" s="189"/>
      <c r="D1761" s="189"/>
      <c r="E1761" s="189"/>
      <c r="H1761" s="175" t="s">
        <v>4714</v>
      </c>
      <c r="I1761" s="167" t="s">
        <v>4745</v>
      </c>
      <c r="J1761" s="130" t="s">
        <v>4746</v>
      </c>
      <c r="L1761" s="130" t="s">
        <v>4747</v>
      </c>
      <c r="M1761" s="130"/>
      <c r="N1761" s="177"/>
      <c r="O1761" s="130" t="s">
        <v>3905</v>
      </c>
    </row>
    <row r="1762" spans="3:15">
      <c r="C1762" s="189"/>
      <c r="D1762" s="189"/>
      <c r="E1762" s="189"/>
      <c r="H1762" s="175" t="s">
        <v>4714</v>
      </c>
      <c r="I1762" s="167" t="s">
        <v>4748</v>
      </c>
      <c r="J1762" s="130" t="s">
        <v>4749</v>
      </c>
      <c r="L1762" s="130" t="s">
        <v>4750</v>
      </c>
      <c r="M1762" s="130" t="s">
        <v>7029</v>
      </c>
      <c r="N1762" s="177" t="s">
        <v>3907</v>
      </c>
      <c r="O1762" s="130" t="s">
        <v>3908</v>
      </c>
    </row>
    <row r="1763" spans="3:15">
      <c r="C1763" s="189"/>
      <c r="D1763" s="189"/>
      <c r="E1763" s="189"/>
      <c r="H1763" s="175" t="s">
        <v>4714</v>
      </c>
      <c r="I1763" s="167" t="s">
        <v>4350</v>
      </c>
      <c r="J1763" s="130" t="s">
        <v>4751</v>
      </c>
      <c r="L1763" s="130" t="s">
        <v>4752</v>
      </c>
      <c r="M1763" s="130" t="s">
        <v>7029</v>
      </c>
      <c r="N1763" s="177" t="s">
        <v>3910</v>
      </c>
      <c r="O1763" s="130" t="s">
        <v>3911</v>
      </c>
    </row>
    <row r="1764" spans="3:15">
      <c r="C1764" s="189"/>
      <c r="D1764" s="189"/>
      <c r="E1764" s="189"/>
      <c r="H1764" s="175" t="s">
        <v>4714</v>
      </c>
      <c r="I1764" s="167" t="s">
        <v>4753</v>
      </c>
      <c r="J1764" s="130" t="s">
        <v>4754</v>
      </c>
      <c r="L1764" s="130" t="s">
        <v>4755</v>
      </c>
      <c r="M1764" s="130" t="s">
        <v>7029</v>
      </c>
      <c r="N1764" s="177" t="s">
        <v>3913</v>
      </c>
      <c r="O1764" s="130" t="s">
        <v>3914</v>
      </c>
    </row>
    <row r="1765" spans="3:15">
      <c r="C1765" s="189"/>
      <c r="D1765" s="189"/>
      <c r="E1765" s="189"/>
      <c r="H1765" s="175" t="s">
        <v>4714</v>
      </c>
      <c r="I1765" s="167" t="s">
        <v>4756</v>
      </c>
      <c r="J1765" s="130" t="s">
        <v>4757</v>
      </c>
      <c r="L1765" s="130" t="s">
        <v>4758</v>
      </c>
      <c r="M1765" s="130"/>
      <c r="N1765" s="177"/>
      <c r="O1765" s="130" t="s">
        <v>3914</v>
      </c>
    </row>
    <row r="1766" spans="3:15">
      <c r="C1766" s="189"/>
      <c r="D1766" s="189"/>
      <c r="E1766" s="189"/>
      <c r="H1766" s="175" t="s">
        <v>4714</v>
      </c>
      <c r="I1766" s="167" t="s">
        <v>1606</v>
      </c>
      <c r="J1766" s="130" t="s">
        <v>4759</v>
      </c>
      <c r="L1766" s="130" t="s">
        <v>4760</v>
      </c>
      <c r="M1766" s="130" t="s">
        <v>7029</v>
      </c>
      <c r="N1766" s="177" t="s">
        <v>3916</v>
      </c>
      <c r="O1766" s="130" t="s">
        <v>3917</v>
      </c>
    </row>
    <row r="1767" spans="3:15">
      <c r="C1767" s="189"/>
      <c r="D1767" s="189"/>
      <c r="E1767" s="189"/>
      <c r="H1767" s="175" t="s">
        <v>4714</v>
      </c>
      <c r="I1767" s="167" t="s">
        <v>4761</v>
      </c>
      <c r="J1767" s="130" t="s">
        <v>4762</v>
      </c>
      <c r="L1767" s="130" t="s">
        <v>4763</v>
      </c>
      <c r="M1767" s="130" t="s">
        <v>7029</v>
      </c>
      <c r="N1767" s="177" t="s">
        <v>3919</v>
      </c>
      <c r="O1767" s="130" t="s">
        <v>3920</v>
      </c>
    </row>
    <row r="1768" spans="3:15">
      <c r="C1768" s="189"/>
      <c r="D1768" s="189"/>
      <c r="E1768" s="189"/>
      <c r="H1768" s="175" t="s">
        <v>4714</v>
      </c>
      <c r="I1768" s="167" t="s">
        <v>4764</v>
      </c>
      <c r="J1768" s="130" t="s">
        <v>4765</v>
      </c>
      <c r="L1768" s="130" t="s">
        <v>4766</v>
      </c>
      <c r="M1768" s="130" t="s">
        <v>7029</v>
      </c>
      <c r="N1768" s="177" t="s">
        <v>3922</v>
      </c>
      <c r="O1768" s="130" t="s">
        <v>3923</v>
      </c>
    </row>
    <row r="1769" spans="3:15">
      <c r="C1769" s="189"/>
      <c r="D1769" s="189"/>
      <c r="E1769" s="189"/>
      <c r="H1769" s="175" t="s">
        <v>4714</v>
      </c>
      <c r="I1769" s="167" t="s">
        <v>4767</v>
      </c>
      <c r="J1769" s="130" t="s">
        <v>4768</v>
      </c>
      <c r="L1769" s="130" t="s">
        <v>4769</v>
      </c>
      <c r="M1769" s="130" t="s">
        <v>7029</v>
      </c>
      <c r="N1769" s="177" t="s">
        <v>3925</v>
      </c>
      <c r="O1769" s="130" t="s">
        <v>3926</v>
      </c>
    </row>
    <row r="1770" spans="3:15">
      <c r="C1770" s="189"/>
      <c r="D1770" s="189"/>
      <c r="E1770" s="189"/>
      <c r="H1770" s="175" t="s">
        <v>4714</v>
      </c>
      <c r="I1770" s="167" t="s">
        <v>4770</v>
      </c>
      <c r="J1770" s="130" t="s">
        <v>4771</v>
      </c>
      <c r="L1770" s="130" t="s">
        <v>4772</v>
      </c>
      <c r="M1770" s="130" t="s">
        <v>7029</v>
      </c>
      <c r="N1770" s="177" t="s">
        <v>3928</v>
      </c>
      <c r="O1770" s="130" t="s">
        <v>3929</v>
      </c>
    </row>
    <row r="1771" spans="3:15">
      <c r="C1771" s="189"/>
      <c r="D1771" s="189"/>
      <c r="E1771" s="189"/>
      <c r="H1771" s="175" t="s">
        <v>4714</v>
      </c>
      <c r="I1771" s="167" t="s">
        <v>2653</v>
      </c>
      <c r="J1771" s="130" t="s">
        <v>4773</v>
      </c>
      <c r="L1771" s="130" t="s">
        <v>4774</v>
      </c>
      <c r="M1771" s="130" t="s">
        <v>7029</v>
      </c>
      <c r="N1771" s="177" t="s">
        <v>3931</v>
      </c>
      <c r="O1771" s="130" t="s">
        <v>3932</v>
      </c>
    </row>
    <row r="1772" spans="3:15">
      <c r="C1772" s="189"/>
      <c r="D1772" s="189"/>
      <c r="E1772" s="189"/>
      <c r="H1772" s="175" t="s">
        <v>4714</v>
      </c>
      <c r="I1772" s="167" t="s">
        <v>4775</v>
      </c>
      <c r="J1772" s="130" t="s">
        <v>4776</v>
      </c>
      <c r="L1772" s="130" t="s">
        <v>4777</v>
      </c>
      <c r="M1772" s="130"/>
      <c r="N1772" s="177"/>
      <c r="O1772" s="130" t="s">
        <v>3932</v>
      </c>
    </row>
    <row r="1773" spans="3:15">
      <c r="C1773" s="189"/>
      <c r="D1773" s="189"/>
      <c r="E1773" s="189"/>
      <c r="H1773" s="175" t="s">
        <v>4714</v>
      </c>
      <c r="I1773" s="167" t="s">
        <v>4778</v>
      </c>
      <c r="J1773" s="130" t="s">
        <v>4779</v>
      </c>
      <c r="L1773" s="130" t="s">
        <v>4780</v>
      </c>
      <c r="M1773" s="130" t="s">
        <v>3936</v>
      </c>
      <c r="N1773" s="177" t="s">
        <v>3937</v>
      </c>
      <c r="O1773" s="130" t="s">
        <v>3938</v>
      </c>
    </row>
    <row r="1774" spans="3:15">
      <c r="C1774" s="189"/>
      <c r="D1774" s="189"/>
      <c r="E1774" s="189"/>
      <c r="H1774" s="175" t="s">
        <v>4714</v>
      </c>
      <c r="I1774" s="167" t="s">
        <v>4781</v>
      </c>
      <c r="J1774" s="130" t="s">
        <v>4782</v>
      </c>
      <c r="L1774" s="130" t="s">
        <v>4783</v>
      </c>
      <c r="M1774" s="130" t="s">
        <v>3936</v>
      </c>
      <c r="N1774" s="177" t="s">
        <v>3940</v>
      </c>
      <c r="O1774" s="130" t="s">
        <v>3941</v>
      </c>
    </row>
    <row r="1775" spans="3:15">
      <c r="C1775" s="189"/>
      <c r="D1775" s="189"/>
      <c r="E1775" s="189"/>
      <c r="H1775" s="175" t="s">
        <v>4714</v>
      </c>
      <c r="I1775" s="167" t="s">
        <v>4784</v>
      </c>
      <c r="J1775" s="130" t="s">
        <v>4785</v>
      </c>
      <c r="L1775" s="130" t="s">
        <v>4786</v>
      </c>
      <c r="M1775" s="130" t="s">
        <v>3936</v>
      </c>
      <c r="N1775" s="177" t="s">
        <v>3943</v>
      </c>
      <c r="O1775" s="130" t="s">
        <v>3944</v>
      </c>
    </row>
    <row r="1776" spans="3:15">
      <c r="C1776" s="189"/>
      <c r="D1776" s="189"/>
      <c r="E1776" s="189"/>
      <c r="H1776" s="175" t="s">
        <v>4714</v>
      </c>
      <c r="I1776" s="167" t="s">
        <v>4787</v>
      </c>
      <c r="J1776" s="130" t="s">
        <v>4788</v>
      </c>
      <c r="L1776" s="130" t="s">
        <v>4789</v>
      </c>
      <c r="M1776" s="130" t="s">
        <v>3936</v>
      </c>
      <c r="N1776" s="177" t="s">
        <v>3946</v>
      </c>
      <c r="O1776" s="130" t="s">
        <v>3947</v>
      </c>
    </row>
    <row r="1777" spans="3:15">
      <c r="C1777" s="189"/>
      <c r="D1777" s="189"/>
      <c r="E1777" s="189"/>
      <c r="H1777" s="175" t="s">
        <v>4714</v>
      </c>
      <c r="I1777" s="167" t="s">
        <v>4790</v>
      </c>
      <c r="J1777" s="130" t="s">
        <v>4791</v>
      </c>
      <c r="L1777" s="130" t="s">
        <v>4792</v>
      </c>
      <c r="M1777" s="130" t="s">
        <v>3936</v>
      </c>
      <c r="N1777" s="177" t="s">
        <v>3949</v>
      </c>
      <c r="O1777" s="130" t="s">
        <v>3950</v>
      </c>
    </row>
    <row r="1778" spans="3:15">
      <c r="C1778" s="189"/>
      <c r="D1778" s="189"/>
      <c r="E1778" s="189"/>
      <c r="H1778" s="175" t="s">
        <v>4714</v>
      </c>
      <c r="I1778" s="167" t="s">
        <v>4793</v>
      </c>
      <c r="J1778" s="130" t="s">
        <v>4794</v>
      </c>
      <c r="L1778" s="130" t="s">
        <v>4795</v>
      </c>
      <c r="M1778" s="130" t="s">
        <v>3936</v>
      </c>
      <c r="N1778" s="177" t="s">
        <v>3952</v>
      </c>
      <c r="O1778" s="130" t="s">
        <v>3953</v>
      </c>
    </row>
    <row r="1779" spans="3:15">
      <c r="C1779" s="189"/>
      <c r="D1779" s="189"/>
      <c r="E1779" s="189"/>
      <c r="H1779" s="175" t="s">
        <v>4714</v>
      </c>
      <c r="I1779" s="167" t="s">
        <v>4796</v>
      </c>
      <c r="J1779" s="130" t="s">
        <v>4797</v>
      </c>
      <c r="L1779" s="130" t="s">
        <v>4798</v>
      </c>
      <c r="M1779" s="130" t="s">
        <v>3936</v>
      </c>
      <c r="N1779" s="177" t="s">
        <v>3955</v>
      </c>
      <c r="O1779" s="130" t="s">
        <v>3956</v>
      </c>
    </row>
    <row r="1780" spans="3:15">
      <c r="C1780" s="189"/>
      <c r="D1780" s="189"/>
      <c r="E1780" s="189"/>
      <c r="H1780" s="175" t="s">
        <v>4714</v>
      </c>
      <c r="I1780" s="167" t="s">
        <v>4799</v>
      </c>
      <c r="J1780" s="130" t="s">
        <v>4800</v>
      </c>
      <c r="L1780" s="130" t="s">
        <v>4801</v>
      </c>
      <c r="M1780" s="130"/>
      <c r="N1780" s="177"/>
      <c r="O1780" s="130" t="s">
        <v>3956</v>
      </c>
    </row>
    <row r="1781" spans="3:15">
      <c r="C1781" s="189"/>
      <c r="D1781" s="189"/>
      <c r="E1781" s="189"/>
      <c r="H1781" s="175" t="s">
        <v>4714</v>
      </c>
      <c r="I1781" s="167" t="s">
        <v>4802</v>
      </c>
      <c r="J1781" s="130" t="s">
        <v>4803</v>
      </c>
      <c r="L1781" s="130" t="s">
        <v>4804</v>
      </c>
      <c r="M1781" s="130" t="s">
        <v>3936</v>
      </c>
      <c r="N1781" s="177" t="s">
        <v>3958</v>
      </c>
      <c r="O1781" s="130" t="s">
        <v>3959</v>
      </c>
    </row>
    <row r="1782" spans="3:15">
      <c r="C1782" s="189"/>
      <c r="D1782" s="189"/>
      <c r="E1782" s="189"/>
      <c r="H1782" s="175" t="s">
        <v>4714</v>
      </c>
      <c r="I1782" s="167" t="s">
        <v>4805</v>
      </c>
      <c r="J1782" s="130" t="s">
        <v>4806</v>
      </c>
      <c r="L1782" s="130" t="s">
        <v>4807</v>
      </c>
      <c r="M1782" s="130"/>
      <c r="N1782" s="177"/>
      <c r="O1782" s="130" t="s">
        <v>3959</v>
      </c>
    </row>
    <row r="1783" spans="3:15">
      <c r="C1783" s="189"/>
      <c r="D1783" s="189"/>
      <c r="E1783" s="189"/>
      <c r="H1783" s="175" t="s">
        <v>4714</v>
      </c>
      <c r="I1783" s="167" t="s">
        <v>4808</v>
      </c>
      <c r="J1783" s="130" t="s">
        <v>4809</v>
      </c>
      <c r="L1783" s="130" t="s">
        <v>4810</v>
      </c>
      <c r="M1783" s="130" t="s">
        <v>3936</v>
      </c>
      <c r="N1783" s="177" t="s">
        <v>3961</v>
      </c>
      <c r="O1783" s="130" t="s">
        <v>3962</v>
      </c>
    </row>
    <row r="1784" spans="3:15">
      <c r="C1784" s="189"/>
      <c r="D1784" s="189"/>
      <c r="E1784" s="189"/>
      <c r="H1784" s="175" t="s">
        <v>4714</v>
      </c>
      <c r="I1784" s="167" t="s">
        <v>4811</v>
      </c>
      <c r="J1784" s="130" t="s">
        <v>4812</v>
      </c>
      <c r="L1784" s="130" t="s">
        <v>4813</v>
      </c>
      <c r="M1784" s="130" t="s">
        <v>3936</v>
      </c>
      <c r="N1784" s="177" t="s">
        <v>3964</v>
      </c>
      <c r="O1784" s="130" t="s">
        <v>3965</v>
      </c>
    </row>
    <row r="1785" spans="3:15">
      <c r="C1785" s="189"/>
      <c r="D1785" s="189"/>
      <c r="E1785" s="189"/>
      <c r="H1785" s="175" t="s">
        <v>4714</v>
      </c>
      <c r="I1785" s="167" t="s">
        <v>4814</v>
      </c>
      <c r="J1785" s="130" t="s">
        <v>4815</v>
      </c>
      <c r="L1785" s="130" t="s">
        <v>4816</v>
      </c>
      <c r="M1785" s="130"/>
      <c r="N1785" s="177"/>
      <c r="O1785" s="130" t="s">
        <v>3965</v>
      </c>
    </row>
    <row r="1786" spans="3:15">
      <c r="C1786" s="189"/>
      <c r="D1786" s="189"/>
      <c r="E1786" s="189"/>
      <c r="H1786" s="175" t="s">
        <v>4714</v>
      </c>
      <c r="I1786" s="167" t="s">
        <v>4817</v>
      </c>
      <c r="J1786" s="130" t="s">
        <v>4818</v>
      </c>
      <c r="L1786" s="130" t="s">
        <v>4819</v>
      </c>
      <c r="M1786" s="130" t="s">
        <v>3936</v>
      </c>
      <c r="N1786" s="177" t="s">
        <v>3967</v>
      </c>
      <c r="O1786" s="130" t="s">
        <v>3968</v>
      </c>
    </row>
    <row r="1787" spans="3:15">
      <c r="C1787" s="189"/>
      <c r="D1787" s="189"/>
      <c r="E1787" s="189"/>
      <c r="H1787" s="175" t="s">
        <v>4714</v>
      </c>
      <c r="I1787" s="167" t="s">
        <v>4820</v>
      </c>
      <c r="J1787" s="130" t="s">
        <v>4821</v>
      </c>
      <c r="L1787" s="130" t="s">
        <v>4822</v>
      </c>
      <c r="M1787" s="130"/>
      <c r="N1787" s="177"/>
      <c r="O1787" s="130" t="s">
        <v>3968</v>
      </c>
    </row>
    <row r="1788" spans="3:15">
      <c r="C1788" s="189"/>
      <c r="D1788" s="189"/>
      <c r="E1788" s="189"/>
      <c r="H1788" s="175" t="s">
        <v>4714</v>
      </c>
      <c r="I1788" s="167" t="s">
        <v>4823</v>
      </c>
      <c r="J1788" s="130" t="s">
        <v>4824</v>
      </c>
      <c r="L1788" s="130" t="s">
        <v>4825</v>
      </c>
      <c r="M1788" s="130" t="s">
        <v>3936</v>
      </c>
      <c r="N1788" s="177" t="s">
        <v>3970</v>
      </c>
      <c r="O1788" s="130" t="s">
        <v>3971</v>
      </c>
    </row>
    <row r="1789" spans="3:15">
      <c r="C1789" s="189"/>
      <c r="D1789" s="189"/>
      <c r="E1789" s="189"/>
      <c r="H1789" s="175" t="s">
        <v>4714</v>
      </c>
      <c r="I1789" s="167" t="s">
        <v>4826</v>
      </c>
      <c r="J1789" s="130" t="s">
        <v>4827</v>
      </c>
      <c r="L1789" s="130" t="s">
        <v>4828</v>
      </c>
      <c r="M1789" s="130" t="s">
        <v>3936</v>
      </c>
      <c r="N1789" s="177" t="s">
        <v>3973</v>
      </c>
      <c r="O1789" s="130" t="s">
        <v>3974</v>
      </c>
    </row>
    <row r="1790" spans="3:15">
      <c r="C1790" s="189"/>
      <c r="D1790" s="189"/>
      <c r="E1790" s="189"/>
      <c r="H1790" s="175" t="s">
        <v>4714</v>
      </c>
      <c r="I1790" s="167" t="s">
        <v>4829</v>
      </c>
      <c r="J1790" s="130" t="s">
        <v>4830</v>
      </c>
      <c r="L1790" s="130" t="s">
        <v>4831</v>
      </c>
      <c r="M1790" s="130" t="s">
        <v>3936</v>
      </c>
      <c r="N1790" s="177" t="s">
        <v>3976</v>
      </c>
      <c r="O1790" s="130" t="s">
        <v>3977</v>
      </c>
    </row>
    <row r="1791" spans="3:15">
      <c r="C1791" s="189"/>
      <c r="D1791" s="189"/>
      <c r="E1791" s="189"/>
      <c r="H1791" s="175" t="s">
        <v>4714</v>
      </c>
      <c r="I1791" s="167" t="s">
        <v>4832</v>
      </c>
      <c r="J1791" s="130" t="s">
        <v>4833</v>
      </c>
      <c r="L1791" s="130" t="s">
        <v>4834</v>
      </c>
      <c r="M1791" s="130"/>
      <c r="N1791" s="177"/>
      <c r="O1791" s="130" t="s">
        <v>3977</v>
      </c>
    </row>
    <row r="1792" spans="3:15">
      <c r="C1792" s="189"/>
      <c r="D1792" s="189"/>
      <c r="E1792" s="189"/>
      <c r="H1792" s="175" t="s">
        <v>4714</v>
      </c>
      <c r="I1792" s="167" t="s">
        <v>4835</v>
      </c>
      <c r="J1792" s="130" t="s">
        <v>4836</v>
      </c>
      <c r="L1792" s="130" t="s">
        <v>4837</v>
      </c>
      <c r="M1792" s="130"/>
      <c r="N1792" s="177"/>
      <c r="O1792" s="130" t="s">
        <v>3977</v>
      </c>
    </row>
    <row r="1793" spans="3:15">
      <c r="C1793" s="189"/>
      <c r="D1793" s="189"/>
      <c r="E1793" s="189"/>
      <c r="H1793" s="175" t="s">
        <v>4714</v>
      </c>
      <c r="I1793" s="167" t="s">
        <v>3642</v>
      </c>
      <c r="J1793" s="130" t="s">
        <v>4838</v>
      </c>
      <c r="L1793" s="130" t="s">
        <v>4839</v>
      </c>
      <c r="M1793" s="130" t="s">
        <v>3936</v>
      </c>
      <c r="N1793" s="177" t="s">
        <v>3979</v>
      </c>
      <c r="O1793" s="130" t="s">
        <v>3980</v>
      </c>
    </row>
    <row r="1794" spans="3:15">
      <c r="C1794" s="189"/>
      <c r="D1794" s="189"/>
      <c r="E1794" s="189"/>
      <c r="H1794" s="175" t="s">
        <v>4714</v>
      </c>
      <c r="I1794" s="167" t="s">
        <v>4840</v>
      </c>
      <c r="J1794" s="130" t="s">
        <v>4841</v>
      </c>
      <c r="L1794" s="130" t="s">
        <v>4842</v>
      </c>
      <c r="M1794" s="130"/>
      <c r="N1794" s="177"/>
      <c r="O1794" s="130" t="s">
        <v>3980</v>
      </c>
    </row>
    <row r="1795" spans="3:15">
      <c r="C1795" s="189"/>
      <c r="D1795" s="189"/>
      <c r="E1795" s="189"/>
      <c r="H1795" s="175" t="s">
        <v>4714</v>
      </c>
      <c r="I1795" s="167" t="s">
        <v>4843</v>
      </c>
      <c r="J1795" s="130" t="s">
        <v>4844</v>
      </c>
      <c r="L1795" s="130" t="s">
        <v>4845</v>
      </c>
      <c r="M1795" s="130" t="s">
        <v>3936</v>
      </c>
      <c r="N1795" s="177" t="s">
        <v>3982</v>
      </c>
      <c r="O1795" s="130" t="s">
        <v>3983</v>
      </c>
    </row>
    <row r="1796" spans="3:15">
      <c r="C1796" s="189"/>
      <c r="D1796" s="189"/>
      <c r="E1796" s="189"/>
      <c r="H1796" s="175" t="s">
        <v>4714</v>
      </c>
      <c r="I1796" s="167" t="s">
        <v>4846</v>
      </c>
      <c r="J1796" s="130" t="s">
        <v>4847</v>
      </c>
      <c r="L1796" s="130" t="s">
        <v>4848</v>
      </c>
      <c r="M1796" s="130"/>
      <c r="N1796" s="177"/>
      <c r="O1796" s="130" t="s">
        <v>3983</v>
      </c>
    </row>
    <row r="1797" spans="3:15">
      <c r="C1797" s="189"/>
      <c r="D1797" s="189"/>
      <c r="E1797" s="189"/>
      <c r="H1797" s="175" t="s">
        <v>4714</v>
      </c>
      <c r="I1797" s="167" t="s">
        <v>4849</v>
      </c>
      <c r="J1797" s="130" t="s">
        <v>4850</v>
      </c>
      <c r="L1797" s="130" t="s">
        <v>4851</v>
      </c>
      <c r="M1797" s="130" t="s">
        <v>3936</v>
      </c>
      <c r="N1797" s="177" t="s">
        <v>3985</v>
      </c>
      <c r="O1797" s="130" t="s">
        <v>3986</v>
      </c>
    </row>
    <row r="1798" spans="3:15">
      <c r="C1798" s="189"/>
      <c r="D1798" s="189"/>
      <c r="E1798" s="189"/>
      <c r="H1798" s="175" t="s">
        <v>4714</v>
      </c>
      <c r="I1798" s="167" t="s">
        <v>4852</v>
      </c>
      <c r="J1798" s="130" t="s">
        <v>4853</v>
      </c>
      <c r="L1798" s="130" t="s">
        <v>4854</v>
      </c>
      <c r="M1798" s="130" t="s">
        <v>3936</v>
      </c>
      <c r="N1798" s="177" t="s">
        <v>3988</v>
      </c>
      <c r="O1798" s="130" t="s">
        <v>3989</v>
      </c>
    </row>
    <row r="1799" spans="3:15">
      <c r="C1799" s="189"/>
      <c r="D1799" s="189"/>
      <c r="E1799" s="189"/>
      <c r="H1799" s="175" t="s">
        <v>4714</v>
      </c>
      <c r="I1799" s="167" t="s">
        <v>4855</v>
      </c>
      <c r="J1799" s="130" t="s">
        <v>4856</v>
      </c>
      <c r="L1799" s="130" t="s">
        <v>4857</v>
      </c>
      <c r="M1799" s="130" t="s">
        <v>3936</v>
      </c>
      <c r="N1799" s="177" t="s">
        <v>3991</v>
      </c>
      <c r="O1799" s="130" t="s">
        <v>3992</v>
      </c>
    </row>
    <row r="1800" spans="3:15">
      <c r="C1800" s="189"/>
      <c r="D1800" s="189"/>
      <c r="E1800" s="189"/>
      <c r="H1800" s="175" t="s">
        <v>4714</v>
      </c>
      <c r="I1800" s="167" t="s">
        <v>4858</v>
      </c>
      <c r="J1800" s="130" t="s">
        <v>4859</v>
      </c>
      <c r="L1800" s="130" t="s">
        <v>4860</v>
      </c>
      <c r="M1800" s="130" t="s">
        <v>3936</v>
      </c>
      <c r="N1800" s="177" t="s">
        <v>3994</v>
      </c>
      <c r="O1800" s="130" t="s">
        <v>3995</v>
      </c>
    </row>
    <row r="1801" spans="3:15">
      <c r="C1801" s="189"/>
      <c r="D1801" s="189"/>
      <c r="E1801" s="189"/>
      <c r="H1801" s="175" t="s">
        <v>4714</v>
      </c>
      <c r="I1801" s="167" t="s">
        <v>4861</v>
      </c>
      <c r="J1801" s="130" t="s">
        <v>4862</v>
      </c>
      <c r="L1801" s="130" t="s">
        <v>4863</v>
      </c>
      <c r="M1801" s="130" t="s">
        <v>3936</v>
      </c>
      <c r="N1801" s="177" t="s">
        <v>3997</v>
      </c>
      <c r="O1801" s="130" t="s">
        <v>3998</v>
      </c>
    </row>
    <row r="1802" spans="3:15">
      <c r="C1802" s="189"/>
      <c r="D1802" s="189"/>
      <c r="E1802" s="189"/>
      <c r="H1802" s="175" t="s">
        <v>4714</v>
      </c>
      <c r="I1802" s="167" t="s">
        <v>4864</v>
      </c>
      <c r="J1802" s="130" t="s">
        <v>4865</v>
      </c>
      <c r="L1802" s="130" t="s">
        <v>4866</v>
      </c>
      <c r="M1802" s="130" t="s">
        <v>4002</v>
      </c>
      <c r="N1802" s="177" t="s">
        <v>4003</v>
      </c>
      <c r="O1802" s="130" t="s">
        <v>4004</v>
      </c>
    </row>
    <row r="1803" spans="3:15">
      <c r="C1803" s="189"/>
      <c r="D1803" s="189"/>
      <c r="E1803" s="189"/>
      <c r="H1803" s="175" t="s">
        <v>4714</v>
      </c>
      <c r="I1803" s="167" t="s">
        <v>4867</v>
      </c>
      <c r="J1803" s="130" t="s">
        <v>4868</v>
      </c>
      <c r="L1803" s="130" t="s">
        <v>4869</v>
      </c>
      <c r="M1803" s="130" t="s">
        <v>4002</v>
      </c>
      <c r="N1803" s="177" t="s">
        <v>3756</v>
      </c>
      <c r="O1803" s="130" t="s">
        <v>4006</v>
      </c>
    </row>
    <row r="1804" spans="3:15">
      <c r="C1804" s="189"/>
      <c r="D1804" s="189"/>
      <c r="E1804" s="189"/>
      <c r="H1804" s="175" t="s">
        <v>4714</v>
      </c>
      <c r="I1804" s="167" t="s">
        <v>4870</v>
      </c>
      <c r="J1804" s="130" t="s">
        <v>4871</v>
      </c>
      <c r="L1804" s="130" t="s">
        <v>4872</v>
      </c>
      <c r="M1804" s="130" t="s">
        <v>4002</v>
      </c>
      <c r="N1804" s="177" t="s">
        <v>4008</v>
      </c>
      <c r="O1804" s="130" t="s">
        <v>4009</v>
      </c>
    </row>
    <row r="1805" spans="3:15">
      <c r="C1805" s="189"/>
      <c r="D1805" s="189"/>
      <c r="E1805" s="189"/>
      <c r="H1805" s="175" t="s">
        <v>4714</v>
      </c>
      <c r="I1805" s="167" t="s">
        <v>4873</v>
      </c>
      <c r="J1805" s="130" t="s">
        <v>4874</v>
      </c>
      <c r="L1805" s="130" t="s">
        <v>4875</v>
      </c>
      <c r="M1805" s="130" t="s">
        <v>4002</v>
      </c>
      <c r="N1805" s="177" t="s">
        <v>4011</v>
      </c>
      <c r="O1805" s="130" t="s">
        <v>4012</v>
      </c>
    </row>
    <row r="1806" spans="3:15">
      <c r="C1806" s="189"/>
      <c r="D1806" s="189"/>
      <c r="E1806" s="189"/>
      <c r="H1806" s="175" t="s">
        <v>4714</v>
      </c>
      <c r="I1806" s="167" t="s">
        <v>4876</v>
      </c>
      <c r="J1806" s="130" t="s">
        <v>4877</v>
      </c>
      <c r="L1806" s="130" t="s">
        <v>4878</v>
      </c>
      <c r="M1806" s="130" t="s">
        <v>4002</v>
      </c>
      <c r="N1806" s="177" t="s">
        <v>4014</v>
      </c>
      <c r="O1806" s="130" t="s">
        <v>4015</v>
      </c>
    </row>
    <row r="1807" spans="3:15">
      <c r="C1807" s="189"/>
      <c r="D1807" s="189"/>
      <c r="E1807" s="189"/>
      <c r="H1807" s="185"/>
      <c r="I1807" s="181" t="s">
        <v>4879</v>
      </c>
      <c r="J1807" s="186"/>
      <c r="L1807" s="130" t="s">
        <v>4880</v>
      </c>
      <c r="M1807" s="130" t="s">
        <v>4002</v>
      </c>
      <c r="N1807" s="177" t="s">
        <v>4017</v>
      </c>
      <c r="O1807" s="130" t="s">
        <v>4018</v>
      </c>
    </row>
    <row r="1808" spans="3:15">
      <c r="C1808" s="189"/>
      <c r="D1808" s="189"/>
      <c r="E1808" s="189"/>
      <c r="H1808" s="175" t="s">
        <v>4881</v>
      </c>
      <c r="I1808" s="167" t="s">
        <v>4882</v>
      </c>
      <c r="J1808" s="130" t="s">
        <v>4883</v>
      </c>
      <c r="L1808" s="130" t="s">
        <v>4884</v>
      </c>
      <c r="M1808" s="130" t="s">
        <v>4002</v>
      </c>
      <c r="N1808" s="177" t="s">
        <v>5399</v>
      </c>
      <c r="O1808" s="130" t="s">
        <v>4020</v>
      </c>
    </row>
    <row r="1809" spans="3:15">
      <c r="C1809" s="189"/>
      <c r="D1809" s="189"/>
      <c r="E1809" s="189"/>
      <c r="H1809" s="175" t="s">
        <v>4881</v>
      </c>
      <c r="I1809" s="167" t="s">
        <v>4885</v>
      </c>
      <c r="J1809" s="130" t="s">
        <v>4886</v>
      </c>
      <c r="L1809" s="130" t="s">
        <v>4887</v>
      </c>
      <c r="M1809" s="130" t="s">
        <v>4002</v>
      </c>
      <c r="N1809" s="177" t="s">
        <v>4022</v>
      </c>
      <c r="O1809" s="130" t="s">
        <v>4023</v>
      </c>
    </row>
    <row r="1810" spans="3:15">
      <c r="C1810" s="189"/>
      <c r="D1810" s="189"/>
      <c r="E1810" s="189"/>
      <c r="H1810" s="175" t="s">
        <v>4881</v>
      </c>
      <c r="I1810" s="167" t="s">
        <v>4888</v>
      </c>
      <c r="J1810" s="130" t="s">
        <v>4889</v>
      </c>
      <c r="L1810" s="130" t="s">
        <v>4890</v>
      </c>
      <c r="M1810" s="130" t="s">
        <v>4002</v>
      </c>
      <c r="N1810" s="177" t="s">
        <v>4025</v>
      </c>
      <c r="O1810" s="130" t="s">
        <v>4026</v>
      </c>
    </row>
    <row r="1811" spans="3:15">
      <c r="C1811" s="189"/>
      <c r="D1811" s="189"/>
      <c r="E1811" s="189"/>
      <c r="H1811" s="175" t="s">
        <v>4881</v>
      </c>
      <c r="I1811" s="167" t="s">
        <v>1842</v>
      </c>
      <c r="J1811" s="130" t="s">
        <v>4891</v>
      </c>
      <c r="L1811" s="130" t="s">
        <v>4892</v>
      </c>
      <c r="M1811" s="130" t="s">
        <v>4002</v>
      </c>
      <c r="N1811" s="177" t="s">
        <v>4028</v>
      </c>
      <c r="O1811" s="130" t="s">
        <v>4029</v>
      </c>
    </row>
    <row r="1812" spans="3:15">
      <c r="C1812" s="189"/>
      <c r="D1812" s="189"/>
      <c r="E1812" s="189"/>
      <c r="H1812" s="175" t="s">
        <v>4881</v>
      </c>
      <c r="I1812" s="167" t="s">
        <v>4893</v>
      </c>
      <c r="J1812" s="130" t="s">
        <v>4894</v>
      </c>
      <c r="L1812" s="130" t="s">
        <v>4895</v>
      </c>
      <c r="M1812" s="130" t="s">
        <v>4002</v>
      </c>
      <c r="N1812" s="177" t="s">
        <v>4031</v>
      </c>
      <c r="O1812" s="130" t="s">
        <v>4032</v>
      </c>
    </row>
    <row r="1813" spans="3:15">
      <c r="C1813" s="189"/>
      <c r="D1813" s="189"/>
      <c r="E1813" s="189"/>
      <c r="H1813" s="175" t="s">
        <v>4881</v>
      </c>
      <c r="I1813" s="167" t="s">
        <v>4896</v>
      </c>
      <c r="J1813" s="130" t="s">
        <v>4897</v>
      </c>
      <c r="L1813" s="130" t="s">
        <v>4898</v>
      </c>
      <c r="M1813" s="130" t="s">
        <v>4002</v>
      </c>
      <c r="N1813" s="177" t="s">
        <v>1026</v>
      </c>
      <c r="O1813" s="130" t="s">
        <v>4034</v>
      </c>
    </row>
    <row r="1814" spans="3:15">
      <c r="C1814" s="189"/>
      <c r="D1814" s="189"/>
      <c r="E1814" s="189"/>
      <c r="H1814" s="175" t="s">
        <v>4881</v>
      </c>
      <c r="I1814" s="167" t="s">
        <v>4899</v>
      </c>
      <c r="J1814" s="130" t="s">
        <v>4900</v>
      </c>
      <c r="L1814" s="130" t="s">
        <v>4901</v>
      </c>
      <c r="M1814" s="130" t="s">
        <v>4002</v>
      </c>
      <c r="N1814" s="177" t="s">
        <v>4036</v>
      </c>
      <c r="O1814" s="130" t="s">
        <v>4037</v>
      </c>
    </row>
    <row r="1815" spans="3:15">
      <c r="C1815" s="189"/>
      <c r="D1815" s="189"/>
      <c r="E1815" s="189"/>
      <c r="H1815" s="175" t="s">
        <v>4881</v>
      </c>
      <c r="I1815" s="167" t="s">
        <v>4902</v>
      </c>
      <c r="J1815" s="130" t="s">
        <v>4903</v>
      </c>
      <c r="L1815" s="130" t="s">
        <v>4904</v>
      </c>
      <c r="M1815" s="130" t="s">
        <v>4002</v>
      </c>
      <c r="N1815" s="177" t="s">
        <v>4039</v>
      </c>
      <c r="O1815" s="130" t="s">
        <v>4040</v>
      </c>
    </row>
    <row r="1816" spans="3:15">
      <c r="C1816" s="189"/>
      <c r="D1816" s="189"/>
      <c r="E1816" s="189"/>
      <c r="H1816" s="175" t="s">
        <v>4881</v>
      </c>
      <c r="I1816" s="167" t="s">
        <v>4905</v>
      </c>
      <c r="J1816" s="130" t="s">
        <v>4906</v>
      </c>
      <c r="L1816" s="130" t="s">
        <v>4907</v>
      </c>
      <c r="M1816" s="130" t="s">
        <v>4002</v>
      </c>
      <c r="N1816" s="177" t="s">
        <v>4042</v>
      </c>
      <c r="O1816" s="130" t="s">
        <v>4043</v>
      </c>
    </row>
    <row r="1817" spans="3:15">
      <c r="C1817" s="189"/>
      <c r="D1817" s="189"/>
      <c r="E1817" s="189"/>
      <c r="H1817" s="175" t="s">
        <v>4881</v>
      </c>
      <c r="I1817" s="167" t="s">
        <v>4908</v>
      </c>
      <c r="J1817" s="130" t="s">
        <v>4909</v>
      </c>
      <c r="L1817" s="130" t="s">
        <v>4910</v>
      </c>
      <c r="M1817" s="130" t="s">
        <v>4002</v>
      </c>
      <c r="N1817" s="177" t="s">
        <v>4045</v>
      </c>
      <c r="O1817" s="130" t="s">
        <v>4046</v>
      </c>
    </row>
    <row r="1818" spans="3:15">
      <c r="C1818" s="189"/>
      <c r="D1818" s="189"/>
      <c r="E1818" s="189"/>
      <c r="H1818" s="175" t="s">
        <v>4881</v>
      </c>
      <c r="I1818" s="167" t="s">
        <v>4911</v>
      </c>
      <c r="J1818" s="130" t="s">
        <v>4912</v>
      </c>
      <c r="L1818" s="130" t="s">
        <v>4913</v>
      </c>
      <c r="M1818" s="130"/>
      <c r="N1818" s="177"/>
      <c r="O1818" s="130" t="s">
        <v>4046</v>
      </c>
    </row>
    <row r="1819" spans="3:15">
      <c r="C1819" s="189"/>
      <c r="D1819" s="189"/>
      <c r="E1819" s="189"/>
      <c r="H1819" s="175" t="s">
        <v>4881</v>
      </c>
      <c r="I1819" s="167" t="s">
        <v>4914</v>
      </c>
      <c r="J1819" s="130" t="s">
        <v>4915</v>
      </c>
      <c r="L1819" s="130" t="s">
        <v>4916</v>
      </c>
      <c r="M1819" s="130" t="s">
        <v>4002</v>
      </c>
      <c r="N1819" s="177" t="s">
        <v>4048</v>
      </c>
      <c r="O1819" s="130" t="s">
        <v>4049</v>
      </c>
    </row>
    <row r="1820" spans="3:15">
      <c r="C1820" s="189"/>
      <c r="D1820" s="189"/>
      <c r="E1820" s="189"/>
      <c r="H1820" s="175" t="s">
        <v>4881</v>
      </c>
      <c r="I1820" s="167" t="s">
        <v>4917</v>
      </c>
      <c r="J1820" s="130" t="s">
        <v>4918</v>
      </c>
      <c r="L1820" s="130" t="s">
        <v>4919</v>
      </c>
      <c r="M1820" s="130" t="s">
        <v>4002</v>
      </c>
      <c r="N1820" s="177" t="s">
        <v>4051</v>
      </c>
      <c r="O1820" s="130" t="s">
        <v>4052</v>
      </c>
    </row>
    <row r="1821" spans="3:15">
      <c r="C1821" s="189"/>
      <c r="D1821" s="189"/>
      <c r="E1821" s="189"/>
      <c r="H1821" s="175" t="s">
        <v>4881</v>
      </c>
      <c r="I1821" s="167" t="s">
        <v>4920</v>
      </c>
      <c r="J1821" s="130" t="s">
        <v>4921</v>
      </c>
      <c r="L1821" s="130" t="s">
        <v>4922</v>
      </c>
      <c r="M1821" s="130" t="s">
        <v>4002</v>
      </c>
      <c r="N1821" s="177" t="s">
        <v>4054</v>
      </c>
      <c r="O1821" s="130" t="s">
        <v>4055</v>
      </c>
    </row>
    <row r="1822" spans="3:15">
      <c r="C1822" s="189"/>
      <c r="D1822" s="189"/>
      <c r="E1822" s="189"/>
      <c r="H1822" s="175" t="s">
        <v>4881</v>
      </c>
      <c r="I1822" s="167" t="s">
        <v>4923</v>
      </c>
      <c r="J1822" s="130" t="s">
        <v>4924</v>
      </c>
      <c r="L1822" s="130" t="s">
        <v>4925</v>
      </c>
      <c r="M1822" s="130" t="s">
        <v>4002</v>
      </c>
      <c r="N1822" s="177" t="s">
        <v>4057</v>
      </c>
      <c r="O1822" s="130" t="s">
        <v>4058</v>
      </c>
    </row>
    <row r="1823" spans="3:15">
      <c r="C1823" s="189"/>
      <c r="D1823" s="189"/>
      <c r="E1823" s="189"/>
      <c r="H1823" s="175" t="s">
        <v>4881</v>
      </c>
      <c r="I1823" s="167" t="s">
        <v>6738</v>
      </c>
      <c r="J1823" s="130" t="s">
        <v>4926</v>
      </c>
      <c r="L1823" s="130" t="s">
        <v>4927</v>
      </c>
      <c r="M1823" s="130" t="s">
        <v>4002</v>
      </c>
      <c r="N1823" s="177" t="s">
        <v>4060</v>
      </c>
      <c r="O1823" s="130" t="s">
        <v>4061</v>
      </c>
    </row>
    <row r="1824" spans="3:15">
      <c r="C1824" s="189"/>
      <c r="D1824" s="189"/>
      <c r="E1824" s="189"/>
      <c r="H1824" s="175" t="s">
        <v>4881</v>
      </c>
      <c r="I1824" s="167" t="s">
        <v>5465</v>
      </c>
      <c r="J1824" s="130" t="s">
        <v>4928</v>
      </c>
      <c r="L1824" s="130" t="s">
        <v>4929</v>
      </c>
      <c r="M1824" s="130" t="s">
        <v>4002</v>
      </c>
      <c r="N1824" s="177" t="s">
        <v>4063</v>
      </c>
      <c r="O1824" s="130" t="s">
        <v>4064</v>
      </c>
    </row>
    <row r="1825" spans="3:15">
      <c r="C1825" s="189"/>
      <c r="D1825" s="189"/>
      <c r="E1825" s="189"/>
      <c r="H1825" s="175" t="s">
        <v>4881</v>
      </c>
      <c r="I1825" s="167" t="s">
        <v>1127</v>
      </c>
      <c r="J1825" s="130" t="s">
        <v>4930</v>
      </c>
      <c r="L1825" s="130" t="s">
        <v>4931</v>
      </c>
      <c r="M1825" s="130" t="s">
        <v>4002</v>
      </c>
      <c r="N1825" s="177" t="s">
        <v>2231</v>
      </c>
      <c r="O1825" s="130" t="s">
        <v>4066</v>
      </c>
    </row>
    <row r="1826" spans="3:15">
      <c r="C1826" s="189"/>
      <c r="D1826" s="189"/>
      <c r="E1826" s="189"/>
      <c r="H1826" s="175" t="s">
        <v>4881</v>
      </c>
      <c r="I1826" s="167" t="s">
        <v>4932</v>
      </c>
      <c r="J1826" s="130" t="s">
        <v>4933</v>
      </c>
      <c r="L1826" s="130" t="s">
        <v>4934</v>
      </c>
      <c r="M1826" s="130" t="s">
        <v>4002</v>
      </c>
      <c r="N1826" s="177" t="s">
        <v>4068</v>
      </c>
      <c r="O1826" s="130" t="s">
        <v>4069</v>
      </c>
    </row>
    <row r="1827" spans="3:15">
      <c r="C1827" s="189"/>
      <c r="D1827" s="189"/>
      <c r="E1827" s="189"/>
      <c r="H1827" s="175" t="s">
        <v>4881</v>
      </c>
      <c r="I1827" s="167" t="s">
        <v>4935</v>
      </c>
      <c r="J1827" s="130" t="s">
        <v>4936</v>
      </c>
      <c r="L1827" s="130" t="s">
        <v>4937</v>
      </c>
      <c r="M1827" s="130"/>
      <c r="N1827" s="177"/>
      <c r="O1827" s="130" t="s">
        <v>4069</v>
      </c>
    </row>
    <row r="1828" spans="3:15">
      <c r="C1828" s="189"/>
      <c r="D1828" s="189"/>
      <c r="E1828" s="189"/>
      <c r="H1828" s="175" t="s">
        <v>4881</v>
      </c>
      <c r="I1828" s="167" t="s">
        <v>4938</v>
      </c>
      <c r="J1828" s="130" t="s">
        <v>4939</v>
      </c>
      <c r="L1828" s="130" t="s">
        <v>4940</v>
      </c>
      <c r="M1828" s="130" t="s">
        <v>4002</v>
      </c>
      <c r="N1828" s="177" t="s">
        <v>4071</v>
      </c>
      <c r="O1828" s="130" t="s">
        <v>4072</v>
      </c>
    </row>
    <row r="1829" spans="3:15">
      <c r="C1829" s="189"/>
      <c r="D1829" s="189"/>
      <c r="E1829" s="189"/>
      <c r="H1829" s="185"/>
      <c r="I1829" s="181" t="s">
        <v>4941</v>
      </c>
      <c r="J1829" s="186"/>
      <c r="L1829" s="130" t="s">
        <v>4942</v>
      </c>
      <c r="M1829" s="130"/>
      <c r="N1829" s="177"/>
      <c r="O1829" s="130" t="s">
        <v>4072</v>
      </c>
    </row>
    <row r="1830" spans="3:15">
      <c r="C1830" s="189"/>
      <c r="D1830" s="189"/>
      <c r="E1830" s="189"/>
      <c r="H1830" s="175" t="s">
        <v>4943</v>
      </c>
      <c r="I1830" s="167" t="s">
        <v>4944</v>
      </c>
      <c r="J1830" s="130" t="s">
        <v>4945</v>
      </c>
      <c r="L1830" s="130" t="s">
        <v>4946</v>
      </c>
      <c r="M1830" s="130" t="s">
        <v>4002</v>
      </c>
      <c r="N1830" s="177" t="s">
        <v>4074</v>
      </c>
      <c r="O1830" s="130" t="s">
        <v>4075</v>
      </c>
    </row>
    <row r="1831" spans="3:15">
      <c r="C1831" s="189"/>
      <c r="D1831" s="189"/>
      <c r="E1831" s="189"/>
      <c r="H1831" s="175" t="s">
        <v>4943</v>
      </c>
      <c r="I1831" s="167" t="s">
        <v>4947</v>
      </c>
      <c r="J1831" s="130" t="s">
        <v>4948</v>
      </c>
      <c r="L1831" s="130" t="s">
        <v>4949</v>
      </c>
      <c r="M1831" s="130" t="s">
        <v>4002</v>
      </c>
      <c r="N1831" s="177" t="s">
        <v>4077</v>
      </c>
      <c r="O1831" s="130" t="s">
        <v>4078</v>
      </c>
    </row>
    <row r="1832" spans="3:15">
      <c r="C1832" s="189"/>
      <c r="D1832" s="189"/>
      <c r="E1832" s="189"/>
      <c r="H1832" s="175" t="s">
        <v>4943</v>
      </c>
      <c r="I1832" s="167" t="s">
        <v>4950</v>
      </c>
      <c r="J1832" s="130" t="s">
        <v>4951</v>
      </c>
      <c r="L1832" s="130" t="s">
        <v>4952</v>
      </c>
      <c r="M1832" s="130" t="s">
        <v>4002</v>
      </c>
      <c r="N1832" s="177" t="s">
        <v>4080</v>
      </c>
      <c r="O1832" s="130" t="s">
        <v>4081</v>
      </c>
    </row>
    <row r="1833" spans="3:15">
      <c r="C1833" s="189"/>
      <c r="D1833" s="189"/>
      <c r="E1833" s="189"/>
      <c r="H1833" s="175" t="s">
        <v>4943</v>
      </c>
      <c r="I1833" s="167" t="s">
        <v>1920</v>
      </c>
      <c r="J1833" s="130" t="s">
        <v>4953</v>
      </c>
      <c r="L1833" s="130" t="s">
        <v>4954</v>
      </c>
      <c r="M1833" s="130" t="s">
        <v>4002</v>
      </c>
      <c r="N1833" s="177" t="s">
        <v>4083</v>
      </c>
      <c r="O1833" s="130" t="s">
        <v>4084</v>
      </c>
    </row>
    <row r="1834" spans="3:15">
      <c r="C1834" s="189"/>
      <c r="D1834" s="189"/>
      <c r="E1834" s="189"/>
      <c r="H1834" s="175" t="s">
        <v>4943</v>
      </c>
      <c r="I1834" s="167" t="s">
        <v>4955</v>
      </c>
      <c r="J1834" s="130" t="s">
        <v>4956</v>
      </c>
      <c r="L1834" s="130" t="s">
        <v>4957</v>
      </c>
      <c r="M1834" s="130" t="s">
        <v>4002</v>
      </c>
      <c r="N1834" s="177" t="s">
        <v>4086</v>
      </c>
      <c r="O1834" s="130" t="s">
        <v>4087</v>
      </c>
    </row>
    <row r="1835" spans="3:15">
      <c r="C1835" s="189"/>
      <c r="D1835" s="189"/>
      <c r="E1835" s="189"/>
      <c r="H1835" s="175" t="s">
        <v>4943</v>
      </c>
      <c r="I1835" s="167" t="s">
        <v>4958</v>
      </c>
      <c r="J1835" s="130" t="s">
        <v>4959</v>
      </c>
      <c r="L1835" s="130" t="s">
        <v>4960</v>
      </c>
      <c r="M1835" s="130" t="s">
        <v>4002</v>
      </c>
      <c r="N1835" s="177" t="s">
        <v>4089</v>
      </c>
      <c r="O1835" s="130" t="s">
        <v>4090</v>
      </c>
    </row>
    <row r="1836" spans="3:15">
      <c r="C1836" s="189"/>
      <c r="D1836" s="189"/>
      <c r="E1836" s="189"/>
      <c r="H1836" s="175" t="s">
        <v>4943</v>
      </c>
      <c r="I1836" s="167" t="s">
        <v>4961</v>
      </c>
      <c r="J1836" s="130" t="s">
        <v>4962</v>
      </c>
      <c r="L1836" s="130" t="s">
        <v>4963</v>
      </c>
      <c r="M1836" s="130" t="s">
        <v>4094</v>
      </c>
      <c r="N1836" s="177" t="s">
        <v>4095</v>
      </c>
      <c r="O1836" s="130" t="s">
        <v>4096</v>
      </c>
    </row>
    <row r="1837" spans="3:15">
      <c r="C1837" s="189"/>
      <c r="D1837" s="189"/>
      <c r="E1837" s="189"/>
      <c r="H1837" s="175" t="s">
        <v>4943</v>
      </c>
      <c r="I1837" s="167" t="s">
        <v>6943</v>
      </c>
      <c r="J1837" s="130" t="s">
        <v>4964</v>
      </c>
      <c r="L1837" s="130" t="s">
        <v>4965</v>
      </c>
      <c r="M1837" s="130" t="s">
        <v>4094</v>
      </c>
      <c r="N1837" s="177" t="s">
        <v>4098</v>
      </c>
      <c r="O1837" s="130" t="s">
        <v>4099</v>
      </c>
    </row>
    <row r="1838" spans="3:15">
      <c r="C1838" s="189"/>
      <c r="D1838" s="189"/>
      <c r="E1838" s="189"/>
      <c r="H1838" s="175" t="s">
        <v>4943</v>
      </c>
      <c r="I1838" s="167" t="s">
        <v>4966</v>
      </c>
      <c r="J1838" s="130" t="s">
        <v>4967</v>
      </c>
      <c r="L1838" s="130" t="s">
        <v>4968</v>
      </c>
      <c r="M1838" s="130" t="s">
        <v>4094</v>
      </c>
      <c r="N1838" s="177" t="s">
        <v>4101</v>
      </c>
      <c r="O1838" s="130" t="s">
        <v>4102</v>
      </c>
    </row>
    <row r="1839" spans="3:15">
      <c r="C1839" s="189"/>
      <c r="D1839" s="189"/>
      <c r="E1839" s="189"/>
      <c r="H1839" s="175" t="s">
        <v>4943</v>
      </c>
      <c r="I1839" s="167" t="s">
        <v>4969</v>
      </c>
      <c r="J1839" s="130" t="s">
        <v>4970</v>
      </c>
      <c r="L1839" s="130" t="s">
        <v>4971</v>
      </c>
      <c r="M1839" s="130" t="s">
        <v>4094</v>
      </c>
      <c r="N1839" s="177" t="s">
        <v>4104</v>
      </c>
      <c r="O1839" s="130" t="s">
        <v>4105</v>
      </c>
    </row>
    <row r="1840" spans="3:15">
      <c r="C1840" s="189"/>
      <c r="D1840" s="189"/>
      <c r="E1840" s="189"/>
      <c r="H1840" s="175" t="s">
        <v>4943</v>
      </c>
      <c r="I1840" s="167" t="s">
        <v>4972</v>
      </c>
      <c r="J1840" s="130" t="s">
        <v>4973</v>
      </c>
      <c r="L1840" s="130" t="s">
        <v>4974</v>
      </c>
      <c r="M1840" s="130" t="s">
        <v>4094</v>
      </c>
      <c r="N1840" s="177" t="s">
        <v>4107</v>
      </c>
      <c r="O1840" s="130" t="s">
        <v>4108</v>
      </c>
    </row>
    <row r="1841" spans="3:15">
      <c r="C1841" s="189"/>
      <c r="D1841" s="189"/>
      <c r="E1841" s="189"/>
      <c r="H1841" s="175" t="s">
        <v>4943</v>
      </c>
      <c r="I1841" s="167" t="s">
        <v>4975</v>
      </c>
      <c r="J1841" s="130" t="s">
        <v>4976</v>
      </c>
      <c r="L1841" s="130" t="s">
        <v>4977</v>
      </c>
      <c r="M1841" s="130"/>
      <c r="N1841" s="177"/>
      <c r="O1841" s="130" t="s">
        <v>4108</v>
      </c>
    </row>
    <row r="1842" spans="3:15">
      <c r="C1842" s="189"/>
      <c r="D1842" s="189"/>
      <c r="E1842" s="189"/>
      <c r="H1842" s="175" t="s">
        <v>4943</v>
      </c>
      <c r="I1842" s="167" t="s">
        <v>4978</v>
      </c>
      <c r="J1842" s="130" t="s">
        <v>4979</v>
      </c>
      <c r="L1842" s="130" t="s">
        <v>4980</v>
      </c>
      <c r="M1842" s="130"/>
      <c r="N1842" s="177"/>
      <c r="O1842" s="130" t="s">
        <v>4108</v>
      </c>
    </row>
    <row r="1843" spans="3:15">
      <c r="C1843" s="189"/>
      <c r="D1843" s="189"/>
      <c r="E1843" s="189"/>
      <c r="H1843" s="175" t="s">
        <v>4943</v>
      </c>
      <c r="I1843" s="167" t="s">
        <v>4981</v>
      </c>
      <c r="J1843" s="130" t="s">
        <v>4982</v>
      </c>
      <c r="L1843" s="130" t="s">
        <v>4983</v>
      </c>
      <c r="M1843" s="130" t="s">
        <v>4094</v>
      </c>
      <c r="N1843" s="177" t="s">
        <v>4110</v>
      </c>
      <c r="O1843" s="130" t="s">
        <v>4111</v>
      </c>
    </row>
    <row r="1844" spans="3:15">
      <c r="C1844" s="189"/>
      <c r="D1844" s="189"/>
      <c r="E1844" s="189"/>
      <c r="H1844" s="175" t="s">
        <v>4943</v>
      </c>
      <c r="I1844" s="167" t="s">
        <v>4984</v>
      </c>
      <c r="J1844" s="130" t="s">
        <v>4985</v>
      </c>
      <c r="L1844" s="130" t="s">
        <v>4986</v>
      </c>
      <c r="M1844" s="130"/>
      <c r="N1844" s="177"/>
      <c r="O1844" s="130" t="s">
        <v>4111</v>
      </c>
    </row>
    <row r="1845" spans="3:15">
      <c r="C1845" s="189"/>
      <c r="D1845" s="189"/>
      <c r="E1845" s="189"/>
      <c r="H1845" s="175" t="s">
        <v>4943</v>
      </c>
      <c r="I1845" s="167" t="s">
        <v>4987</v>
      </c>
      <c r="J1845" s="130" t="s">
        <v>4988</v>
      </c>
      <c r="L1845" s="130" t="s">
        <v>4989</v>
      </c>
      <c r="M1845" s="130" t="s">
        <v>4094</v>
      </c>
      <c r="N1845" s="177" t="s">
        <v>4113</v>
      </c>
      <c r="O1845" s="130" t="s">
        <v>4114</v>
      </c>
    </row>
    <row r="1846" spans="3:15">
      <c r="C1846" s="189"/>
      <c r="D1846" s="189"/>
      <c r="E1846" s="189"/>
      <c r="H1846" s="175" t="s">
        <v>4943</v>
      </c>
      <c r="I1846" s="167" t="s">
        <v>4990</v>
      </c>
      <c r="J1846" s="130" t="s">
        <v>4991</v>
      </c>
      <c r="L1846" s="130" t="s">
        <v>4992</v>
      </c>
      <c r="M1846" s="130"/>
      <c r="N1846" s="177"/>
      <c r="O1846" s="130" t="s">
        <v>4114</v>
      </c>
    </row>
    <row r="1847" spans="3:15">
      <c r="C1847" s="189"/>
      <c r="D1847" s="189"/>
      <c r="E1847" s="189"/>
      <c r="H1847" s="175" t="s">
        <v>4943</v>
      </c>
      <c r="I1847" s="167" t="s">
        <v>3536</v>
      </c>
      <c r="J1847" s="130" t="s">
        <v>4993</v>
      </c>
      <c r="L1847" s="130" t="s">
        <v>4994</v>
      </c>
      <c r="M1847" s="130" t="s">
        <v>4094</v>
      </c>
      <c r="N1847" s="177" t="s">
        <v>4116</v>
      </c>
      <c r="O1847" s="130" t="s">
        <v>4117</v>
      </c>
    </row>
    <row r="1848" spans="3:15">
      <c r="C1848" s="189"/>
      <c r="D1848" s="189"/>
      <c r="E1848" s="189"/>
      <c r="H1848" s="175" t="s">
        <v>4943</v>
      </c>
      <c r="I1848" s="167" t="s">
        <v>1771</v>
      </c>
      <c r="J1848" s="130" t="s">
        <v>4995</v>
      </c>
      <c r="L1848" s="130" t="s">
        <v>4996</v>
      </c>
      <c r="M1848" s="130" t="s">
        <v>4094</v>
      </c>
      <c r="N1848" s="177" t="s">
        <v>5316</v>
      </c>
      <c r="O1848" s="130" t="s">
        <v>4119</v>
      </c>
    </row>
    <row r="1849" spans="3:15">
      <c r="C1849" s="189"/>
      <c r="D1849" s="189"/>
      <c r="E1849" s="189"/>
      <c r="H1849" s="175" t="s">
        <v>4943</v>
      </c>
      <c r="I1849" s="167" t="s">
        <v>4997</v>
      </c>
      <c r="J1849" s="130" t="s">
        <v>4998</v>
      </c>
      <c r="L1849" s="130" t="s">
        <v>4999</v>
      </c>
      <c r="M1849" s="130" t="s">
        <v>4094</v>
      </c>
      <c r="N1849" s="177" t="s">
        <v>4121</v>
      </c>
      <c r="O1849" s="130" t="s">
        <v>4122</v>
      </c>
    </row>
    <row r="1850" spans="3:15">
      <c r="C1850" s="189"/>
      <c r="D1850" s="189"/>
      <c r="E1850" s="189"/>
      <c r="H1850" s="175" t="s">
        <v>4943</v>
      </c>
      <c r="I1850" s="167" t="s">
        <v>5000</v>
      </c>
      <c r="J1850" s="130" t="s">
        <v>5001</v>
      </c>
      <c r="L1850" s="130" t="s">
        <v>5002</v>
      </c>
      <c r="M1850" s="130" t="s">
        <v>4094</v>
      </c>
      <c r="N1850" s="177" t="s">
        <v>4124</v>
      </c>
      <c r="O1850" s="130" t="s">
        <v>4125</v>
      </c>
    </row>
    <row r="1851" spans="3:15">
      <c r="C1851" s="189"/>
      <c r="D1851" s="189"/>
      <c r="E1851" s="189"/>
      <c r="H1851" s="175" t="s">
        <v>4943</v>
      </c>
      <c r="I1851" s="167" t="s">
        <v>5003</v>
      </c>
      <c r="J1851" s="130" t="s">
        <v>5004</v>
      </c>
      <c r="L1851" s="130" t="s">
        <v>5005</v>
      </c>
      <c r="M1851" s="130"/>
      <c r="N1851" s="177"/>
      <c r="O1851" s="130" t="s">
        <v>4125</v>
      </c>
    </row>
    <row r="1852" spans="3:15">
      <c r="C1852" s="189"/>
      <c r="D1852" s="189"/>
      <c r="E1852" s="189"/>
      <c r="H1852" s="175" t="s">
        <v>4943</v>
      </c>
      <c r="I1852" s="167" t="s">
        <v>5006</v>
      </c>
      <c r="J1852" s="130" t="s">
        <v>5007</v>
      </c>
      <c r="L1852" s="130" t="s">
        <v>5008</v>
      </c>
      <c r="M1852" s="130"/>
      <c r="N1852" s="177"/>
      <c r="O1852" s="130" t="s">
        <v>4125</v>
      </c>
    </row>
    <row r="1853" spans="3:15">
      <c r="C1853" s="189"/>
      <c r="D1853" s="189"/>
      <c r="E1853" s="189"/>
      <c r="H1853" s="175" t="s">
        <v>4943</v>
      </c>
      <c r="I1853" s="167" t="s">
        <v>6755</v>
      </c>
      <c r="J1853" s="130" t="s">
        <v>5009</v>
      </c>
      <c r="L1853" s="130" t="s">
        <v>5010</v>
      </c>
      <c r="M1853" s="130" t="s">
        <v>4094</v>
      </c>
      <c r="N1853" s="177" t="s">
        <v>4127</v>
      </c>
      <c r="O1853" s="130" t="s">
        <v>4128</v>
      </c>
    </row>
    <row r="1854" spans="3:15">
      <c r="C1854" s="189"/>
      <c r="D1854" s="189"/>
      <c r="E1854" s="189"/>
      <c r="H1854" s="175" t="s">
        <v>4943</v>
      </c>
      <c r="I1854" s="167" t="s">
        <v>5011</v>
      </c>
      <c r="J1854" s="130" t="s">
        <v>5012</v>
      </c>
      <c r="L1854" s="130" t="s">
        <v>5013</v>
      </c>
      <c r="M1854" s="130"/>
      <c r="N1854" s="177"/>
      <c r="O1854" s="130" t="s">
        <v>4128</v>
      </c>
    </row>
    <row r="1855" spans="3:15">
      <c r="C1855" s="189"/>
      <c r="D1855" s="189"/>
      <c r="E1855" s="189"/>
      <c r="H1855" s="175" t="s">
        <v>4943</v>
      </c>
      <c r="I1855" s="167" t="s">
        <v>5014</v>
      </c>
      <c r="J1855" s="130" t="s">
        <v>5015</v>
      </c>
      <c r="L1855" s="130" t="s">
        <v>5016</v>
      </c>
      <c r="M1855" s="130" t="s">
        <v>4094</v>
      </c>
      <c r="N1855" s="177" t="s">
        <v>4130</v>
      </c>
      <c r="O1855" s="130" t="s">
        <v>4131</v>
      </c>
    </row>
    <row r="1856" spans="3:15">
      <c r="C1856" s="189"/>
      <c r="D1856" s="189"/>
      <c r="E1856" s="189"/>
      <c r="H1856" s="175" t="s">
        <v>4943</v>
      </c>
      <c r="I1856" s="167" t="s">
        <v>5017</v>
      </c>
      <c r="J1856" s="130" t="s">
        <v>5018</v>
      </c>
      <c r="L1856" s="130" t="s">
        <v>5019</v>
      </c>
      <c r="M1856" s="130"/>
      <c r="N1856" s="177"/>
      <c r="O1856" s="130" t="s">
        <v>4131</v>
      </c>
    </row>
    <row r="1857" spans="3:15">
      <c r="C1857" s="189"/>
      <c r="D1857" s="189"/>
      <c r="E1857" s="189"/>
      <c r="H1857" s="175" t="s">
        <v>4943</v>
      </c>
      <c r="I1857" s="167" t="s">
        <v>5020</v>
      </c>
      <c r="J1857" s="130" t="s">
        <v>5021</v>
      </c>
      <c r="L1857" s="130" t="s">
        <v>5022</v>
      </c>
      <c r="M1857" s="130" t="s">
        <v>4094</v>
      </c>
      <c r="N1857" s="177" t="s">
        <v>4133</v>
      </c>
      <c r="O1857" s="130" t="s">
        <v>4134</v>
      </c>
    </row>
    <row r="1858" spans="3:15">
      <c r="C1858" s="189"/>
      <c r="D1858" s="189"/>
      <c r="E1858" s="189"/>
      <c r="H1858" s="185"/>
      <c r="I1858" s="181" t="s">
        <v>5023</v>
      </c>
      <c r="J1858" s="186"/>
      <c r="L1858" s="130" t="s">
        <v>5024</v>
      </c>
      <c r="M1858" s="130" t="s">
        <v>4094</v>
      </c>
      <c r="N1858" s="177" t="s">
        <v>4136</v>
      </c>
      <c r="O1858" s="130" t="s">
        <v>4137</v>
      </c>
    </row>
    <row r="1859" spans="3:15">
      <c r="C1859" s="189"/>
      <c r="D1859" s="189"/>
      <c r="E1859" s="189"/>
      <c r="H1859" s="175" t="s">
        <v>5025</v>
      </c>
      <c r="I1859" s="177" t="s">
        <v>5026</v>
      </c>
      <c r="J1859" s="175" t="s">
        <v>5027</v>
      </c>
      <c r="L1859" s="130" t="s">
        <v>5028</v>
      </c>
      <c r="M1859" s="130"/>
      <c r="N1859" s="177"/>
      <c r="O1859" s="130" t="s">
        <v>4137</v>
      </c>
    </row>
    <row r="1860" spans="3:15">
      <c r="C1860" s="189"/>
      <c r="D1860" s="189"/>
      <c r="E1860" s="189"/>
      <c r="H1860" s="175" t="s">
        <v>5025</v>
      </c>
      <c r="I1860" s="177" t="s">
        <v>5029</v>
      </c>
      <c r="J1860" s="175" t="s">
        <v>5030</v>
      </c>
      <c r="L1860" s="130" t="s">
        <v>5031</v>
      </c>
      <c r="M1860" s="130" t="s">
        <v>4094</v>
      </c>
      <c r="N1860" s="177" t="s">
        <v>4139</v>
      </c>
      <c r="O1860" s="130" t="s">
        <v>4140</v>
      </c>
    </row>
    <row r="1861" spans="3:15">
      <c r="C1861" s="189"/>
      <c r="D1861" s="189"/>
      <c r="E1861" s="189"/>
      <c r="H1861" s="175" t="s">
        <v>5025</v>
      </c>
      <c r="I1861" s="177" t="s">
        <v>5032</v>
      </c>
      <c r="J1861" s="175" t="s">
        <v>5033</v>
      </c>
      <c r="L1861" s="130" t="s">
        <v>5034</v>
      </c>
      <c r="M1861" s="130" t="s">
        <v>4094</v>
      </c>
      <c r="N1861" s="177" t="s">
        <v>4142</v>
      </c>
      <c r="O1861" s="130" t="s">
        <v>4143</v>
      </c>
    </row>
    <row r="1862" spans="3:15">
      <c r="C1862" s="189"/>
      <c r="D1862" s="189"/>
      <c r="E1862" s="189"/>
      <c r="H1862" s="175" t="s">
        <v>5025</v>
      </c>
      <c r="I1862" s="177" t="s">
        <v>5035</v>
      </c>
      <c r="J1862" s="175" t="s">
        <v>5036</v>
      </c>
      <c r="L1862" s="130" t="s">
        <v>5037</v>
      </c>
      <c r="M1862" s="130" t="s">
        <v>4094</v>
      </c>
      <c r="N1862" s="177" t="s">
        <v>4145</v>
      </c>
      <c r="O1862" s="130" t="s">
        <v>4146</v>
      </c>
    </row>
    <row r="1863" spans="3:15">
      <c r="C1863" s="189"/>
      <c r="D1863" s="189"/>
      <c r="E1863" s="189"/>
      <c r="H1863" s="175" t="s">
        <v>5025</v>
      </c>
      <c r="I1863" s="177" t="s">
        <v>5038</v>
      </c>
      <c r="J1863" s="175" t="s">
        <v>5039</v>
      </c>
      <c r="L1863" s="130" t="s">
        <v>5040</v>
      </c>
      <c r="M1863" s="130" t="s">
        <v>4094</v>
      </c>
      <c r="N1863" s="177" t="s">
        <v>4148</v>
      </c>
      <c r="O1863" s="130" t="s">
        <v>4149</v>
      </c>
    </row>
    <row r="1864" spans="3:15">
      <c r="C1864" s="189"/>
      <c r="D1864" s="189"/>
      <c r="E1864" s="189"/>
      <c r="H1864" s="175" t="s">
        <v>5025</v>
      </c>
      <c r="I1864" s="177" t="s">
        <v>5041</v>
      </c>
      <c r="J1864" s="175" t="s">
        <v>5042</v>
      </c>
      <c r="L1864" s="130" t="s">
        <v>5043</v>
      </c>
      <c r="M1864" s="130" t="s">
        <v>4094</v>
      </c>
      <c r="N1864" s="177" t="s">
        <v>4151</v>
      </c>
      <c r="O1864" s="130" t="s">
        <v>4152</v>
      </c>
    </row>
    <row r="1865" spans="3:15">
      <c r="C1865" s="189"/>
      <c r="D1865" s="189"/>
      <c r="E1865" s="189"/>
      <c r="H1865" s="175" t="s">
        <v>5025</v>
      </c>
      <c r="I1865" s="177" t="s">
        <v>5044</v>
      </c>
      <c r="J1865" s="175" t="s">
        <v>5045</v>
      </c>
      <c r="L1865" s="130" t="s">
        <v>5046</v>
      </c>
      <c r="M1865" s="130" t="s">
        <v>4094</v>
      </c>
      <c r="N1865" s="177" t="s">
        <v>4154</v>
      </c>
      <c r="O1865" s="130" t="s">
        <v>4155</v>
      </c>
    </row>
    <row r="1866" spans="3:15">
      <c r="C1866" s="189"/>
      <c r="D1866" s="189"/>
      <c r="E1866" s="189"/>
      <c r="H1866" s="175" t="s">
        <v>5025</v>
      </c>
      <c r="I1866" s="177" t="s">
        <v>5047</v>
      </c>
      <c r="J1866" s="175" t="s">
        <v>5048</v>
      </c>
      <c r="L1866" s="130" t="s">
        <v>5049</v>
      </c>
      <c r="M1866" s="130" t="s">
        <v>4094</v>
      </c>
      <c r="N1866" s="177" t="s">
        <v>4157</v>
      </c>
      <c r="O1866" s="130" t="s">
        <v>4158</v>
      </c>
    </row>
    <row r="1867" spans="3:15">
      <c r="C1867" s="189"/>
      <c r="D1867" s="189"/>
      <c r="E1867" s="189"/>
      <c r="H1867" s="175" t="s">
        <v>5025</v>
      </c>
      <c r="I1867" s="177" t="s">
        <v>5050</v>
      </c>
      <c r="J1867" s="175" t="s">
        <v>5051</v>
      </c>
      <c r="L1867" s="130" t="s">
        <v>5052</v>
      </c>
      <c r="M1867" s="130" t="s">
        <v>4094</v>
      </c>
      <c r="N1867" s="177" t="s">
        <v>4160</v>
      </c>
      <c r="O1867" s="130" t="s">
        <v>4161</v>
      </c>
    </row>
    <row r="1868" spans="3:15">
      <c r="C1868" s="189"/>
      <c r="D1868" s="189"/>
      <c r="E1868" s="189"/>
      <c r="H1868" s="175" t="s">
        <v>5025</v>
      </c>
      <c r="I1868" s="177" t="s">
        <v>5053</v>
      </c>
      <c r="J1868" s="175" t="s">
        <v>5054</v>
      </c>
      <c r="L1868" s="130" t="s">
        <v>5055</v>
      </c>
      <c r="M1868" s="130"/>
      <c r="N1868" s="177"/>
      <c r="O1868" s="130" t="s">
        <v>4161</v>
      </c>
    </row>
    <row r="1869" spans="3:15">
      <c r="C1869" s="189"/>
      <c r="D1869" s="189"/>
      <c r="E1869" s="189"/>
      <c r="H1869" s="175" t="s">
        <v>5025</v>
      </c>
      <c r="I1869" s="177" t="s">
        <v>5056</v>
      </c>
      <c r="J1869" s="175" t="s">
        <v>5057</v>
      </c>
      <c r="L1869" s="130" t="s">
        <v>5058</v>
      </c>
      <c r="M1869" s="130"/>
      <c r="N1869" s="177"/>
      <c r="O1869" s="130" t="s">
        <v>4161</v>
      </c>
    </row>
    <row r="1870" spans="3:15">
      <c r="C1870" s="189"/>
      <c r="D1870" s="189"/>
      <c r="E1870" s="189"/>
      <c r="H1870" s="175" t="s">
        <v>5025</v>
      </c>
      <c r="I1870" s="177" t="s">
        <v>5059</v>
      </c>
      <c r="J1870" s="175" t="s">
        <v>5060</v>
      </c>
      <c r="L1870" s="130" t="s">
        <v>5061</v>
      </c>
      <c r="M1870" s="130" t="s">
        <v>4094</v>
      </c>
      <c r="N1870" s="177" t="s">
        <v>4163</v>
      </c>
      <c r="O1870" s="130" t="s">
        <v>4164</v>
      </c>
    </row>
    <row r="1871" spans="3:15">
      <c r="C1871" s="189"/>
      <c r="D1871" s="189"/>
      <c r="E1871" s="189"/>
      <c r="H1871" s="175" t="s">
        <v>5025</v>
      </c>
      <c r="I1871" s="177" t="s">
        <v>5062</v>
      </c>
      <c r="J1871" s="175" t="s">
        <v>5063</v>
      </c>
      <c r="L1871" s="130" t="s">
        <v>5064</v>
      </c>
      <c r="M1871" s="130" t="s">
        <v>4094</v>
      </c>
      <c r="N1871" s="177" t="s">
        <v>4166</v>
      </c>
      <c r="O1871" s="130" t="s">
        <v>4167</v>
      </c>
    </row>
    <row r="1872" spans="3:15">
      <c r="C1872" s="189"/>
      <c r="D1872" s="189"/>
      <c r="E1872" s="189"/>
      <c r="H1872" s="175" t="s">
        <v>5025</v>
      </c>
      <c r="I1872" s="177" t="s">
        <v>5065</v>
      </c>
      <c r="J1872" s="175" t="s">
        <v>5066</v>
      </c>
      <c r="L1872" s="130" t="s">
        <v>5067</v>
      </c>
      <c r="M1872" s="130"/>
      <c r="N1872" s="177"/>
      <c r="O1872" s="130" t="s">
        <v>4167</v>
      </c>
    </row>
    <row r="1873" spans="3:15">
      <c r="C1873" s="189"/>
      <c r="D1873" s="189"/>
      <c r="E1873" s="189"/>
      <c r="H1873" s="175" t="s">
        <v>5025</v>
      </c>
      <c r="I1873" s="177" t="s">
        <v>5068</v>
      </c>
      <c r="J1873" s="175" t="s">
        <v>5069</v>
      </c>
      <c r="L1873" s="130" t="s">
        <v>5070</v>
      </c>
      <c r="M1873" s="130" t="s">
        <v>4094</v>
      </c>
      <c r="N1873" s="177" t="s">
        <v>2515</v>
      </c>
      <c r="O1873" s="130" t="s">
        <v>4169</v>
      </c>
    </row>
    <row r="1874" spans="3:15">
      <c r="C1874" s="189"/>
      <c r="D1874" s="189"/>
      <c r="E1874" s="189"/>
      <c r="H1874" s="175" t="s">
        <v>5025</v>
      </c>
      <c r="I1874" s="177" t="s">
        <v>5071</v>
      </c>
      <c r="J1874" s="175" t="s">
        <v>5072</v>
      </c>
      <c r="L1874" s="130" t="s">
        <v>5073</v>
      </c>
      <c r="M1874" s="130"/>
      <c r="N1874" s="177"/>
      <c r="O1874" s="130" t="s">
        <v>4169</v>
      </c>
    </row>
    <row r="1875" spans="3:15">
      <c r="C1875" s="189"/>
      <c r="D1875" s="189"/>
      <c r="E1875" s="189"/>
      <c r="H1875" s="175" t="s">
        <v>5025</v>
      </c>
      <c r="I1875" s="177" t="s">
        <v>5074</v>
      </c>
      <c r="J1875" s="175" t="s">
        <v>5075</v>
      </c>
      <c r="L1875" s="130" t="s">
        <v>5076</v>
      </c>
      <c r="M1875" s="130" t="s">
        <v>4094</v>
      </c>
      <c r="N1875" s="177" t="s">
        <v>4171</v>
      </c>
      <c r="O1875" s="130" t="s">
        <v>4172</v>
      </c>
    </row>
    <row r="1876" spans="3:15">
      <c r="C1876" s="189"/>
      <c r="D1876" s="189"/>
      <c r="E1876" s="189"/>
      <c r="H1876" s="175" t="s">
        <v>5025</v>
      </c>
      <c r="I1876" s="177" t="s">
        <v>5077</v>
      </c>
      <c r="J1876" s="175" t="s">
        <v>5078</v>
      </c>
      <c r="L1876" s="130" t="s">
        <v>5079</v>
      </c>
      <c r="M1876" s="130" t="s">
        <v>4094</v>
      </c>
      <c r="N1876" s="177" t="s">
        <v>4174</v>
      </c>
      <c r="O1876" s="130" t="s">
        <v>4175</v>
      </c>
    </row>
    <row r="1877" spans="3:15">
      <c r="C1877" s="189"/>
      <c r="D1877" s="189"/>
      <c r="E1877" s="189"/>
      <c r="H1877" s="175" t="s">
        <v>5025</v>
      </c>
      <c r="I1877" s="177" t="s">
        <v>5080</v>
      </c>
      <c r="J1877" s="175" t="s">
        <v>5081</v>
      </c>
      <c r="L1877" s="130" t="s">
        <v>5082</v>
      </c>
      <c r="M1877" s="130"/>
      <c r="N1877" s="177"/>
      <c r="O1877" s="130" t="s">
        <v>4175</v>
      </c>
    </row>
    <row r="1878" spans="3:15">
      <c r="C1878" s="189"/>
      <c r="D1878" s="189"/>
      <c r="E1878" s="189"/>
      <c r="H1878" s="175" t="s">
        <v>5025</v>
      </c>
      <c r="I1878" s="177" t="s">
        <v>5083</v>
      </c>
      <c r="J1878" s="175" t="s">
        <v>5084</v>
      </c>
      <c r="L1878" s="130" t="s">
        <v>5085</v>
      </c>
      <c r="M1878" s="130" t="s">
        <v>4094</v>
      </c>
      <c r="N1878" s="177" t="s">
        <v>1642</v>
      </c>
      <c r="O1878" s="130" t="s">
        <v>4177</v>
      </c>
    </row>
    <row r="1879" spans="3:15">
      <c r="C1879" s="189"/>
      <c r="D1879" s="189"/>
      <c r="E1879" s="189"/>
      <c r="H1879" s="175" t="s">
        <v>5025</v>
      </c>
      <c r="I1879" s="177" t="s">
        <v>1257</v>
      </c>
      <c r="J1879" s="175" t="s">
        <v>5086</v>
      </c>
      <c r="L1879" s="130" t="s">
        <v>5087</v>
      </c>
      <c r="M1879" s="130" t="s">
        <v>4094</v>
      </c>
      <c r="N1879" s="177" t="s">
        <v>4179</v>
      </c>
      <c r="O1879" s="130" t="s">
        <v>4180</v>
      </c>
    </row>
    <row r="1880" spans="3:15">
      <c r="C1880" s="189"/>
      <c r="D1880" s="189"/>
      <c r="E1880" s="189"/>
      <c r="H1880" s="175" t="s">
        <v>5025</v>
      </c>
      <c r="I1880" s="177" t="s">
        <v>5088</v>
      </c>
      <c r="J1880" s="175" t="s">
        <v>5089</v>
      </c>
      <c r="L1880" s="130" t="s">
        <v>5090</v>
      </c>
      <c r="M1880" s="130" t="s">
        <v>4094</v>
      </c>
      <c r="N1880" s="177" t="s">
        <v>4182</v>
      </c>
      <c r="O1880" s="130" t="s">
        <v>4183</v>
      </c>
    </row>
    <row r="1881" spans="3:15">
      <c r="C1881" s="189"/>
      <c r="D1881" s="189"/>
      <c r="E1881" s="189"/>
      <c r="H1881" s="175" t="s">
        <v>5025</v>
      </c>
      <c r="I1881" s="177" t="s">
        <v>5091</v>
      </c>
      <c r="J1881" s="175" t="s">
        <v>5092</v>
      </c>
      <c r="L1881" s="130" t="s">
        <v>5093</v>
      </c>
      <c r="M1881" s="130" t="s">
        <v>4094</v>
      </c>
      <c r="N1881" s="177" t="s">
        <v>4185</v>
      </c>
      <c r="O1881" s="130" t="s">
        <v>4186</v>
      </c>
    </row>
    <row r="1882" spans="3:15">
      <c r="C1882" s="189"/>
      <c r="D1882" s="189"/>
      <c r="E1882" s="189"/>
      <c r="H1882" s="175" t="s">
        <v>5025</v>
      </c>
      <c r="I1882" s="177" t="s">
        <v>5094</v>
      </c>
      <c r="J1882" s="175" t="s">
        <v>5095</v>
      </c>
      <c r="L1882" s="130" t="s">
        <v>5096</v>
      </c>
      <c r="M1882" s="130" t="s">
        <v>4094</v>
      </c>
      <c r="N1882" s="177" t="s">
        <v>4188</v>
      </c>
      <c r="O1882" s="130" t="s">
        <v>4189</v>
      </c>
    </row>
    <row r="1883" spans="3:15">
      <c r="C1883" s="189"/>
      <c r="D1883" s="189"/>
      <c r="E1883" s="189"/>
      <c r="H1883" s="185"/>
      <c r="I1883" s="181" t="s">
        <v>5097</v>
      </c>
      <c r="J1883" s="186"/>
      <c r="L1883" s="130" t="s">
        <v>5098</v>
      </c>
      <c r="M1883" s="130" t="s">
        <v>4094</v>
      </c>
      <c r="N1883" s="177" t="s">
        <v>4191</v>
      </c>
      <c r="O1883" s="130" t="s">
        <v>4192</v>
      </c>
    </row>
    <row r="1884" spans="3:15">
      <c r="C1884" s="189"/>
      <c r="D1884" s="189"/>
      <c r="E1884" s="189"/>
      <c r="H1884" s="175" t="s">
        <v>5099</v>
      </c>
      <c r="I1884" s="167" t="s">
        <v>5100</v>
      </c>
      <c r="J1884" s="130" t="s">
        <v>5101</v>
      </c>
      <c r="L1884" s="130" t="s">
        <v>5102</v>
      </c>
      <c r="M1884" s="130" t="s">
        <v>4094</v>
      </c>
      <c r="N1884" s="177" t="s">
        <v>4194</v>
      </c>
      <c r="O1884" s="130" t="s">
        <v>4195</v>
      </c>
    </row>
    <row r="1885" spans="3:15">
      <c r="C1885" s="189"/>
      <c r="D1885" s="189"/>
      <c r="E1885" s="189"/>
      <c r="H1885" s="175" t="s">
        <v>5099</v>
      </c>
      <c r="I1885" s="167" t="s">
        <v>5103</v>
      </c>
      <c r="J1885" s="130" t="s">
        <v>5104</v>
      </c>
      <c r="L1885" s="130" t="s">
        <v>5105</v>
      </c>
      <c r="M1885" s="130" t="s">
        <v>4094</v>
      </c>
      <c r="N1885" s="177" t="s">
        <v>4197</v>
      </c>
      <c r="O1885" s="130" t="s">
        <v>4198</v>
      </c>
    </row>
    <row r="1886" spans="3:15">
      <c r="C1886" s="189"/>
      <c r="D1886" s="189"/>
      <c r="E1886" s="189"/>
      <c r="H1886" s="175" t="s">
        <v>5099</v>
      </c>
      <c r="I1886" s="167" t="s">
        <v>5106</v>
      </c>
      <c r="J1886" s="130" t="s">
        <v>5107</v>
      </c>
      <c r="L1886" s="130" t="s">
        <v>5108</v>
      </c>
      <c r="M1886" s="130" t="s">
        <v>4094</v>
      </c>
      <c r="N1886" s="177" t="s">
        <v>4200</v>
      </c>
      <c r="O1886" s="130" t="s">
        <v>4201</v>
      </c>
    </row>
    <row r="1887" spans="3:15">
      <c r="C1887" s="189"/>
      <c r="D1887" s="189"/>
      <c r="E1887" s="189"/>
      <c r="H1887" s="175" t="s">
        <v>5099</v>
      </c>
      <c r="I1887" s="167" t="s">
        <v>5109</v>
      </c>
      <c r="J1887" s="130" t="s">
        <v>5110</v>
      </c>
      <c r="L1887" s="130" t="s">
        <v>5111</v>
      </c>
      <c r="M1887" s="130" t="s">
        <v>4094</v>
      </c>
      <c r="N1887" s="177" t="s">
        <v>4203</v>
      </c>
      <c r="O1887" s="130" t="s">
        <v>4204</v>
      </c>
    </row>
    <row r="1888" spans="3:15">
      <c r="C1888" s="189"/>
      <c r="D1888" s="189"/>
      <c r="E1888" s="189"/>
      <c r="H1888" s="175" t="s">
        <v>5099</v>
      </c>
      <c r="I1888" s="167" t="s">
        <v>5112</v>
      </c>
      <c r="J1888" s="130" t="s">
        <v>5113</v>
      </c>
      <c r="L1888" s="130" t="s">
        <v>5114</v>
      </c>
      <c r="M1888" s="130" t="s">
        <v>4094</v>
      </c>
      <c r="N1888" s="177" t="s">
        <v>4206</v>
      </c>
      <c r="O1888" s="130" t="s">
        <v>4207</v>
      </c>
    </row>
    <row r="1889" spans="3:15">
      <c r="C1889" s="189"/>
      <c r="D1889" s="189"/>
      <c r="E1889" s="189"/>
      <c r="H1889" s="175" t="s">
        <v>5099</v>
      </c>
      <c r="I1889" s="167" t="s">
        <v>5115</v>
      </c>
      <c r="J1889" s="130" t="s">
        <v>5116</v>
      </c>
      <c r="L1889" s="130" t="s">
        <v>5117</v>
      </c>
      <c r="M1889" s="130" t="s">
        <v>4094</v>
      </c>
      <c r="N1889" s="177" t="s">
        <v>4209</v>
      </c>
      <c r="O1889" s="130" t="s">
        <v>4210</v>
      </c>
    </row>
    <row r="1890" spans="3:15">
      <c r="C1890" s="189"/>
      <c r="D1890" s="189"/>
      <c r="E1890" s="189"/>
      <c r="H1890" s="175" t="s">
        <v>5099</v>
      </c>
      <c r="I1890" s="167" t="s">
        <v>5118</v>
      </c>
      <c r="J1890" s="130" t="s">
        <v>5119</v>
      </c>
      <c r="L1890" s="130" t="s">
        <v>5120</v>
      </c>
      <c r="M1890" s="130"/>
      <c r="N1890" s="177"/>
      <c r="O1890" s="130" t="s">
        <v>4210</v>
      </c>
    </row>
    <row r="1891" spans="3:15">
      <c r="C1891" s="189"/>
      <c r="D1891" s="189"/>
      <c r="E1891" s="189"/>
      <c r="H1891" s="175" t="s">
        <v>5099</v>
      </c>
      <c r="I1891" s="167" t="s">
        <v>5121</v>
      </c>
      <c r="J1891" s="130" t="s">
        <v>5122</v>
      </c>
      <c r="L1891" s="130" t="s">
        <v>5123</v>
      </c>
      <c r="M1891" s="130"/>
      <c r="N1891" s="177"/>
      <c r="O1891" s="130" t="s">
        <v>4210</v>
      </c>
    </row>
    <row r="1892" spans="3:15">
      <c r="C1892" s="189"/>
      <c r="D1892" s="189"/>
      <c r="E1892" s="189"/>
      <c r="H1892" s="175" t="s">
        <v>5099</v>
      </c>
      <c r="I1892" s="167" t="s">
        <v>5124</v>
      </c>
      <c r="J1892" s="130" t="s">
        <v>5125</v>
      </c>
      <c r="L1892" s="130" t="s">
        <v>5126</v>
      </c>
      <c r="M1892" s="130" t="s">
        <v>4214</v>
      </c>
      <c r="N1892" s="177" t="s">
        <v>4215</v>
      </c>
      <c r="O1892" s="130" t="s">
        <v>4216</v>
      </c>
    </row>
    <row r="1893" spans="3:15">
      <c r="C1893" s="189"/>
      <c r="D1893" s="189"/>
      <c r="E1893" s="189"/>
      <c r="H1893" s="175" t="s">
        <v>5099</v>
      </c>
      <c r="I1893" s="167" t="s">
        <v>5127</v>
      </c>
      <c r="J1893" s="130" t="s">
        <v>5128</v>
      </c>
      <c r="L1893" s="130" t="s">
        <v>5129</v>
      </c>
      <c r="M1893" s="130" t="s">
        <v>4214</v>
      </c>
      <c r="N1893" s="177" t="s">
        <v>4218</v>
      </c>
      <c r="O1893" s="130" t="s">
        <v>4219</v>
      </c>
    </row>
    <row r="1894" spans="3:15">
      <c r="C1894" s="189"/>
      <c r="D1894" s="189"/>
      <c r="E1894" s="189"/>
      <c r="H1894" s="175" t="s">
        <v>5099</v>
      </c>
      <c r="I1894" s="167" t="s">
        <v>1701</v>
      </c>
      <c r="J1894" s="130" t="s">
        <v>5130</v>
      </c>
      <c r="L1894" s="130" t="s">
        <v>5131</v>
      </c>
      <c r="M1894" s="130"/>
      <c r="N1894" s="177"/>
      <c r="O1894" s="130" t="s">
        <v>4219</v>
      </c>
    </row>
    <row r="1895" spans="3:15">
      <c r="C1895" s="189"/>
      <c r="D1895" s="189"/>
      <c r="E1895" s="189"/>
      <c r="H1895" s="175" t="s">
        <v>5099</v>
      </c>
      <c r="I1895" s="167" t="s">
        <v>5132</v>
      </c>
      <c r="J1895" s="130" t="s">
        <v>5133</v>
      </c>
      <c r="L1895" s="130" t="s">
        <v>5134</v>
      </c>
      <c r="M1895" s="130" t="s">
        <v>4214</v>
      </c>
      <c r="N1895" s="177" t="s">
        <v>4221</v>
      </c>
      <c r="O1895" s="130" t="s">
        <v>4222</v>
      </c>
    </row>
    <row r="1896" spans="3:15">
      <c r="C1896" s="189"/>
      <c r="D1896" s="189"/>
      <c r="E1896" s="189"/>
      <c r="H1896" s="175" t="s">
        <v>5099</v>
      </c>
      <c r="I1896" s="167" t="s">
        <v>5135</v>
      </c>
      <c r="J1896" s="130" t="s">
        <v>5136</v>
      </c>
      <c r="L1896" s="130" t="s">
        <v>5137</v>
      </c>
      <c r="M1896" s="130" t="s">
        <v>4214</v>
      </c>
      <c r="N1896" s="177" t="s">
        <v>4224</v>
      </c>
      <c r="O1896" s="130" t="s">
        <v>4225</v>
      </c>
    </row>
    <row r="1897" spans="3:15">
      <c r="C1897" s="189"/>
      <c r="D1897" s="189"/>
      <c r="E1897" s="189"/>
      <c r="H1897" s="175" t="s">
        <v>5099</v>
      </c>
      <c r="I1897" s="167" t="s">
        <v>5138</v>
      </c>
      <c r="J1897" s="130" t="s">
        <v>5139</v>
      </c>
      <c r="L1897" s="130" t="s">
        <v>5140</v>
      </c>
      <c r="M1897" s="130"/>
      <c r="N1897" s="177"/>
      <c r="O1897" s="130" t="s">
        <v>4225</v>
      </c>
    </row>
    <row r="1898" spans="3:15">
      <c r="C1898" s="189"/>
      <c r="D1898" s="189"/>
      <c r="E1898" s="189"/>
      <c r="H1898" s="175" t="s">
        <v>5099</v>
      </c>
      <c r="I1898" s="167" t="s">
        <v>5141</v>
      </c>
      <c r="J1898" s="130" t="s">
        <v>5142</v>
      </c>
      <c r="L1898" s="130" t="s">
        <v>5143</v>
      </c>
      <c r="M1898" s="130" t="s">
        <v>4214</v>
      </c>
      <c r="N1898" s="177" t="s">
        <v>4227</v>
      </c>
      <c r="O1898" s="130" t="s">
        <v>4228</v>
      </c>
    </row>
    <row r="1899" spans="3:15">
      <c r="C1899" s="189"/>
      <c r="D1899" s="189"/>
      <c r="E1899" s="189"/>
      <c r="H1899" s="175" t="s">
        <v>5099</v>
      </c>
      <c r="I1899" s="167" t="s">
        <v>5144</v>
      </c>
      <c r="J1899" s="130" t="s">
        <v>5145</v>
      </c>
      <c r="L1899" s="130" t="s">
        <v>5146</v>
      </c>
      <c r="M1899" s="130"/>
      <c r="N1899" s="177"/>
      <c r="O1899" s="130" t="s">
        <v>4228</v>
      </c>
    </row>
    <row r="1900" spans="3:15">
      <c r="C1900" s="189"/>
      <c r="D1900" s="189"/>
      <c r="E1900" s="189"/>
      <c r="H1900" s="175" t="s">
        <v>5099</v>
      </c>
      <c r="I1900" s="167" t="s">
        <v>5147</v>
      </c>
      <c r="J1900" s="130" t="s">
        <v>5148</v>
      </c>
      <c r="L1900" s="130" t="s">
        <v>5149</v>
      </c>
      <c r="M1900" s="130" t="s">
        <v>4214</v>
      </c>
      <c r="N1900" s="177" t="s">
        <v>4230</v>
      </c>
      <c r="O1900" s="130" t="s">
        <v>4231</v>
      </c>
    </row>
    <row r="1901" spans="3:15">
      <c r="C1901" s="189"/>
      <c r="D1901" s="189"/>
      <c r="E1901" s="189"/>
      <c r="H1901" s="175" t="s">
        <v>5099</v>
      </c>
      <c r="I1901" s="167" t="s">
        <v>5150</v>
      </c>
      <c r="J1901" s="130" t="s">
        <v>5151</v>
      </c>
      <c r="L1901" s="130" t="s">
        <v>5152</v>
      </c>
      <c r="M1901" s="130" t="s">
        <v>4214</v>
      </c>
      <c r="N1901" s="177" t="s">
        <v>4233</v>
      </c>
      <c r="O1901" s="130" t="s">
        <v>4234</v>
      </c>
    </row>
    <row r="1902" spans="3:15">
      <c r="C1902" s="189"/>
      <c r="D1902" s="189"/>
      <c r="E1902" s="189"/>
      <c r="H1902" s="175" t="s">
        <v>5099</v>
      </c>
      <c r="I1902" s="167" t="s">
        <v>5153</v>
      </c>
      <c r="J1902" s="130" t="s">
        <v>5154</v>
      </c>
      <c r="L1902" s="130" t="s">
        <v>5155</v>
      </c>
      <c r="M1902" s="130" t="s">
        <v>4214</v>
      </c>
      <c r="N1902" s="177" t="s">
        <v>4236</v>
      </c>
      <c r="O1902" s="130" t="s">
        <v>4237</v>
      </c>
    </row>
    <row r="1903" spans="3:15">
      <c r="C1903" s="189"/>
      <c r="D1903" s="189"/>
      <c r="E1903" s="189"/>
      <c r="H1903" s="175" t="s">
        <v>5099</v>
      </c>
      <c r="I1903" s="167" t="s">
        <v>3536</v>
      </c>
      <c r="J1903" s="130" t="s">
        <v>5156</v>
      </c>
      <c r="L1903" s="130" t="s">
        <v>5157</v>
      </c>
      <c r="M1903" s="130" t="s">
        <v>4214</v>
      </c>
      <c r="N1903" s="177" t="s">
        <v>4239</v>
      </c>
      <c r="O1903" s="130" t="s">
        <v>4240</v>
      </c>
    </row>
    <row r="1904" spans="3:15">
      <c r="C1904" s="189"/>
      <c r="D1904" s="189"/>
      <c r="E1904" s="189"/>
      <c r="H1904" s="175" t="s">
        <v>5099</v>
      </c>
      <c r="I1904" s="167" t="s">
        <v>5158</v>
      </c>
      <c r="J1904" s="130" t="s">
        <v>5159</v>
      </c>
      <c r="L1904" s="130" t="s">
        <v>5160</v>
      </c>
      <c r="M1904" s="130"/>
      <c r="N1904" s="177"/>
      <c r="O1904" s="130" t="s">
        <v>4240</v>
      </c>
    </row>
    <row r="1905" spans="3:15">
      <c r="C1905" s="189"/>
      <c r="D1905" s="189"/>
      <c r="E1905" s="189"/>
      <c r="H1905" s="175" t="s">
        <v>5099</v>
      </c>
      <c r="I1905" s="167" t="s">
        <v>5161</v>
      </c>
      <c r="J1905" s="130" t="s">
        <v>5162</v>
      </c>
      <c r="L1905" s="130" t="s">
        <v>5163</v>
      </c>
      <c r="M1905" s="130" t="s">
        <v>4214</v>
      </c>
      <c r="N1905" s="177" t="s">
        <v>4242</v>
      </c>
      <c r="O1905" s="130" t="s">
        <v>4243</v>
      </c>
    </row>
    <row r="1906" spans="3:15">
      <c r="C1906" s="189"/>
      <c r="D1906" s="189"/>
      <c r="E1906" s="189"/>
      <c r="H1906" s="175" t="s">
        <v>5099</v>
      </c>
      <c r="I1906" s="167" t="s">
        <v>5164</v>
      </c>
      <c r="J1906" s="130" t="s">
        <v>5165</v>
      </c>
      <c r="L1906" s="130" t="s">
        <v>5166</v>
      </c>
      <c r="M1906" s="130" t="s">
        <v>4214</v>
      </c>
      <c r="N1906" s="177" t="s">
        <v>4245</v>
      </c>
      <c r="O1906" s="130" t="s">
        <v>4246</v>
      </c>
    </row>
    <row r="1907" spans="3:15">
      <c r="C1907" s="189"/>
      <c r="D1907" s="189"/>
      <c r="E1907" s="189"/>
      <c r="H1907" s="185"/>
      <c r="I1907" s="181" t="s">
        <v>5167</v>
      </c>
      <c r="J1907" s="186"/>
      <c r="L1907" s="130" t="s">
        <v>5168</v>
      </c>
      <c r="M1907" s="130"/>
      <c r="N1907" s="177"/>
      <c r="O1907" s="130" t="s">
        <v>4246</v>
      </c>
    </row>
    <row r="1908" spans="3:15">
      <c r="C1908" s="189"/>
      <c r="D1908" s="189"/>
      <c r="E1908" s="189"/>
      <c r="H1908" s="175" t="s">
        <v>5169</v>
      </c>
      <c r="I1908" s="167" t="s">
        <v>5170</v>
      </c>
      <c r="J1908" s="130" t="s">
        <v>5171</v>
      </c>
      <c r="L1908" s="130" t="s">
        <v>5172</v>
      </c>
      <c r="M1908" s="130" t="s">
        <v>4214</v>
      </c>
      <c r="N1908" s="177" t="s">
        <v>4248</v>
      </c>
      <c r="O1908" s="130" t="s">
        <v>4249</v>
      </c>
    </row>
    <row r="1909" spans="3:15">
      <c r="C1909" s="189"/>
      <c r="D1909" s="189"/>
      <c r="E1909" s="189"/>
      <c r="H1909" s="175" t="s">
        <v>5169</v>
      </c>
      <c r="I1909" s="167" t="s">
        <v>5173</v>
      </c>
      <c r="J1909" s="130" t="s">
        <v>5174</v>
      </c>
      <c r="L1909" s="130" t="s">
        <v>5175</v>
      </c>
      <c r="M1909" s="130"/>
      <c r="N1909" s="177"/>
      <c r="O1909" s="130" t="s">
        <v>4249</v>
      </c>
    </row>
    <row r="1910" spans="3:15">
      <c r="C1910" s="189"/>
      <c r="D1910" s="189"/>
      <c r="E1910" s="189"/>
      <c r="H1910" s="175" t="s">
        <v>5169</v>
      </c>
      <c r="I1910" s="167" t="s">
        <v>5176</v>
      </c>
      <c r="J1910" s="130" t="s">
        <v>5177</v>
      </c>
      <c r="L1910" s="130" t="s">
        <v>5178</v>
      </c>
      <c r="M1910" s="130" t="s">
        <v>4214</v>
      </c>
      <c r="N1910" s="177" t="s">
        <v>4251</v>
      </c>
      <c r="O1910" s="130" t="s">
        <v>4252</v>
      </c>
    </row>
    <row r="1911" spans="3:15">
      <c r="C1911" s="189"/>
      <c r="D1911" s="189"/>
      <c r="E1911" s="189"/>
      <c r="H1911" s="175" t="s">
        <v>5169</v>
      </c>
      <c r="I1911" s="167" t="s">
        <v>5179</v>
      </c>
      <c r="J1911" s="130" t="s">
        <v>5180</v>
      </c>
      <c r="L1911" s="130" t="s">
        <v>5181</v>
      </c>
      <c r="M1911" s="130" t="s">
        <v>4214</v>
      </c>
      <c r="N1911" s="177" t="s">
        <v>4254</v>
      </c>
      <c r="O1911" s="130" t="s">
        <v>4255</v>
      </c>
    </row>
    <row r="1912" spans="3:15">
      <c r="C1912" s="189"/>
      <c r="D1912" s="189"/>
      <c r="E1912" s="189"/>
      <c r="H1912" s="175" t="s">
        <v>5169</v>
      </c>
      <c r="I1912" s="167" t="s">
        <v>5182</v>
      </c>
      <c r="J1912" s="130" t="s">
        <v>5183</v>
      </c>
      <c r="L1912" s="130" t="s">
        <v>5184</v>
      </c>
      <c r="M1912" s="130" t="s">
        <v>4214</v>
      </c>
      <c r="N1912" s="177" t="s">
        <v>4257</v>
      </c>
      <c r="O1912" s="130" t="s">
        <v>4258</v>
      </c>
    </row>
    <row r="1913" spans="3:15">
      <c r="C1913" s="189"/>
      <c r="D1913" s="189"/>
      <c r="E1913" s="189"/>
      <c r="H1913" s="175" t="s">
        <v>5169</v>
      </c>
      <c r="I1913" s="182" t="s">
        <v>7448</v>
      </c>
      <c r="J1913" s="130" t="s">
        <v>7449</v>
      </c>
      <c r="L1913" s="130" t="s">
        <v>7450</v>
      </c>
      <c r="M1913" s="130"/>
      <c r="N1913" s="177"/>
      <c r="O1913" s="130" t="s">
        <v>4258</v>
      </c>
    </row>
    <row r="1914" spans="3:15">
      <c r="C1914" s="189"/>
      <c r="D1914" s="189"/>
      <c r="E1914" s="189"/>
      <c r="H1914" s="175" t="s">
        <v>5169</v>
      </c>
      <c r="I1914" s="167" t="s">
        <v>7451</v>
      </c>
      <c r="J1914" s="130" t="s">
        <v>7452</v>
      </c>
      <c r="L1914" s="130" t="s">
        <v>7453</v>
      </c>
      <c r="M1914" s="130" t="s">
        <v>4214</v>
      </c>
      <c r="N1914" s="177" t="s">
        <v>4260</v>
      </c>
      <c r="O1914" s="130" t="s">
        <v>4261</v>
      </c>
    </row>
    <row r="1915" spans="3:15">
      <c r="C1915" s="189"/>
      <c r="D1915" s="189"/>
      <c r="E1915" s="189"/>
      <c r="H1915" s="175" t="s">
        <v>5169</v>
      </c>
      <c r="I1915" s="167" t="s">
        <v>7454</v>
      </c>
      <c r="J1915" s="130" t="s">
        <v>7455</v>
      </c>
      <c r="L1915" s="130" t="s">
        <v>7456</v>
      </c>
      <c r="M1915" s="130"/>
      <c r="N1915" s="177"/>
      <c r="O1915" s="130" t="s">
        <v>4261</v>
      </c>
    </row>
    <row r="1916" spans="3:15">
      <c r="C1916" s="189"/>
      <c r="D1916" s="189"/>
      <c r="E1916" s="189"/>
      <c r="H1916" s="175" t="s">
        <v>5169</v>
      </c>
      <c r="I1916" s="167" t="s">
        <v>7457</v>
      </c>
      <c r="J1916" s="130" t="s">
        <v>7458</v>
      </c>
      <c r="L1916" s="130" t="s">
        <v>7459</v>
      </c>
      <c r="M1916" s="130" t="s">
        <v>4214</v>
      </c>
      <c r="N1916" s="177" t="s">
        <v>4263</v>
      </c>
      <c r="O1916" s="130" t="s">
        <v>4264</v>
      </c>
    </row>
    <row r="1917" spans="3:15">
      <c r="C1917" s="189"/>
      <c r="D1917" s="189"/>
      <c r="E1917" s="189"/>
      <c r="H1917" s="175" t="s">
        <v>5169</v>
      </c>
      <c r="I1917" s="167" t="s">
        <v>5440</v>
      </c>
      <c r="J1917" s="130" t="s">
        <v>7460</v>
      </c>
      <c r="L1917" s="130" t="s">
        <v>7461</v>
      </c>
      <c r="M1917" s="130" t="s">
        <v>4214</v>
      </c>
      <c r="N1917" s="177" t="s">
        <v>4266</v>
      </c>
      <c r="O1917" s="130" t="s">
        <v>4267</v>
      </c>
    </row>
    <row r="1918" spans="3:15">
      <c r="C1918" s="189"/>
      <c r="D1918" s="189"/>
      <c r="E1918" s="189"/>
      <c r="H1918" s="175" t="s">
        <v>5169</v>
      </c>
      <c r="I1918" s="182" t="s">
        <v>7462</v>
      </c>
      <c r="J1918" s="130" t="s">
        <v>7463</v>
      </c>
      <c r="L1918" s="130" t="s">
        <v>7464</v>
      </c>
      <c r="M1918" s="130"/>
      <c r="N1918" s="177"/>
      <c r="O1918" s="130" t="s">
        <v>4267</v>
      </c>
    </row>
    <row r="1919" spans="3:15">
      <c r="C1919" s="189"/>
      <c r="D1919" s="189"/>
      <c r="E1919" s="189"/>
      <c r="H1919" s="175" t="s">
        <v>5169</v>
      </c>
      <c r="I1919" s="190" t="s">
        <v>7465</v>
      </c>
      <c r="J1919" s="130" t="s">
        <v>7466</v>
      </c>
      <c r="L1919" s="130" t="s">
        <v>7467</v>
      </c>
      <c r="M1919" s="130" t="s">
        <v>4271</v>
      </c>
      <c r="N1919" s="177" t="s">
        <v>4272</v>
      </c>
      <c r="O1919" s="130" t="s">
        <v>4273</v>
      </c>
    </row>
    <row r="1920" spans="3:15">
      <c r="C1920" s="189"/>
      <c r="D1920" s="189"/>
      <c r="E1920" s="189"/>
      <c r="H1920" s="175" t="s">
        <v>5169</v>
      </c>
      <c r="I1920" s="182" t="s">
        <v>7468</v>
      </c>
      <c r="J1920" s="130" t="s">
        <v>7469</v>
      </c>
      <c r="L1920" s="130" t="s">
        <v>7470</v>
      </c>
      <c r="M1920" s="130" t="s">
        <v>4271</v>
      </c>
      <c r="N1920" s="177" t="s">
        <v>4275</v>
      </c>
      <c r="O1920" s="130" t="s">
        <v>4276</v>
      </c>
    </row>
    <row r="1921" spans="3:15">
      <c r="C1921" s="189"/>
      <c r="D1921" s="189"/>
      <c r="E1921" s="189"/>
      <c r="H1921" s="175" t="s">
        <v>5169</v>
      </c>
      <c r="I1921" s="190" t="s">
        <v>7471</v>
      </c>
      <c r="J1921" s="130" t="s">
        <v>7472</v>
      </c>
      <c r="L1921" s="130" t="s">
        <v>7473</v>
      </c>
      <c r="M1921" s="130" t="s">
        <v>4271</v>
      </c>
      <c r="N1921" s="177" t="s">
        <v>4278</v>
      </c>
      <c r="O1921" s="130" t="s">
        <v>4279</v>
      </c>
    </row>
    <row r="1922" spans="3:15">
      <c r="C1922" s="189"/>
      <c r="D1922" s="189"/>
      <c r="E1922" s="189"/>
      <c r="H1922" s="175" t="s">
        <v>5169</v>
      </c>
      <c r="I1922" s="167" t="s">
        <v>7474</v>
      </c>
      <c r="J1922" s="130" t="s">
        <v>7475</v>
      </c>
      <c r="L1922" s="130" t="s">
        <v>7476</v>
      </c>
      <c r="M1922" s="130" t="s">
        <v>4271</v>
      </c>
      <c r="N1922" s="177" t="s">
        <v>4281</v>
      </c>
      <c r="O1922" s="130" t="s">
        <v>4282</v>
      </c>
    </row>
    <row r="1923" spans="3:15">
      <c r="C1923" s="189"/>
      <c r="D1923" s="189"/>
      <c r="E1923" s="189"/>
      <c r="H1923" s="175" t="s">
        <v>5169</v>
      </c>
      <c r="I1923" s="167" t="s">
        <v>7477</v>
      </c>
      <c r="J1923" s="130" t="s">
        <v>7478</v>
      </c>
      <c r="L1923" s="130" t="s">
        <v>7479</v>
      </c>
      <c r="M1923" s="130" t="s">
        <v>4271</v>
      </c>
      <c r="N1923" s="177" t="s">
        <v>4287</v>
      </c>
      <c r="O1923" s="130" t="s">
        <v>4288</v>
      </c>
    </row>
    <row r="1924" spans="3:15">
      <c r="C1924" s="189"/>
      <c r="D1924" s="189"/>
      <c r="E1924" s="189"/>
      <c r="H1924" s="175" t="s">
        <v>5169</v>
      </c>
      <c r="I1924" s="167" t="s">
        <v>7480</v>
      </c>
      <c r="J1924" s="130" t="s">
        <v>7481</v>
      </c>
      <c r="L1924" s="130" t="s">
        <v>7482</v>
      </c>
      <c r="M1924" s="130" t="s">
        <v>4271</v>
      </c>
      <c r="N1924" s="177" t="s">
        <v>4290</v>
      </c>
      <c r="O1924" s="130" t="s">
        <v>4291</v>
      </c>
    </row>
    <row r="1925" spans="3:15">
      <c r="C1925" s="189"/>
      <c r="D1925" s="189"/>
      <c r="E1925" s="189"/>
      <c r="H1925" s="175" t="s">
        <v>5169</v>
      </c>
      <c r="I1925" s="167" t="s">
        <v>7483</v>
      </c>
      <c r="J1925" s="130" t="s">
        <v>7484</v>
      </c>
      <c r="L1925" s="130" t="s">
        <v>7485</v>
      </c>
      <c r="M1925" s="130" t="s">
        <v>4271</v>
      </c>
      <c r="N1925" s="177" t="s">
        <v>4293</v>
      </c>
      <c r="O1925" s="130" t="s">
        <v>4294</v>
      </c>
    </row>
    <row r="1926" spans="3:15">
      <c r="C1926" s="189"/>
      <c r="D1926" s="189"/>
      <c r="E1926" s="189"/>
      <c r="H1926" s="175" t="s">
        <v>5169</v>
      </c>
      <c r="I1926" s="167" t="s">
        <v>7486</v>
      </c>
      <c r="J1926" s="130" t="s">
        <v>7487</v>
      </c>
      <c r="L1926" s="130" t="s">
        <v>7488</v>
      </c>
      <c r="M1926" s="130" t="s">
        <v>4271</v>
      </c>
      <c r="N1926" s="177" t="s">
        <v>4296</v>
      </c>
      <c r="O1926" s="130" t="s">
        <v>4297</v>
      </c>
    </row>
    <row r="1927" spans="3:15">
      <c r="C1927" s="189"/>
      <c r="D1927" s="189"/>
      <c r="E1927" s="189"/>
      <c r="H1927" s="175" t="s">
        <v>5169</v>
      </c>
      <c r="I1927" s="167" t="s">
        <v>7489</v>
      </c>
      <c r="J1927" s="130" t="s">
        <v>7490</v>
      </c>
      <c r="L1927" s="130" t="s">
        <v>7491</v>
      </c>
      <c r="M1927" s="130"/>
      <c r="N1927" s="177"/>
      <c r="O1927" s="130" t="s">
        <v>4297</v>
      </c>
    </row>
    <row r="1928" spans="3:15">
      <c r="C1928" s="189"/>
      <c r="D1928" s="189"/>
      <c r="E1928" s="189"/>
      <c r="H1928" s="175" t="s">
        <v>5169</v>
      </c>
      <c r="I1928" s="167" t="s">
        <v>7492</v>
      </c>
      <c r="J1928" s="130" t="s">
        <v>7493</v>
      </c>
      <c r="L1928" s="130" t="s">
        <v>7494</v>
      </c>
      <c r="M1928" s="130" t="s">
        <v>4271</v>
      </c>
      <c r="N1928" s="177" t="s">
        <v>4299</v>
      </c>
      <c r="O1928" s="130" t="s">
        <v>4300</v>
      </c>
    </row>
    <row r="1929" spans="3:15">
      <c r="C1929" s="189"/>
      <c r="D1929" s="189"/>
      <c r="E1929" s="189"/>
      <c r="H1929" s="175" t="s">
        <v>5169</v>
      </c>
      <c r="I1929" s="167" t="s">
        <v>7495</v>
      </c>
      <c r="J1929" s="130" t="s">
        <v>7496</v>
      </c>
      <c r="L1929" s="130" t="s">
        <v>7497</v>
      </c>
      <c r="M1929" s="130" t="s">
        <v>4271</v>
      </c>
      <c r="N1929" s="177" t="s">
        <v>4302</v>
      </c>
      <c r="O1929" s="130" t="s">
        <v>4303</v>
      </c>
    </row>
    <row r="1930" spans="3:15">
      <c r="C1930" s="189"/>
      <c r="D1930" s="189"/>
      <c r="E1930" s="189"/>
      <c r="H1930" s="185"/>
      <c r="I1930" s="181" t="s">
        <v>7498</v>
      </c>
      <c r="J1930" s="186"/>
      <c r="L1930" s="130" t="s">
        <v>7499</v>
      </c>
      <c r="M1930" s="130"/>
      <c r="N1930" s="177"/>
      <c r="O1930" s="130" t="s">
        <v>4303</v>
      </c>
    </row>
    <row r="1931" spans="3:15">
      <c r="C1931" s="189"/>
      <c r="D1931" s="189"/>
      <c r="E1931" s="189"/>
      <c r="H1931" s="175" t="s">
        <v>7500</v>
      </c>
      <c r="I1931" s="167" t="s">
        <v>7501</v>
      </c>
      <c r="J1931" s="130" t="s">
        <v>7502</v>
      </c>
      <c r="L1931" s="130" t="s">
        <v>7503</v>
      </c>
      <c r="M1931" s="130" t="s">
        <v>4271</v>
      </c>
      <c r="N1931" s="177" t="s">
        <v>4305</v>
      </c>
      <c r="O1931" s="130" t="s">
        <v>4306</v>
      </c>
    </row>
    <row r="1932" spans="3:15">
      <c r="C1932" s="189"/>
      <c r="D1932" s="189"/>
      <c r="E1932" s="189"/>
      <c r="H1932" s="175" t="s">
        <v>7500</v>
      </c>
      <c r="I1932" s="167" t="s">
        <v>7504</v>
      </c>
      <c r="J1932" s="130" t="s">
        <v>7505</v>
      </c>
      <c r="L1932" s="130" t="s">
        <v>7506</v>
      </c>
      <c r="M1932" s="130"/>
      <c r="N1932" s="177"/>
      <c r="O1932" s="130" t="s">
        <v>4306</v>
      </c>
    </row>
    <row r="1933" spans="3:15">
      <c r="C1933" s="189"/>
      <c r="D1933" s="189"/>
      <c r="E1933" s="189"/>
      <c r="H1933" s="175" t="s">
        <v>7500</v>
      </c>
      <c r="I1933" s="167" t="s">
        <v>7507</v>
      </c>
      <c r="J1933" s="130" t="s">
        <v>7508</v>
      </c>
      <c r="L1933" s="130" t="s">
        <v>7509</v>
      </c>
      <c r="M1933" s="130" t="s">
        <v>4271</v>
      </c>
      <c r="N1933" s="177" t="s">
        <v>4308</v>
      </c>
      <c r="O1933" s="130" t="s">
        <v>4309</v>
      </c>
    </row>
    <row r="1934" spans="3:15">
      <c r="C1934" s="189"/>
      <c r="D1934" s="189"/>
      <c r="E1934" s="189"/>
      <c r="H1934" s="175" t="s">
        <v>7500</v>
      </c>
      <c r="I1934" s="167" t="s">
        <v>7510</v>
      </c>
      <c r="J1934" s="130" t="s">
        <v>7511</v>
      </c>
      <c r="L1934" s="130" t="s">
        <v>7512</v>
      </c>
      <c r="M1934" s="130" t="s">
        <v>4271</v>
      </c>
      <c r="N1934" s="177" t="s">
        <v>4311</v>
      </c>
      <c r="O1934" s="130" t="s">
        <v>4312</v>
      </c>
    </row>
    <row r="1935" spans="3:15">
      <c r="C1935" s="189"/>
      <c r="D1935" s="189"/>
      <c r="E1935" s="189"/>
      <c r="H1935" s="175" t="s">
        <v>7500</v>
      </c>
      <c r="I1935" s="167" t="s">
        <v>7513</v>
      </c>
      <c r="J1935" s="130" t="s">
        <v>7514</v>
      </c>
      <c r="L1935" s="130" t="s">
        <v>7515</v>
      </c>
      <c r="M1935" s="130" t="s">
        <v>4271</v>
      </c>
      <c r="N1935" s="177" t="s">
        <v>4314</v>
      </c>
      <c r="O1935" s="130" t="s">
        <v>4315</v>
      </c>
    </row>
    <row r="1936" spans="3:15">
      <c r="C1936" s="189"/>
      <c r="D1936" s="189"/>
      <c r="E1936" s="189"/>
      <c r="H1936" s="175" t="s">
        <v>7500</v>
      </c>
      <c r="I1936" s="167" t="s">
        <v>7516</v>
      </c>
      <c r="J1936" s="130" t="s">
        <v>7517</v>
      </c>
      <c r="L1936" s="130" t="s">
        <v>7518</v>
      </c>
      <c r="M1936" s="130"/>
      <c r="N1936" s="177"/>
      <c r="O1936" s="130" t="s">
        <v>4315</v>
      </c>
    </row>
    <row r="1937" spans="3:15">
      <c r="C1937" s="189"/>
      <c r="D1937" s="189"/>
      <c r="E1937" s="189"/>
      <c r="H1937" s="175" t="s">
        <v>7500</v>
      </c>
      <c r="I1937" s="167" t="s">
        <v>7519</v>
      </c>
      <c r="J1937" s="130" t="s">
        <v>7520</v>
      </c>
      <c r="L1937" s="130" t="s">
        <v>7521</v>
      </c>
      <c r="M1937" s="130" t="s">
        <v>4271</v>
      </c>
      <c r="N1937" s="177" t="s">
        <v>4317</v>
      </c>
      <c r="O1937" s="130" t="s">
        <v>4318</v>
      </c>
    </row>
    <row r="1938" spans="3:15">
      <c r="C1938" s="189"/>
      <c r="D1938" s="189"/>
      <c r="E1938" s="189"/>
      <c r="H1938" s="175" t="s">
        <v>7500</v>
      </c>
      <c r="I1938" s="167" t="s">
        <v>7522</v>
      </c>
      <c r="J1938" s="130" t="s">
        <v>7523</v>
      </c>
      <c r="L1938" s="130" t="s">
        <v>7524</v>
      </c>
      <c r="M1938" s="130"/>
      <c r="N1938" s="177"/>
      <c r="O1938" s="130" t="s">
        <v>4318</v>
      </c>
    </row>
    <row r="1939" spans="3:15">
      <c r="C1939" s="189"/>
      <c r="D1939" s="189"/>
      <c r="E1939" s="189"/>
      <c r="H1939" s="175" t="s">
        <v>7500</v>
      </c>
      <c r="I1939" s="167" t="s">
        <v>7525</v>
      </c>
      <c r="J1939" s="130" t="s">
        <v>7526</v>
      </c>
      <c r="L1939" s="130" t="s">
        <v>7527</v>
      </c>
      <c r="M1939" s="130"/>
      <c r="N1939" s="177"/>
      <c r="O1939" s="130" t="s">
        <v>4318</v>
      </c>
    </row>
    <row r="1940" spans="3:15">
      <c r="C1940" s="189"/>
      <c r="D1940" s="189"/>
      <c r="E1940" s="189"/>
      <c r="H1940" s="175" t="s">
        <v>7500</v>
      </c>
      <c r="I1940" s="167" t="s">
        <v>7528</v>
      </c>
      <c r="J1940" s="130" t="s">
        <v>7529</v>
      </c>
      <c r="L1940" s="130" t="s">
        <v>7530</v>
      </c>
      <c r="M1940" s="130" t="s">
        <v>4271</v>
      </c>
      <c r="N1940" s="177" t="s">
        <v>4320</v>
      </c>
      <c r="O1940" s="130" t="s">
        <v>4321</v>
      </c>
    </row>
    <row r="1941" spans="3:15">
      <c r="C1941" s="189"/>
      <c r="D1941" s="189"/>
      <c r="E1941" s="189"/>
      <c r="H1941" s="175" t="s">
        <v>7500</v>
      </c>
      <c r="I1941" s="167" t="s">
        <v>7531</v>
      </c>
      <c r="J1941" s="130" t="s">
        <v>7532</v>
      </c>
      <c r="L1941" s="130" t="s">
        <v>7533</v>
      </c>
      <c r="M1941" s="130" t="s">
        <v>4271</v>
      </c>
      <c r="N1941" s="177" t="s">
        <v>4323</v>
      </c>
      <c r="O1941" s="130" t="s">
        <v>4324</v>
      </c>
    </row>
    <row r="1942" spans="3:15">
      <c r="C1942" s="189"/>
      <c r="D1942" s="189"/>
      <c r="E1942" s="189"/>
      <c r="H1942" s="175" t="s">
        <v>7500</v>
      </c>
      <c r="I1942" s="167" t="s">
        <v>7534</v>
      </c>
      <c r="J1942" s="130" t="s">
        <v>7535</v>
      </c>
      <c r="L1942" s="130" t="s">
        <v>7536</v>
      </c>
      <c r="M1942" s="130"/>
      <c r="N1942" s="177"/>
      <c r="O1942" s="130" t="s">
        <v>4324</v>
      </c>
    </row>
    <row r="1943" spans="3:15">
      <c r="C1943" s="189"/>
      <c r="D1943" s="189"/>
      <c r="E1943" s="189"/>
      <c r="H1943" s="175" t="s">
        <v>7500</v>
      </c>
      <c r="I1943" s="167" t="s">
        <v>7537</v>
      </c>
      <c r="J1943" s="130" t="s">
        <v>7538</v>
      </c>
      <c r="L1943" s="130" t="s">
        <v>7539</v>
      </c>
      <c r="M1943" s="130" t="s">
        <v>4271</v>
      </c>
      <c r="N1943" s="177" t="s">
        <v>4326</v>
      </c>
      <c r="O1943" s="130" t="s">
        <v>4327</v>
      </c>
    </row>
    <row r="1944" spans="3:15">
      <c r="C1944" s="189"/>
      <c r="D1944" s="189"/>
      <c r="E1944" s="189"/>
      <c r="H1944" s="175" t="s">
        <v>7500</v>
      </c>
      <c r="I1944" s="167" t="s">
        <v>7540</v>
      </c>
      <c r="J1944" s="130" t="s">
        <v>7541</v>
      </c>
      <c r="L1944" s="130" t="s">
        <v>7542</v>
      </c>
      <c r="M1944" s="130" t="s">
        <v>4271</v>
      </c>
      <c r="N1944" s="177" t="s">
        <v>4329</v>
      </c>
      <c r="O1944" s="130" t="s">
        <v>4330</v>
      </c>
    </row>
    <row r="1945" spans="3:15">
      <c r="C1945" s="189"/>
      <c r="D1945" s="189"/>
      <c r="E1945" s="189"/>
      <c r="H1945" s="175" t="s">
        <v>7500</v>
      </c>
      <c r="I1945" s="167" t="s">
        <v>7543</v>
      </c>
      <c r="J1945" s="130" t="s">
        <v>7544</v>
      </c>
      <c r="L1945" s="130" t="s">
        <v>7545</v>
      </c>
      <c r="M1945" s="130"/>
      <c r="N1945" s="177"/>
      <c r="O1945" s="130" t="s">
        <v>4330</v>
      </c>
    </row>
    <row r="1946" spans="3:15">
      <c r="C1946" s="189"/>
      <c r="D1946" s="189"/>
      <c r="E1946" s="189"/>
      <c r="H1946" s="175" t="s">
        <v>7500</v>
      </c>
      <c r="I1946" s="167" t="s">
        <v>7546</v>
      </c>
      <c r="J1946" s="130" t="s">
        <v>7547</v>
      </c>
      <c r="L1946" s="130" t="s">
        <v>7548</v>
      </c>
      <c r="M1946" s="130" t="s">
        <v>4271</v>
      </c>
      <c r="N1946" s="177" t="s">
        <v>4332</v>
      </c>
      <c r="O1946" s="130" t="s">
        <v>4333</v>
      </c>
    </row>
    <row r="1947" spans="3:15">
      <c r="C1947" s="189"/>
      <c r="D1947" s="189"/>
      <c r="E1947" s="189"/>
      <c r="H1947" s="175" t="s">
        <v>7500</v>
      </c>
      <c r="I1947" s="167" t="s">
        <v>7549</v>
      </c>
      <c r="J1947" s="130" t="s">
        <v>7550</v>
      </c>
      <c r="L1947" s="130" t="s">
        <v>7551</v>
      </c>
      <c r="M1947" s="130" t="s">
        <v>4271</v>
      </c>
      <c r="N1947" s="177" t="s">
        <v>4335</v>
      </c>
      <c r="O1947" s="130" t="s">
        <v>4336</v>
      </c>
    </row>
    <row r="1948" spans="3:15">
      <c r="C1948" s="189"/>
      <c r="D1948" s="189"/>
      <c r="E1948" s="189"/>
      <c r="H1948" s="175" t="s">
        <v>7500</v>
      </c>
      <c r="I1948" s="167" t="s">
        <v>7552</v>
      </c>
      <c r="J1948" s="130" t="s">
        <v>7553</v>
      </c>
      <c r="L1948" s="130" t="s">
        <v>7554</v>
      </c>
      <c r="M1948" s="130" t="s">
        <v>4271</v>
      </c>
      <c r="N1948" s="177" t="s">
        <v>4338</v>
      </c>
      <c r="O1948" s="130" t="s">
        <v>4339</v>
      </c>
    </row>
    <row r="1949" spans="3:15">
      <c r="C1949" s="189"/>
      <c r="D1949" s="189"/>
      <c r="E1949" s="189"/>
      <c r="H1949" s="175" t="s">
        <v>7500</v>
      </c>
      <c r="I1949" s="167" t="s">
        <v>7555</v>
      </c>
      <c r="J1949" s="130" t="s">
        <v>7556</v>
      </c>
      <c r="L1949" s="130" t="s">
        <v>7557</v>
      </c>
      <c r="M1949" s="130"/>
      <c r="N1949" s="177"/>
      <c r="O1949" s="130" t="s">
        <v>4339</v>
      </c>
    </row>
    <row r="1950" spans="3:15">
      <c r="C1950" s="189"/>
      <c r="D1950" s="189"/>
      <c r="E1950" s="189"/>
      <c r="H1950" s="175" t="s">
        <v>7500</v>
      </c>
      <c r="I1950" s="167" t="s">
        <v>7558</v>
      </c>
      <c r="J1950" s="130" t="s">
        <v>7559</v>
      </c>
      <c r="L1950" s="130" t="s">
        <v>7560</v>
      </c>
      <c r="M1950" s="130" t="s">
        <v>4271</v>
      </c>
      <c r="N1950" s="177" t="s">
        <v>4341</v>
      </c>
      <c r="O1950" s="130" t="s">
        <v>4342</v>
      </c>
    </row>
    <row r="1951" spans="3:15">
      <c r="C1951" s="189"/>
      <c r="D1951" s="189"/>
      <c r="E1951" s="189"/>
      <c r="H1951" s="175" t="s">
        <v>7500</v>
      </c>
      <c r="I1951" s="167" t="s">
        <v>7561</v>
      </c>
      <c r="J1951" s="130" t="s">
        <v>7562</v>
      </c>
      <c r="L1951" s="130" t="s">
        <v>7563</v>
      </c>
      <c r="M1951" s="130" t="s">
        <v>4271</v>
      </c>
      <c r="N1951" s="177" t="s">
        <v>4344</v>
      </c>
      <c r="O1951" s="130" t="s">
        <v>4345</v>
      </c>
    </row>
    <row r="1952" spans="3:15">
      <c r="C1952" s="189"/>
      <c r="D1952" s="189"/>
      <c r="E1952" s="189"/>
      <c r="H1952" s="175" t="s">
        <v>7500</v>
      </c>
      <c r="I1952" s="167" t="s">
        <v>7564</v>
      </c>
      <c r="J1952" s="130" t="s">
        <v>7565</v>
      </c>
      <c r="L1952" s="130" t="s">
        <v>7566</v>
      </c>
      <c r="M1952" s="130"/>
      <c r="N1952" s="177"/>
      <c r="O1952" s="130" t="s">
        <v>4345</v>
      </c>
    </row>
    <row r="1953" spans="3:15">
      <c r="C1953" s="189"/>
      <c r="D1953" s="189"/>
      <c r="E1953" s="189"/>
      <c r="H1953" s="175" t="s">
        <v>7500</v>
      </c>
      <c r="I1953" s="167" t="s">
        <v>7567</v>
      </c>
      <c r="J1953" s="130" t="s">
        <v>7568</v>
      </c>
      <c r="L1953" s="130" t="s">
        <v>7569</v>
      </c>
      <c r="M1953" s="130" t="s">
        <v>4271</v>
      </c>
      <c r="N1953" s="177" t="s">
        <v>4347</v>
      </c>
      <c r="O1953" s="130" t="s">
        <v>4348</v>
      </c>
    </row>
    <row r="1954" spans="3:15">
      <c r="C1954" s="189"/>
      <c r="D1954" s="189"/>
      <c r="E1954" s="189"/>
      <c r="H1954" s="175" t="s">
        <v>7500</v>
      </c>
      <c r="I1954" s="167" t="s">
        <v>7570</v>
      </c>
      <c r="J1954" s="130" t="s">
        <v>7571</v>
      </c>
      <c r="L1954" s="130" t="s">
        <v>7572</v>
      </c>
      <c r="M1954" s="130"/>
      <c r="N1954" s="177"/>
      <c r="O1954" s="130" t="s">
        <v>4348</v>
      </c>
    </row>
    <row r="1955" spans="3:15">
      <c r="C1955" s="189"/>
      <c r="D1955" s="189"/>
      <c r="E1955" s="189"/>
      <c r="H1955" s="185"/>
      <c r="I1955" s="181" t="s">
        <v>7573</v>
      </c>
      <c r="J1955" s="186"/>
      <c r="L1955" s="130" t="s">
        <v>7574</v>
      </c>
      <c r="M1955" s="130" t="s">
        <v>4271</v>
      </c>
      <c r="N1955" s="177" t="s">
        <v>4350</v>
      </c>
      <c r="O1955" s="130" t="s">
        <v>4351</v>
      </c>
    </row>
    <row r="1956" spans="3:15">
      <c r="C1956" s="189"/>
      <c r="D1956" s="189"/>
      <c r="E1956" s="189"/>
      <c r="H1956" s="175" t="s">
        <v>7575</v>
      </c>
      <c r="I1956" s="167" t="s">
        <v>7576</v>
      </c>
      <c r="J1956" s="130" t="s">
        <v>7577</v>
      </c>
      <c r="L1956" s="130" t="s">
        <v>7578</v>
      </c>
      <c r="M1956" s="130"/>
      <c r="N1956" s="177"/>
      <c r="O1956" s="130" t="s">
        <v>4351</v>
      </c>
    </row>
    <row r="1957" spans="3:15">
      <c r="C1957" s="189"/>
      <c r="D1957" s="189"/>
      <c r="E1957" s="189"/>
      <c r="H1957" s="175" t="s">
        <v>7575</v>
      </c>
      <c r="I1957" s="167" t="s">
        <v>7579</v>
      </c>
      <c r="J1957" s="130" t="s">
        <v>7580</v>
      </c>
      <c r="L1957" s="130" t="s">
        <v>7581</v>
      </c>
      <c r="M1957" s="130" t="s">
        <v>4271</v>
      </c>
      <c r="N1957" s="177" t="s">
        <v>4353</v>
      </c>
      <c r="O1957" s="130" t="s">
        <v>4354</v>
      </c>
    </row>
    <row r="1958" spans="3:15">
      <c r="C1958" s="189"/>
      <c r="D1958" s="189"/>
      <c r="E1958" s="189"/>
      <c r="H1958" s="175" t="s">
        <v>7575</v>
      </c>
      <c r="I1958" s="167" t="s">
        <v>7582</v>
      </c>
      <c r="J1958" s="130" t="s">
        <v>7583</v>
      </c>
      <c r="L1958" s="130" t="s">
        <v>7584</v>
      </c>
      <c r="M1958" s="130" t="s">
        <v>4271</v>
      </c>
      <c r="N1958" s="177" t="s">
        <v>4356</v>
      </c>
      <c r="O1958" s="130" t="s">
        <v>4357</v>
      </c>
    </row>
    <row r="1959" spans="3:15">
      <c r="C1959" s="189"/>
      <c r="D1959" s="189"/>
      <c r="E1959" s="189"/>
      <c r="H1959" s="175" t="s">
        <v>7575</v>
      </c>
      <c r="I1959" s="167" t="s">
        <v>7585</v>
      </c>
      <c r="J1959" s="130" t="s">
        <v>7586</v>
      </c>
      <c r="L1959" s="130" t="s">
        <v>7587</v>
      </c>
      <c r="M1959" s="130"/>
      <c r="N1959" s="177"/>
      <c r="O1959" s="130" t="s">
        <v>4357</v>
      </c>
    </row>
    <row r="1960" spans="3:15">
      <c r="C1960" s="189"/>
      <c r="D1960" s="189"/>
      <c r="E1960" s="189"/>
      <c r="H1960" s="175" t="s">
        <v>7575</v>
      </c>
      <c r="I1960" s="167" t="s">
        <v>7588</v>
      </c>
      <c r="J1960" s="130" t="s">
        <v>7589</v>
      </c>
      <c r="L1960" s="130" t="s">
        <v>7590</v>
      </c>
      <c r="M1960" s="130" t="s">
        <v>4271</v>
      </c>
      <c r="N1960" s="177" t="s">
        <v>4359</v>
      </c>
      <c r="O1960" s="130" t="s">
        <v>4360</v>
      </c>
    </row>
    <row r="1961" spans="3:15">
      <c r="C1961" s="189"/>
      <c r="D1961" s="189"/>
      <c r="E1961" s="189"/>
      <c r="H1961" s="175" t="s">
        <v>7575</v>
      </c>
      <c r="I1961" s="167" t="s">
        <v>7591</v>
      </c>
      <c r="J1961" s="130" t="s">
        <v>7592</v>
      </c>
      <c r="L1961" s="130" t="s">
        <v>7593</v>
      </c>
      <c r="M1961" s="130"/>
      <c r="N1961" s="177"/>
      <c r="O1961" s="130" t="s">
        <v>4360</v>
      </c>
    </row>
    <row r="1962" spans="3:15">
      <c r="C1962" s="189"/>
      <c r="D1962" s="189"/>
      <c r="E1962" s="189"/>
      <c r="H1962" s="175" t="s">
        <v>7575</v>
      </c>
      <c r="I1962" s="167" t="s">
        <v>7594</v>
      </c>
      <c r="J1962" s="130" t="s">
        <v>7595</v>
      </c>
      <c r="L1962" s="130" t="s">
        <v>7596</v>
      </c>
      <c r="M1962" s="130" t="s">
        <v>4271</v>
      </c>
      <c r="N1962" s="177" t="s">
        <v>4362</v>
      </c>
      <c r="O1962" s="130" t="s">
        <v>4363</v>
      </c>
    </row>
    <row r="1963" spans="3:15">
      <c r="C1963" s="189"/>
      <c r="D1963" s="189"/>
      <c r="E1963" s="189"/>
      <c r="H1963" s="175" t="s">
        <v>7575</v>
      </c>
      <c r="I1963" s="167" t="s">
        <v>7597</v>
      </c>
      <c r="J1963" s="130" t="s">
        <v>7598</v>
      </c>
      <c r="L1963" s="130" t="s">
        <v>7599</v>
      </c>
      <c r="M1963" s="130" t="s">
        <v>4271</v>
      </c>
      <c r="N1963" s="177" t="s">
        <v>4365</v>
      </c>
      <c r="O1963" s="130" t="s">
        <v>4366</v>
      </c>
    </row>
    <row r="1964" spans="3:15">
      <c r="C1964" s="189"/>
      <c r="D1964" s="189"/>
      <c r="E1964" s="189"/>
      <c r="H1964" s="175" t="s">
        <v>7575</v>
      </c>
      <c r="I1964" s="167" t="s">
        <v>7600</v>
      </c>
      <c r="J1964" s="130" t="s">
        <v>7601</v>
      </c>
      <c r="L1964" s="130" t="s">
        <v>7602</v>
      </c>
      <c r="M1964" s="130" t="s">
        <v>4271</v>
      </c>
      <c r="N1964" s="177" t="s">
        <v>4368</v>
      </c>
      <c r="O1964" s="130" t="s">
        <v>4369</v>
      </c>
    </row>
    <row r="1965" spans="3:15">
      <c r="C1965" s="189"/>
      <c r="D1965" s="189"/>
      <c r="E1965" s="189"/>
      <c r="H1965" s="175" t="s">
        <v>7575</v>
      </c>
      <c r="I1965" s="167" t="s">
        <v>7603</v>
      </c>
      <c r="J1965" s="130" t="s">
        <v>7604</v>
      </c>
      <c r="L1965" s="130" t="s">
        <v>7605</v>
      </c>
      <c r="M1965" s="130"/>
      <c r="N1965" s="177"/>
      <c r="O1965" s="130" t="s">
        <v>4369</v>
      </c>
    </row>
    <row r="1966" spans="3:15">
      <c r="C1966" s="189"/>
      <c r="D1966" s="189"/>
      <c r="E1966" s="189"/>
      <c r="H1966" s="175" t="s">
        <v>7575</v>
      </c>
      <c r="I1966" s="167" t="s">
        <v>5448</v>
      </c>
      <c r="J1966" s="130" t="s">
        <v>7606</v>
      </c>
      <c r="L1966" s="130" t="s">
        <v>7607</v>
      </c>
      <c r="M1966" s="130" t="s">
        <v>4271</v>
      </c>
      <c r="N1966" s="177" t="s">
        <v>1642</v>
      </c>
      <c r="O1966" s="130" t="s">
        <v>4371</v>
      </c>
    </row>
    <row r="1967" spans="3:15">
      <c r="C1967" s="189"/>
      <c r="D1967" s="189"/>
      <c r="E1967" s="189"/>
      <c r="H1967" s="175" t="s">
        <v>7575</v>
      </c>
      <c r="I1967" s="167" t="s">
        <v>7608</v>
      </c>
      <c r="J1967" s="130" t="s">
        <v>7609</v>
      </c>
      <c r="L1967" s="130" t="s">
        <v>7610</v>
      </c>
      <c r="M1967" s="130" t="s">
        <v>4271</v>
      </c>
      <c r="N1967" s="177" t="s">
        <v>3994</v>
      </c>
      <c r="O1967" s="130" t="s">
        <v>4373</v>
      </c>
    </row>
    <row r="1968" spans="3:15">
      <c r="C1968" s="189"/>
      <c r="D1968" s="189"/>
      <c r="E1968" s="189"/>
      <c r="H1968" s="175" t="s">
        <v>7575</v>
      </c>
      <c r="I1968" s="167" t="s">
        <v>7611</v>
      </c>
      <c r="J1968" s="130" t="s">
        <v>7612</v>
      </c>
      <c r="L1968" s="130" t="s">
        <v>7613</v>
      </c>
      <c r="M1968" s="130" t="s">
        <v>4271</v>
      </c>
      <c r="N1968" s="177" t="s">
        <v>4375</v>
      </c>
      <c r="O1968" s="130" t="s">
        <v>4376</v>
      </c>
    </row>
    <row r="1969" spans="3:15">
      <c r="C1969" s="189"/>
      <c r="D1969" s="189"/>
      <c r="E1969" s="189"/>
      <c r="H1969" s="175" t="s">
        <v>7575</v>
      </c>
      <c r="I1969" s="167" t="s">
        <v>7614</v>
      </c>
      <c r="J1969" s="130" t="s">
        <v>7615</v>
      </c>
      <c r="L1969" s="130" t="s">
        <v>7616</v>
      </c>
      <c r="M1969" s="130" t="s">
        <v>4271</v>
      </c>
      <c r="N1969" s="177" t="s">
        <v>4378</v>
      </c>
      <c r="O1969" s="130" t="s">
        <v>4379</v>
      </c>
    </row>
    <row r="1970" spans="3:15">
      <c r="C1970" s="189"/>
      <c r="D1970" s="189"/>
      <c r="E1970" s="189"/>
      <c r="H1970" s="175" t="s">
        <v>7575</v>
      </c>
      <c r="I1970" s="167" t="s">
        <v>7617</v>
      </c>
      <c r="J1970" s="130" t="s">
        <v>7618</v>
      </c>
      <c r="L1970" s="130" t="s">
        <v>7619</v>
      </c>
      <c r="M1970" s="130" t="s">
        <v>4271</v>
      </c>
      <c r="N1970" s="177" t="s">
        <v>4381</v>
      </c>
      <c r="O1970" s="130" t="s">
        <v>4382</v>
      </c>
    </row>
    <row r="1971" spans="3:15">
      <c r="C1971" s="189"/>
      <c r="D1971" s="189"/>
      <c r="E1971" s="189"/>
      <c r="H1971" s="175" t="s">
        <v>7575</v>
      </c>
      <c r="I1971" s="167" t="s">
        <v>7620</v>
      </c>
      <c r="J1971" s="130" t="s">
        <v>7621</v>
      </c>
      <c r="L1971" s="130" t="s">
        <v>7622</v>
      </c>
      <c r="M1971" s="130"/>
      <c r="N1971" s="177"/>
      <c r="O1971" s="130" t="s">
        <v>4382</v>
      </c>
    </row>
    <row r="1972" spans="3:15">
      <c r="C1972" s="189"/>
      <c r="D1972" s="189"/>
      <c r="E1972" s="189"/>
      <c r="H1972" s="185"/>
      <c r="I1972" s="181" t="s">
        <v>7623</v>
      </c>
      <c r="J1972" s="186"/>
      <c r="L1972" s="130" t="s">
        <v>7624</v>
      </c>
      <c r="M1972" s="130" t="s">
        <v>4271</v>
      </c>
      <c r="N1972" s="177" t="s">
        <v>4384</v>
      </c>
      <c r="O1972" s="130" t="s">
        <v>4385</v>
      </c>
    </row>
    <row r="1973" spans="3:15">
      <c r="C1973" s="189"/>
      <c r="D1973" s="189"/>
      <c r="E1973" s="189"/>
      <c r="H1973" s="175" t="s">
        <v>7625</v>
      </c>
      <c r="I1973" s="167" t="s">
        <v>7626</v>
      </c>
      <c r="J1973" s="130" t="s">
        <v>7627</v>
      </c>
      <c r="L1973" s="130" t="s">
        <v>7628</v>
      </c>
      <c r="M1973" s="130" t="s">
        <v>4271</v>
      </c>
      <c r="N1973" s="177" t="s">
        <v>4387</v>
      </c>
      <c r="O1973" s="130" t="s">
        <v>4388</v>
      </c>
    </row>
    <row r="1974" spans="3:15">
      <c r="C1974" s="189"/>
      <c r="D1974" s="189"/>
      <c r="E1974" s="189"/>
      <c r="H1974" s="175" t="s">
        <v>7625</v>
      </c>
      <c r="I1974" s="167" t="s">
        <v>7629</v>
      </c>
      <c r="J1974" s="130" t="s">
        <v>7630</v>
      </c>
      <c r="L1974" s="130" t="s">
        <v>7631</v>
      </c>
      <c r="M1974" s="130"/>
      <c r="N1974" s="177"/>
      <c r="O1974" s="130" t="s">
        <v>4388</v>
      </c>
    </row>
    <row r="1975" spans="3:15">
      <c r="C1975" s="189"/>
      <c r="D1975" s="189"/>
      <c r="E1975" s="189"/>
      <c r="H1975" s="175" t="s">
        <v>7625</v>
      </c>
      <c r="I1975" s="167" t="s">
        <v>7632</v>
      </c>
      <c r="J1975" s="130" t="s">
        <v>7633</v>
      </c>
      <c r="L1975" s="130" t="s">
        <v>7634</v>
      </c>
      <c r="M1975" s="130" t="s">
        <v>4271</v>
      </c>
      <c r="N1975" s="177" t="s">
        <v>4390</v>
      </c>
      <c r="O1975" s="130" t="s">
        <v>4391</v>
      </c>
    </row>
    <row r="1976" spans="3:15">
      <c r="C1976" s="189"/>
      <c r="D1976" s="189"/>
      <c r="E1976" s="189"/>
      <c r="H1976" s="175" t="s">
        <v>7625</v>
      </c>
      <c r="I1976" s="167" t="s">
        <v>7635</v>
      </c>
      <c r="J1976" s="130" t="s">
        <v>7636</v>
      </c>
      <c r="L1976" s="130" t="s">
        <v>7637</v>
      </c>
      <c r="M1976" s="130" t="s">
        <v>4271</v>
      </c>
      <c r="N1976" s="177" t="s">
        <v>4393</v>
      </c>
      <c r="O1976" s="130" t="s">
        <v>4394</v>
      </c>
    </row>
    <row r="1977" spans="3:15">
      <c r="C1977" s="189"/>
      <c r="D1977" s="189"/>
      <c r="E1977" s="189"/>
      <c r="H1977" s="175" t="s">
        <v>7625</v>
      </c>
      <c r="I1977" s="167" t="s">
        <v>7638</v>
      </c>
      <c r="J1977" s="130" t="s">
        <v>7639</v>
      </c>
      <c r="L1977" s="130" t="s">
        <v>7640</v>
      </c>
      <c r="M1977" s="130" t="s">
        <v>4271</v>
      </c>
      <c r="N1977" s="177" t="s">
        <v>4396</v>
      </c>
      <c r="O1977" s="130" t="s">
        <v>4397</v>
      </c>
    </row>
    <row r="1978" spans="3:15">
      <c r="C1978" s="189"/>
      <c r="D1978" s="189"/>
      <c r="E1978" s="189"/>
      <c r="H1978" s="175" t="s">
        <v>7625</v>
      </c>
      <c r="I1978" s="167" t="s">
        <v>7641</v>
      </c>
      <c r="J1978" s="130" t="s">
        <v>7642</v>
      </c>
      <c r="L1978" s="130" t="s">
        <v>7643</v>
      </c>
      <c r="M1978" s="130" t="s">
        <v>4271</v>
      </c>
      <c r="N1978" s="177" t="s">
        <v>4399</v>
      </c>
      <c r="O1978" s="130" t="s">
        <v>4400</v>
      </c>
    </row>
    <row r="1979" spans="3:15">
      <c r="C1979" s="189"/>
      <c r="D1979" s="189"/>
      <c r="E1979" s="189"/>
      <c r="H1979" s="175" t="s">
        <v>7625</v>
      </c>
      <c r="I1979" s="167" t="s">
        <v>7644</v>
      </c>
      <c r="J1979" s="130" t="s">
        <v>7645</v>
      </c>
      <c r="L1979" s="130" t="s">
        <v>7646</v>
      </c>
      <c r="M1979" s="130"/>
      <c r="N1979" s="177"/>
      <c r="O1979" s="130" t="s">
        <v>4400</v>
      </c>
    </row>
    <row r="1980" spans="3:15">
      <c r="C1980" s="189"/>
      <c r="D1980" s="189"/>
      <c r="E1980" s="189"/>
      <c r="H1980" s="175" t="s">
        <v>7625</v>
      </c>
      <c r="I1980" s="167" t="s">
        <v>7647</v>
      </c>
      <c r="J1980" s="130" t="s">
        <v>7648</v>
      </c>
      <c r="L1980" s="130" t="s">
        <v>7649</v>
      </c>
      <c r="M1980" s="130"/>
      <c r="N1980" s="177"/>
      <c r="O1980" s="130" t="s">
        <v>4400</v>
      </c>
    </row>
    <row r="1981" spans="3:15">
      <c r="C1981" s="189"/>
      <c r="D1981" s="189"/>
      <c r="E1981" s="189"/>
      <c r="H1981" s="175" t="s">
        <v>7625</v>
      </c>
      <c r="I1981" s="167" t="s">
        <v>7650</v>
      </c>
      <c r="J1981" s="130" t="s">
        <v>7651</v>
      </c>
      <c r="L1981" s="130" t="s">
        <v>7652</v>
      </c>
      <c r="M1981" s="130" t="s">
        <v>4404</v>
      </c>
      <c r="N1981" s="177" t="s">
        <v>4405</v>
      </c>
      <c r="O1981" s="130" t="s">
        <v>4406</v>
      </c>
    </row>
    <row r="1982" spans="3:15">
      <c r="C1982" s="189"/>
      <c r="D1982" s="189"/>
      <c r="E1982" s="189"/>
      <c r="H1982" s="175" t="s">
        <v>7625</v>
      </c>
      <c r="I1982" s="167" t="s">
        <v>7653</v>
      </c>
      <c r="J1982" s="130" t="s">
        <v>7654</v>
      </c>
      <c r="L1982" s="130" t="s">
        <v>7655</v>
      </c>
      <c r="M1982" s="130" t="s">
        <v>4404</v>
      </c>
      <c r="N1982" s="177" t="s">
        <v>4408</v>
      </c>
      <c r="O1982" s="130" t="s">
        <v>4409</v>
      </c>
    </row>
    <row r="1983" spans="3:15">
      <c r="C1983" s="189"/>
      <c r="D1983" s="189"/>
      <c r="E1983" s="189"/>
      <c r="H1983" s="175" t="s">
        <v>7625</v>
      </c>
      <c r="I1983" s="167" t="s">
        <v>7656</v>
      </c>
      <c r="J1983" s="130" t="s">
        <v>7657</v>
      </c>
      <c r="L1983" s="130" t="s">
        <v>7658</v>
      </c>
      <c r="M1983" s="130" t="s">
        <v>4404</v>
      </c>
      <c r="N1983" s="177" t="s">
        <v>4411</v>
      </c>
      <c r="O1983" s="130" t="s">
        <v>4412</v>
      </c>
    </row>
    <row r="1984" spans="3:15">
      <c r="C1984" s="189"/>
      <c r="D1984" s="189"/>
      <c r="E1984" s="189"/>
      <c r="H1984" s="175" t="s">
        <v>7625</v>
      </c>
      <c r="I1984" s="167" t="s">
        <v>7659</v>
      </c>
      <c r="J1984" s="130" t="s">
        <v>7660</v>
      </c>
      <c r="L1984" s="130" t="s">
        <v>7661</v>
      </c>
      <c r="M1984" s="130"/>
      <c r="N1984" s="177"/>
      <c r="O1984" s="130" t="s">
        <v>4412</v>
      </c>
    </row>
    <row r="1985" spans="3:15">
      <c r="C1985" s="189"/>
      <c r="D1985" s="189"/>
      <c r="E1985" s="189"/>
      <c r="H1985" s="175" t="s">
        <v>7625</v>
      </c>
      <c r="I1985" s="167" t="s">
        <v>7662</v>
      </c>
      <c r="J1985" s="130" t="s">
        <v>7663</v>
      </c>
      <c r="L1985" s="130" t="s">
        <v>7664</v>
      </c>
      <c r="M1985" s="130" t="s">
        <v>4404</v>
      </c>
      <c r="N1985" s="177" t="s">
        <v>4414</v>
      </c>
      <c r="O1985" s="130" t="s">
        <v>4415</v>
      </c>
    </row>
    <row r="1986" spans="3:15">
      <c r="C1986" s="189"/>
      <c r="D1986" s="189"/>
      <c r="E1986" s="189"/>
      <c r="H1986" s="175" t="s">
        <v>7625</v>
      </c>
      <c r="I1986" s="167" t="s">
        <v>7665</v>
      </c>
      <c r="J1986" s="130" t="s">
        <v>7666</v>
      </c>
      <c r="L1986" s="130" t="s">
        <v>7667</v>
      </c>
      <c r="M1986" s="130" t="s">
        <v>4404</v>
      </c>
      <c r="N1986" s="177" t="s">
        <v>4417</v>
      </c>
      <c r="O1986" s="130" t="s">
        <v>4418</v>
      </c>
    </row>
    <row r="1987" spans="3:15">
      <c r="C1987" s="189"/>
      <c r="D1987" s="189"/>
      <c r="E1987" s="189"/>
      <c r="H1987" s="175" t="s">
        <v>7625</v>
      </c>
      <c r="I1987" s="167" t="s">
        <v>7668</v>
      </c>
      <c r="J1987" s="130" t="s">
        <v>7669</v>
      </c>
      <c r="L1987" s="130" t="s">
        <v>7670</v>
      </c>
      <c r="M1987" s="130" t="s">
        <v>4404</v>
      </c>
      <c r="N1987" s="177" t="s">
        <v>4420</v>
      </c>
      <c r="O1987" s="130" t="s">
        <v>4421</v>
      </c>
    </row>
    <row r="1988" spans="3:15">
      <c r="C1988" s="189"/>
      <c r="D1988" s="189"/>
      <c r="E1988" s="189"/>
      <c r="H1988" s="175" t="s">
        <v>7625</v>
      </c>
      <c r="I1988" s="167" t="s">
        <v>7671</v>
      </c>
      <c r="J1988" s="130" t="s">
        <v>7672</v>
      </c>
      <c r="L1988" s="130" t="s">
        <v>7673</v>
      </c>
      <c r="M1988" s="130"/>
      <c r="N1988" s="177"/>
      <c r="O1988" s="130" t="s">
        <v>4421</v>
      </c>
    </row>
    <row r="1989" spans="3:15">
      <c r="C1989" s="189"/>
      <c r="D1989" s="189"/>
      <c r="E1989" s="189"/>
      <c r="H1989" s="175" t="s">
        <v>7625</v>
      </c>
      <c r="I1989" s="167" t="s">
        <v>7674</v>
      </c>
      <c r="J1989" s="130" t="s">
        <v>7675</v>
      </c>
      <c r="L1989" s="130" t="s">
        <v>7676</v>
      </c>
      <c r="M1989" s="130" t="s">
        <v>4404</v>
      </c>
      <c r="N1989" s="177" t="s">
        <v>4423</v>
      </c>
      <c r="O1989" s="130" t="s">
        <v>4424</v>
      </c>
    </row>
    <row r="1990" spans="3:15">
      <c r="C1990" s="189"/>
      <c r="D1990" s="189"/>
      <c r="E1990" s="189"/>
      <c r="H1990" s="175" t="s">
        <v>7625</v>
      </c>
      <c r="I1990" s="167" t="s">
        <v>7677</v>
      </c>
      <c r="J1990" s="130" t="s">
        <v>7678</v>
      </c>
      <c r="L1990" s="130" t="s">
        <v>7679</v>
      </c>
      <c r="M1990" s="130" t="s">
        <v>4404</v>
      </c>
      <c r="N1990" s="177" t="s">
        <v>4426</v>
      </c>
      <c r="O1990" s="130" t="s">
        <v>4427</v>
      </c>
    </row>
    <row r="1991" spans="3:15">
      <c r="C1991" s="189"/>
      <c r="D1991" s="189"/>
      <c r="E1991" s="189"/>
      <c r="H1991" s="175" t="s">
        <v>7625</v>
      </c>
      <c r="I1991" s="167" t="s">
        <v>7680</v>
      </c>
      <c r="J1991" s="130" t="s">
        <v>7681</v>
      </c>
      <c r="L1991" s="130" t="s">
        <v>7682</v>
      </c>
      <c r="M1991" s="130" t="s">
        <v>4404</v>
      </c>
      <c r="N1991" s="177" t="s">
        <v>4429</v>
      </c>
      <c r="O1991" s="130" t="s">
        <v>4430</v>
      </c>
    </row>
    <row r="1992" spans="3:15">
      <c r="C1992" s="189"/>
      <c r="D1992" s="189"/>
      <c r="E1992" s="189"/>
      <c r="H1992" s="175" t="s">
        <v>7625</v>
      </c>
      <c r="I1992" s="167" t="s">
        <v>7683</v>
      </c>
      <c r="J1992" s="130" t="s">
        <v>7684</v>
      </c>
      <c r="L1992" s="130" t="s">
        <v>7685</v>
      </c>
      <c r="M1992" s="130" t="s">
        <v>4404</v>
      </c>
      <c r="N1992" s="177" t="s">
        <v>4432</v>
      </c>
      <c r="O1992" s="130" t="s">
        <v>4433</v>
      </c>
    </row>
    <row r="1993" spans="3:15">
      <c r="C1993" s="189"/>
      <c r="D1993" s="189"/>
      <c r="E1993" s="189"/>
      <c r="H1993" s="175" t="s">
        <v>7625</v>
      </c>
      <c r="I1993" s="167" t="s">
        <v>7686</v>
      </c>
      <c r="J1993" s="130" t="s">
        <v>7687</v>
      </c>
      <c r="L1993" s="130" t="s">
        <v>7688</v>
      </c>
      <c r="M1993" s="130" t="s">
        <v>4404</v>
      </c>
      <c r="N1993" s="177" t="s">
        <v>1094</v>
      </c>
      <c r="O1993" s="130" t="s">
        <v>4435</v>
      </c>
    </row>
    <row r="1994" spans="3:15">
      <c r="C1994" s="189"/>
      <c r="D1994" s="189"/>
      <c r="E1994" s="189"/>
      <c r="H1994" s="175" t="s">
        <v>7625</v>
      </c>
      <c r="I1994" s="167" t="s">
        <v>7689</v>
      </c>
      <c r="J1994" s="130" t="s">
        <v>7690</v>
      </c>
      <c r="L1994" s="130" t="s">
        <v>7691</v>
      </c>
      <c r="M1994" s="130"/>
      <c r="N1994" s="177"/>
      <c r="O1994" s="130" t="s">
        <v>4435</v>
      </c>
    </row>
    <row r="1995" spans="3:15">
      <c r="C1995" s="189"/>
      <c r="D1995" s="189"/>
      <c r="E1995" s="189"/>
      <c r="H1995" s="175" t="s">
        <v>7625</v>
      </c>
      <c r="I1995" s="167" t="s">
        <v>1634</v>
      </c>
      <c r="J1995" s="130" t="s">
        <v>7692</v>
      </c>
      <c r="L1995" s="130" t="s">
        <v>7693</v>
      </c>
      <c r="M1995" s="130" t="s">
        <v>4404</v>
      </c>
      <c r="N1995" s="177" t="s">
        <v>4437</v>
      </c>
      <c r="O1995" s="130" t="s">
        <v>4438</v>
      </c>
    </row>
    <row r="1996" spans="3:15">
      <c r="C1996" s="189"/>
      <c r="D1996" s="189"/>
      <c r="E1996" s="189"/>
      <c r="H1996" s="175" t="s">
        <v>7625</v>
      </c>
      <c r="I1996" s="167" t="s">
        <v>7694</v>
      </c>
      <c r="J1996" s="130" t="s">
        <v>7695</v>
      </c>
      <c r="L1996" s="130" t="s">
        <v>7696</v>
      </c>
      <c r="M1996" s="130" t="s">
        <v>4404</v>
      </c>
      <c r="N1996" s="177" t="s">
        <v>4440</v>
      </c>
      <c r="O1996" s="130" t="s">
        <v>4441</v>
      </c>
    </row>
    <row r="1997" spans="3:15">
      <c r="C1997" s="189"/>
      <c r="D1997" s="189"/>
      <c r="E1997" s="189"/>
      <c r="H1997" s="175" t="s">
        <v>7625</v>
      </c>
      <c r="I1997" s="167" t="s">
        <v>7697</v>
      </c>
      <c r="J1997" s="130" t="s">
        <v>7698</v>
      </c>
      <c r="L1997" s="130" t="s">
        <v>7699</v>
      </c>
      <c r="M1997" s="130" t="s">
        <v>4404</v>
      </c>
      <c r="N1997" s="177" t="s">
        <v>4443</v>
      </c>
      <c r="O1997" s="130" t="s">
        <v>4444</v>
      </c>
    </row>
    <row r="1998" spans="3:15">
      <c r="C1998" s="189"/>
      <c r="D1998" s="189"/>
      <c r="E1998" s="189"/>
      <c r="H1998" s="175" t="s">
        <v>7625</v>
      </c>
      <c r="I1998" s="167" t="s">
        <v>7700</v>
      </c>
      <c r="J1998" s="130" t="s">
        <v>7701</v>
      </c>
      <c r="L1998" s="130" t="s">
        <v>7702</v>
      </c>
      <c r="M1998" s="130"/>
      <c r="N1998" s="177"/>
      <c r="O1998" s="130" t="s">
        <v>4444</v>
      </c>
    </row>
    <row r="1999" spans="3:15">
      <c r="C1999" s="189"/>
      <c r="D1999" s="189"/>
      <c r="E1999" s="189"/>
      <c r="H1999" s="175" t="s">
        <v>7625</v>
      </c>
      <c r="I1999" s="167" t="s">
        <v>7703</v>
      </c>
      <c r="J1999" s="130" t="s">
        <v>7704</v>
      </c>
      <c r="L1999" s="130" t="s">
        <v>7705</v>
      </c>
      <c r="M1999" s="130" t="s">
        <v>4404</v>
      </c>
      <c r="N1999" s="177" t="s">
        <v>4446</v>
      </c>
      <c r="O1999" s="130" t="s">
        <v>4447</v>
      </c>
    </row>
    <row r="2000" spans="3:15">
      <c r="C2000" s="189"/>
      <c r="D2000" s="189"/>
      <c r="E2000" s="189"/>
      <c r="H2000" s="175" t="s">
        <v>7625</v>
      </c>
      <c r="I2000" s="167" t="s">
        <v>7706</v>
      </c>
      <c r="J2000" s="130" t="s">
        <v>7707</v>
      </c>
      <c r="L2000" s="130" t="s">
        <v>7708</v>
      </c>
      <c r="M2000" s="130" t="s">
        <v>4404</v>
      </c>
      <c r="N2000" s="177" t="s">
        <v>4449</v>
      </c>
      <c r="O2000" s="130" t="s">
        <v>4450</v>
      </c>
    </row>
    <row r="2001" spans="3:15">
      <c r="C2001" s="189"/>
      <c r="D2001" s="189"/>
      <c r="E2001" s="189"/>
      <c r="H2001" s="175" t="s">
        <v>7625</v>
      </c>
      <c r="I2001" s="167" t="s">
        <v>7709</v>
      </c>
      <c r="J2001" s="130" t="s">
        <v>7710</v>
      </c>
      <c r="L2001" s="130" t="s">
        <v>7711</v>
      </c>
      <c r="M2001" s="130" t="s">
        <v>4404</v>
      </c>
      <c r="N2001" s="177" t="s">
        <v>4452</v>
      </c>
      <c r="O2001" s="130" t="s">
        <v>4453</v>
      </c>
    </row>
    <row r="2002" spans="3:15">
      <c r="C2002" s="189"/>
      <c r="D2002" s="189"/>
      <c r="E2002" s="189"/>
      <c r="H2002" s="175" t="s">
        <v>7625</v>
      </c>
      <c r="I2002" s="167" t="s">
        <v>7712</v>
      </c>
      <c r="J2002" s="130" t="s">
        <v>7713</v>
      </c>
      <c r="L2002" s="130" t="s">
        <v>7714</v>
      </c>
      <c r="M2002" s="130"/>
      <c r="N2002" s="177"/>
      <c r="O2002" s="130" t="s">
        <v>4453</v>
      </c>
    </row>
    <row r="2003" spans="3:15">
      <c r="C2003" s="189"/>
      <c r="D2003" s="189"/>
      <c r="E2003" s="189"/>
      <c r="H2003" s="175" t="s">
        <v>7625</v>
      </c>
      <c r="I2003" s="167" t="s">
        <v>7715</v>
      </c>
      <c r="J2003" s="130" t="s">
        <v>7716</v>
      </c>
      <c r="L2003" s="130" t="s">
        <v>7717</v>
      </c>
      <c r="M2003" s="130" t="s">
        <v>4404</v>
      </c>
      <c r="N2003" s="177" t="s">
        <v>4455</v>
      </c>
      <c r="O2003" s="130" t="s">
        <v>4456</v>
      </c>
    </row>
    <row r="2004" spans="3:15">
      <c r="C2004" s="189"/>
      <c r="D2004" s="189"/>
      <c r="E2004" s="189"/>
      <c r="H2004" s="175" t="s">
        <v>7625</v>
      </c>
      <c r="I2004" s="167" t="s">
        <v>1642</v>
      </c>
      <c r="J2004" s="130" t="s">
        <v>7718</v>
      </c>
      <c r="L2004" s="130" t="s">
        <v>7719</v>
      </c>
      <c r="M2004" s="130" t="s">
        <v>4404</v>
      </c>
      <c r="N2004" s="177" t="s">
        <v>3756</v>
      </c>
      <c r="O2004" s="130" t="s">
        <v>4458</v>
      </c>
    </row>
    <row r="2005" spans="3:15">
      <c r="C2005" s="189"/>
      <c r="D2005" s="189"/>
      <c r="E2005" s="189"/>
      <c r="H2005" s="175" t="s">
        <v>7625</v>
      </c>
      <c r="I2005" s="167" t="s">
        <v>7720</v>
      </c>
      <c r="J2005" s="130" t="s">
        <v>7721</v>
      </c>
      <c r="L2005" s="130" t="s">
        <v>7722</v>
      </c>
      <c r="M2005" s="130" t="s">
        <v>4404</v>
      </c>
      <c r="N2005" s="177" t="s">
        <v>4460</v>
      </c>
      <c r="O2005" s="130" t="s">
        <v>4461</v>
      </c>
    </row>
    <row r="2006" spans="3:15">
      <c r="C2006" s="189"/>
      <c r="D2006" s="189"/>
      <c r="E2006" s="189"/>
      <c r="H2006" s="175" t="s">
        <v>7625</v>
      </c>
      <c r="I2006" s="167" t="s">
        <v>7723</v>
      </c>
      <c r="J2006" s="130" t="s">
        <v>7724</v>
      </c>
      <c r="L2006" s="130" t="s">
        <v>7725</v>
      </c>
      <c r="M2006" s="130" t="s">
        <v>4404</v>
      </c>
      <c r="N2006" s="177" t="s">
        <v>4463</v>
      </c>
      <c r="O2006" s="130" t="s">
        <v>4464</v>
      </c>
    </row>
    <row r="2007" spans="3:15">
      <c r="C2007" s="189"/>
      <c r="D2007" s="189"/>
      <c r="E2007" s="189"/>
      <c r="H2007" s="175" t="s">
        <v>7625</v>
      </c>
      <c r="I2007" s="167" t="s">
        <v>7726</v>
      </c>
      <c r="J2007" s="130" t="s">
        <v>7727</v>
      </c>
      <c r="L2007" s="130" t="s">
        <v>7728</v>
      </c>
      <c r="M2007" s="130" t="s">
        <v>4404</v>
      </c>
      <c r="N2007" s="177" t="s">
        <v>4466</v>
      </c>
      <c r="O2007" s="130" t="s">
        <v>4467</v>
      </c>
    </row>
    <row r="2008" spans="3:15">
      <c r="C2008" s="189"/>
      <c r="D2008" s="189"/>
      <c r="E2008" s="189"/>
      <c r="H2008" s="175" t="s">
        <v>7625</v>
      </c>
      <c r="I2008" s="167" t="s">
        <v>1153</v>
      </c>
      <c r="J2008" s="130" t="s">
        <v>7729</v>
      </c>
      <c r="L2008" s="130" t="s">
        <v>7730</v>
      </c>
      <c r="M2008" s="130"/>
      <c r="N2008" s="177"/>
      <c r="O2008" s="130" t="s">
        <v>4467</v>
      </c>
    </row>
    <row r="2009" spans="3:15">
      <c r="C2009" s="189"/>
      <c r="D2009" s="189"/>
      <c r="E2009" s="189"/>
      <c r="H2009" s="175" t="s">
        <v>7625</v>
      </c>
      <c r="I2009" s="167" t="s">
        <v>7731</v>
      </c>
      <c r="J2009" s="130" t="s">
        <v>7732</v>
      </c>
      <c r="L2009" s="130" t="s">
        <v>7733</v>
      </c>
      <c r="M2009" s="130" t="s">
        <v>4404</v>
      </c>
      <c r="N2009" s="177" t="s">
        <v>4469</v>
      </c>
      <c r="O2009" s="130" t="s">
        <v>4470</v>
      </c>
    </row>
    <row r="2010" spans="3:15">
      <c r="C2010" s="189"/>
      <c r="D2010" s="189"/>
      <c r="E2010" s="189"/>
      <c r="H2010" s="175" t="s">
        <v>7625</v>
      </c>
      <c r="I2010" s="167" t="s">
        <v>7734</v>
      </c>
      <c r="J2010" s="130" t="s">
        <v>7735</v>
      </c>
      <c r="L2010" s="130" t="s">
        <v>7736</v>
      </c>
      <c r="M2010" s="130"/>
      <c r="N2010" s="177"/>
      <c r="O2010" s="130" t="s">
        <v>4470</v>
      </c>
    </row>
    <row r="2011" spans="3:15">
      <c r="C2011" s="189"/>
      <c r="D2011" s="189"/>
      <c r="E2011" s="189"/>
      <c r="H2011" s="175" t="s">
        <v>7625</v>
      </c>
      <c r="I2011" s="167" t="s">
        <v>7737</v>
      </c>
      <c r="J2011" s="130" t="s">
        <v>7738</v>
      </c>
      <c r="L2011" s="130" t="s">
        <v>7739</v>
      </c>
      <c r="M2011" s="130" t="s">
        <v>4474</v>
      </c>
      <c r="N2011" s="177" t="s">
        <v>4475</v>
      </c>
      <c r="O2011" s="130" t="s">
        <v>4476</v>
      </c>
    </row>
    <row r="2012" spans="3:15">
      <c r="C2012" s="189"/>
      <c r="D2012" s="189"/>
      <c r="E2012" s="189"/>
      <c r="H2012" s="175" t="s">
        <v>7625</v>
      </c>
      <c r="I2012" s="167" t="s">
        <v>7740</v>
      </c>
      <c r="J2012" s="130" t="s">
        <v>7741</v>
      </c>
      <c r="L2012" s="130" t="s">
        <v>7742</v>
      </c>
      <c r="M2012" s="130"/>
      <c r="N2012" s="177"/>
      <c r="O2012" s="130" t="s">
        <v>4476</v>
      </c>
    </row>
    <row r="2013" spans="3:15">
      <c r="C2013" s="189"/>
      <c r="D2013" s="189"/>
      <c r="E2013" s="189"/>
      <c r="H2013" s="175" t="s">
        <v>7625</v>
      </c>
      <c r="I2013" s="167" t="s">
        <v>7743</v>
      </c>
      <c r="J2013" s="130" t="s">
        <v>7744</v>
      </c>
      <c r="L2013" s="130" t="s">
        <v>7745</v>
      </c>
      <c r="M2013" s="130" t="s">
        <v>4474</v>
      </c>
      <c r="N2013" s="177" t="s">
        <v>4478</v>
      </c>
      <c r="O2013" s="130" t="s">
        <v>4479</v>
      </c>
    </row>
    <row r="2014" spans="3:15">
      <c r="C2014" s="189"/>
      <c r="D2014" s="189"/>
      <c r="E2014" s="189"/>
      <c r="H2014" s="175" t="s">
        <v>7625</v>
      </c>
      <c r="I2014" s="167" t="s">
        <v>7746</v>
      </c>
      <c r="J2014" s="130" t="s">
        <v>7747</v>
      </c>
      <c r="L2014" s="130" t="s">
        <v>7748</v>
      </c>
      <c r="M2014" s="130" t="s">
        <v>4474</v>
      </c>
      <c r="N2014" s="177" t="s">
        <v>4481</v>
      </c>
      <c r="O2014" s="130" t="s">
        <v>4482</v>
      </c>
    </row>
    <row r="2015" spans="3:15">
      <c r="C2015" s="189"/>
      <c r="D2015" s="189"/>
      <c r="E2015" s="189"/>
      <c r="H2015" s="175" t="s">
        <v>7625</v>
      </c>
      <c r="I2015" s="167" t="s">
        <v>7749</v>
      </c>
      <c r="J2015" s="130" t="s">
        <v>7750</v>
      </c>
      <c r="L2015" s="130" t="s">
        <v>7751</v>
      </c>
      <c r="M2015" s="130"/>
      <c r="N2015" s="177"/>
      <c r="O2015" s="130" t="s">
        <v>4482</v>
      </c>
    </row>
    <row r="2016" spans="3:15">
      <c r="C2016" s="189"/>
      <c r="D2016" s="189"/>
      <c r="E2016" s="189"/>
      <c r="H2016" s="175" t="s">
        <v>7625</v>
      </c>
      <c r="I2016" s="167" t="s">
        <v>7752</v>
      </c>
      <c r="J2016" s="130" t="s">
        <v>7753</v>
      </c>
      <c r="L2016" s="130" t="s">
        <v>7754</v>
      </c>
      <c r="M2016" s="130" t="s">
        <v>4474</v>
      </c>
      <c r="N2016" s="177" t="s">
        <v>4484</v>
      </c>
      <c r="O2016" s="130" t="s">
        <v>4485</v>
      </c>
    </row>
    <row r="2017" spans="3:15">
      <c r="C2017" s="189"/>
      <c r="D2017" s="189"/>
      <c r="E2017" s="189"/>
      <c r="H2017" s="175" t="s">
        <v>7625</v>
      </c>
      <c r="I2017" s="167" t="s">
        <v>7755</v>
      </c>
      <c r="J2017" s="130" t="s">
        <v>7756</v>
      </c>
      <c r="L2017" s="130" t="s">
        <v>7757</v>
      </c>
      <c r="M2017" s="130" t="s">
        <v>4474</v>
      </c>
      <c r="N2017" s="177" t="s">
        <v>4487</v>
      </c>
      <c r="O2017" s="130" t="s">
        <v>4488</v>
      </c>
    </row>
    <row r="2018" spans="3:15">
      <c r="C2018" s="189"/>
      <c r="D2018" s="189"/>
      <c r="E2018" s="189"/>
      <c r="H2018" s="175" t="s">
        <v>7625</v>
      </c>
      <c r="I2018" s="167" t="s">
        <v>7758</v>
      </c>
      <c r="J2018" s="130" t="s">
        <v>7759</v>
      </c>
      <c r="L2018" s="130" t="s">
        <v>7760</v>
      </c>
      <c r="M2018" s="130" t="s">
        <v>4474</v>
      </c>
      <c r="N2018" s="177" t="s">
        <v>4490</v>
      </c>
      <c r="O2018" s="130" t="s">
        <v>4491</v>
      </c>
    </row>
    <row r="2019" spans="3:15">
      <c r="C2019" s="189"/>
      <c r="D2019" s="189"/>
      <c r="E2019" s="189"/>
      <c r="H2019" s="185"/>
      <c r="I2019" s="181" t="s">
        <v>7761</v>
      </c>
      <c r="J2019" s="186"/>
      <c r="L2019" s="130" t="s">
        <v>7762</v>
      </c>
      <c r="M2019" s="130"/>
      <c r="N2019" s="177"/>
      <c r="O2019" s="130" t="s">
        <v>4491</v>
      </c>
    </row>
    <row r="2020" spans="3:15">
      <c r="C2020" s="189"/>
      <c r="D2020" s="189"/>
      <c r="E2020" s="189"/>
      <c r="H2020" s="175" t="s">
        <v>7763</v>
      </c>
      <c r="I2020" s="167" t="s">
        <v>7764</v>
      </c>
      <c r="J2020" s="130" t="s">
        <v>7765</v>
      </c>
      <c r="L2020" s="130" t="s">
        <v>7766</v>
      </c>
      <c r="M2020" s="130"/>
      <c r="N2020" s="177"/>
      <c r="O2020" s="130" t="s">
        <v>4491</v>
      </c>
    </row>
    <row r="2021" spans="3:15">
      <c r="C2021" s="189"/>
      <c r="D2021" s="189"/>
      <c r="E2021" s="189"/>
      <c r="H2021" s="175" t="s">
        <v>7763</v>
      </c>
      <c r="I2021" s="167" t="s">
        <v>7767</v>
      </c>
      <c r="J2021" s="130" t="s">
        <v>7768</v>
      </c>
      <c r="L2021" s="130" t="s">
        <v>7769</v>
      </c>
      <c r="M2021" s="130" t="s">
        <v>4474</v>
      </c>
      <c r="N2021" s="177" t="s">
        <v>4493</v>
      </c>
      <c r="O2021" s="130" t="s">
        <v>4494</v>
      </c>
    </row>
    <row r="2022" spans="3:15">
      <c r="C2022" s="189"/>
      <c r="D2022" s="189"/>
      <c r="E2022" s="189"/>
      <c r="H2022" s="175" t="s">
        <v>7763</v>
      </c>
      <c r="I2022" s="167" t="s">
        <v>7770</v>
      </c>
      <c r="J2022" s="130" t="s">
        <v>7771</v>
      </c>
      <c r="L2022" s="130" t="s">
        <v>7772</v>
      </c>
      <c r="M2022" s="130" t="s">
        <v>4474</v>
      </c>
      <c r="N2022" s="177" t="s">
        <v>4496</v>
      </c>
      <c r="O2022" s="130" t="s">
        <v>4497</v>
      </c>
    </row>
    <row r="2023" spans="3:15">
      <c r="C2023" s="189"/>
      <c r="D2023" s="189"/>
      <c r="E2023" s="189"/>
      <c r="H2023" s="175" t="s">
        <v>7763</v>
      </c>
      <c r="I2023" s="167" t="s">
        <v>7773</v>
      </c>
      <c r="J2023" s="130" t="s">
        <v>7774</v>
      </c>
      <c r="L2023" s="130" t="s">
        <v>7775</v>
      </c>
      <c r="M2023" s="130" t="s">
        <v>4474</v>
      </c>
      <c r="N2023" s="177" t="s">
        <v>2028</v>
      </c>
      <c r="O2023" s="130" t="s">
        <v>4499</v>
      </c>
    </row>
    <row r="2024" spans="3:15">
      <c r="C2024" s="189"/>
      <c r="D2024" s="189"/>
      <c r="E2024" s="189"/>
      <c r="H2024" s="175" t="s">
        <v>7763</v>
      </c>
      <c r="I2024" s="167" t="s">
        <v>7776</v>
      </c>
      <c r="J2024" s="130" t="s">
        <v>7777</v>
      </c>
      <c r="L2024" s="130" t="s">
        <v>7778</v>
      </c>
      <c r="M2024" s="130" t="s">
        <v>4474</v>
      </c>
      <c r="N2024" s="177" t="s">
        <v>4501</v>
      </c>
      <c r="O2024" s="130" t="s">
        <v>4502</v>
      </c>
    </row>
    <row r="2025" spans="3:15">
      <c r="C2025" s="189"/>
      <c r="D2025" s="189"/>
      <c r="E2025" s="189"/>
      <c r="H2025" s="175" t="s">
        <v>7763</v>
      </c>
      <c r="I2025" s="167" t="s">
        <v>7779</v>
      </c>
      <c r="J2025" s="130" t="s">
        <v>7780</v>
      </c>
      <c r="L2025" s="130" t="s">
        <v>7781</v>
      </c>
      <c r="M2025" s="130"/>
      <c r="N2025" s="177"/>
      <c r="O2025" s="130" t="s">
        <v>4502</v>
      </c>
    </row>
    <row r="2026" spans="3:15">
      <c r="C2026" s="189"/>
      <c r="D2026" s="189"/>
      <c r="E2026" s="189"/>
      <c r="H2026" s="175" t="s">
        <v>7763</v>
      </c>
      <c r="I2026" s="167" t="s">
        <v>7782</v>
      </c>
      <c r="J2026" s="130" t="s">
        <v>7783</v>
      </c>
      <c r="L2026" s="130" t="s">
        <v>7784</v>
      </c>
      <c r="M2026" s="130" t="s">
        <v>4474</v>
      </c>
      <c r="N2026" s="177" t="s">
        <v>4504</v>
      </c>
      <c r="O2026" s="130" t="s">
        <v>4505</v>
      </c>
    </row>
    <row r="2027" spans="3:15">
      <c r="C2027" s="189"/>
      <c r="D2027" s="189"/>
      <c r="E2027" s="189"/>
      <c r="H2027" s="175" t="s">
        <v>7763</v>
      </c>
      <c r="I2027" s="167" t="s">
        <v>5534</v>
      </c>
      <c r="J2027" s="130" t="s">
        <v>5535</v>
      </c>
      <c r="L2027" s="130" t="s">
        <v>5536</v>
      </c>
      <c r="M2027" s="130"/>
      <c r="N2027" s="177"/>
      <c r="O2027" s="130" t="s">
        <v>4505</v>
      </c>
    </row>
    <row r="2028" spans="3:15">
      <c r="C2028" s="189"/>
      <c r="D2028" s="189"/>
      <c r="E2028" s="189"/>
      <c r="H2028" s="175" t="s">
        <v>7763</v>
      </c>
      <c r="I2028" s="167" t="s">
        <v>5537</v>
      </c>
      <c r="J2028" s="130" t="s">
        <v>5538</v>
      </c>
      <c r="L2028" s="130" t="s">
        <v>5539</v>
      </c>
      <c r="M2028" s="130" t="s">
        <v>4474</v>
      </c>
      <c r="N2028" s="177" t="s">
        <v>959</v>
      </c>
      <c r="O2028" s="130" t="s">
        <v>4507</v>
      </c>
    </row>
    <row r="2029" spans="3:15">
      <c r="C2029" s="189"/>
      <c r="D2029" s="189"/>
      <c r="E2029" s="189"/>
      <c r="H2029" s="175" t="s">
        <v>7763</v>
      </c>
      <c r="I2029" s="167" t="s">
        <v>5540</v>
      </c>
      <c r="J2029" s="130" t="s">
        <v>5541</v>
      </c>
      <c r="L2029" s="130" t="s">
        <v>5542</v>
      </c>
      <c r="M2029" s="130"/>
      <c r="N2029" s="177"/>
      <c r="O2029" s="130" t="s">
        <v>4507</v>
      </c>
    </row>
    <row r="2030" spans="3:15">
      <c r="C2030" s="189"/>
      <c r="D2030" s="189"/>
      <c r="E2030" s="189"/>
      <c r="H2030" s="175" t="s">
        <v>7763</v>
      </c>
      <c r="I2030" s="167" t="s">
        <v>5543</v>
      </c>
      <c r="J2030" s="130" t="s">
        <v>5544</v>
      </c>
      <c r="L2030" s="130" t="s">
        <v>5545</v>
      </c>
      <c r="M2030" s="130" t="s">
        <v>4474</v>
      </c>
      <c r="N2030" s="177" t="s">
        <v>4509</v>
      </c>
      <c r="O2030" s="130" t="s">
        <v>4510</v>
      </c>
    </row>
    <row r="2031" spans="3:15">
      <c r="C2031" s="189"/>
      <c r="D2031" s="189"/>
      <c r="E2031" s="189"/>
      <c r="H2031" s="175" t="s">
        <v>7763</v>
      </c>
      <c r="I2031" s="167" t="s">
        <v>5546</v>
      </c>
      <c r="J2031" s="130" t="s">
        <v>5547</v>
      </c>
      <c r="L2031" s="130" t="s">
        <v>5548</v>
      </c>
      <c r="M2031" s="130" t="s">
        <v>4474</v>
      </c>
      <c r="N2031" s="177" t="s">
        <v>4512</v>
      </c>
      <c r="O2031" s="130" t="s">
        <v>4513</v>
      </c>
    </row>
    <row r="2032" spans="3:15">
      <c r="C2032" s="189"/>
      <c r="D2032" s="189"/>
      <c r="E2032" s="189"/>
      <c r="H2032" s="175" t="s">
        <v>7763</v>
      </c>
      <c r="I2032" s="167" t="s">
        <v>5549</v>
      </c>
      <c r="J2032" s="130" t="s">
        <v>5550</v>
      </c>
      <c r="L2032" s="130" t="s">
        <v>5551</v>
      </c>
      <c r="M2032" s="130"/>
      <c r="N2032" s="177"/>
      <c r="O2032" s="130" t="s">
        <v>4513</v>
      </c>
    </row>
    <row r="2033" spans="3:15">
      <c r="C2033" s="189"/>
      <c r="D2033" s="189"/>
      <c r="E2033" s="189"/>
      <c r="H2033" s="175" t="s">
        <v>7763</v>
      </c>
      <c r="I2033" s="167" t="s">
        <v>5552</v>
      </c>
      <c r="J2033" s="130" t="s">
        <v>5553</v>
      </c>
      <c r="L2033" s="130" t="s">
        <v>5554</v>
      </c>
      <c r="M2033" s="130" t="s">
        <v>4474</v>
      </c>
      <c r="N2033" s="177" t="s">
        <v>4515</v>
      </c>
      <c r="O2033" s="130" t="s">
        <v>4516</v>
      </c>
    </row>
    <row r="2034" spans="3:15">
      <c r="C2034" s="189"/>
      <c r="D2034" s="189"/>
      <c r="E2034" s="189"/>
      <c r="H2034" s="175" t="s">
        <v>7763</v>
      </c>
      <c r="I2034" s="167" t="s">
        <v>5555</v>
      </c>
      <c r="J2034" s="130" t="s">
        <v>5556</v>
      </c>
      <c r="L2034" s="130" t="s">
        <v>5557</v>
      </c>
      <c r="M2034" s="130" t="s">
        <v>4474</v>
      </c>
      <c r="N2034" s="177" t="s">
        <v>202</v>
      </c>
      <c r="O2034" s="130" t="s">
        <v>4518</v>
      </c>
    </row>
    <row r="2035" spans="3:15">
      <c r="C2035" s="189"/>
      <c r="D2035" s="189"/>
      <c r="E2035" s="189"/>
      <c r="H2035" s="175" t="s">
        <v>7763</v>
      </c>
      <c r="I2035" s="167" t="s">
        <v>5558</v>
      </c>
      <c r="J2035" s="130" t="s">
        <v>5559</v>
      </c>
      <c r="L2035" s="130" t="s">
        <v>5560</v>
      </c>
      <c r="M2035" s="130" t="s">
        <v>4474</v>
      </c>
      <c r="N2035" s="177" t="s">
        <v>4520</v>
      </c>
      <c r="O2035" s="130" t="s">
        <v>4521</v>
      </c>
    </row>
    <row r="2036" spans="3:15">
      <c r="C2036" s="189"/>
      <c r="D2036" s="189"/>
      <c r="E2036" s="189"/>
      <c r="H2036" s="175" t="s">
        <v>7763</v>
      </c>
      <c r="I2036" s="167" t="s">
        <v>5561</v>
      </c>
      <c r="J2036" s="130" t="s">
        <v>5562</v>
      </c>
      <c r="L2036" s="130" t="s">
        <v>5563</v>
      </c>
      <c r="M2036" s="130" t="s">
        <v>4474</v>
      </c>
      <c r="N2036" s="177" t="s">
        <v>2037</v>
      </c>
      <c r="O2036" s="130" t="s">
        <v>4523</v>
      </c>
    </row>
    <row r="2037" spans="3:15">
      <c r="C2037" s="189"/>
      <c r="D2037" s="189"/>
      <c r="E2037" s="189"/>
      <c r="H2037" s="175" t="s">
        <v>7763</v>
      </c>
      <c r="I2037" s="167" t="s">
        <v>5564</v>
      </c>
      <c r="J2037" s="130" t="s">
        <v>5565</v>
      </c>
      <c r="L2037" s="130" t="s">
        <v>5566</v>
      </c>
      <c r="M2037" s="130"/>
      <c r="N2037" s="177"/>
      <c r="O2037" s="130" t="s">
        <v>4523</v>
      </c>
    </row>
    <row r="2038" spans="3:15">
      <c r="C2038" s="189"/>
      <c r="D2038" s="189"/>
      <c r="E2038" s="189"/>
      <c r="H2038" s="175" t="s">
        <v>7763</v>
      </c>
      <c r="I2038" s="167" t="s">
        <v>5567</v>
      </c>
      <c r="J2038" s="130" t="s">
        <v>5568</v>
      </c>
      <c r="L2038" s="130" t="s">
        <v>5569</v>
      </c>
      <c r="M2038" s="130" t="s">
        <v>4474</v>
      </c>
      <c r="N2038" s="177" t="s">
        <v>4525</v>
      </c>
      <c r="O2038" s="130" t="s">
        <v>4526</v>
      </c>
    </row>
    <row r="2039" spans="3:15">
      <c r="C2039" s="189"/>
      <c r="D2039" s="189"/>
      <c r="E2039" s="189"/>
      <c r="H2039" s="175" t="s">
        <v>7763</v>
      </c>
      <c r="I2039" s="167" t="s">
        <v>5570</v>
      </c>
      <c r="J2039" s="130" t="s">
        <v>5571</v>
      </c>
      <c r="L2039" s="130" t="s">
        <v>5572</v>
      </c>
      <c r="M2039" s="130"/>
      <c r="N2039" s="177"/>
      <c r="O2039" s="130" t="s">
        <v>4526</v>
      </c>
    </row>
    <row r="2040" spans="3:15">
      <c r="C2040" s="189"/>
      <c r="D2040" s="189"/>
      <c r="E2040" s="189"/>
      <c r="H2040" s="175" t="s">
        <v>7763</v>
      </c>
      <c r="I2040" s="167" t="s">
        <v>5573</v>
      </c>
      <c r="J2040" s="130" t="s">
        <v>5574</v>
      </c>
      <c r="L2040" s="130" t="s">
        <v>5575</v>
      </c>
      <c r="M2040" s="130" t="s">
        <v>4474</v>
      </c>
      <c r="N2040" s="177" t="s">
        <v>4528</v>
      </c>
      <c r="O2040" s="130" t="s">
        <v>4529</v>
      </c>
    </row>
    <row r="2041" spans="3:15">
      <c r="C2041" s="189"/>
      <c r="D2041" s="189"/>
      <c r="E2041" s="189"/>
      <c r="H2041" s="175" t="s">
        <v>7763</v>
      </c>
      <c r="I2041" s="167" t="s">
        <v>5576</v>
      </c>
      <c r="J2041" s="130" t="s">
        <v>5577</v>
      </c>
      <c r="L2041" s="130" t="s">
        <v>5578</v>
      </c>
      <c r="M2041" s="130" t="s">
        <v>4474</v>
      </c>
      <c r="N2041" s="177" t="s">
        <v>4531</v>
      </c>
      <c r="O2041" s="130" t="s">
        <v>4532</v>
      </c>
    </row>
    <row r="2042" spans="3:15">
      <c r="C2042" s="189"/>
      <c r="D2042" s="189"/>
      <c r="E2042" s="189"/>
      <c r="H2042" s="175" t="s">
        <v>7763</v>
      </c>
      <c r="I2042" s="167" t="s">
        <v>5579</v>
      </c>
      <c r="J2042" s="130" t="s">
        <v>5580</v>
      </c>
      <c r="L2042" s="130" t="s">
        <v>5581</v>
      </c>
      <c r="M2042" s="130" t="s">
        <v>4474</v>
      </c>
      <c r="N2042" s="177" t="s">
        <v>4534</v>
      </c>
      <c r="O2042" s="130" t="s">
        <v>4535</v>
      </c>
    </row>
    <row r="2043" spans="3:15">
      <c r="C2043" s="189"/>
      <c r="D2043" s="189"/>
      <c r="E2043" s="189"/>
      <c r="H2043" s="175" t="s">
        <v>7763</v>
      </c>
      <c r="I2043" s="167" t="s">
        <v>5582</v>
      </c>
      <c r="J2043" s="130" t="s">
        <v>5583</v>
      </c>
      <c r="L2043" s="130" t="s">
        <v>5584</v>
      </c>
      <c r="M2043" s="130" t="s">
        <v>4474</v>
      </c>
      <c r="N2043" s="177" t="s">
        <v>4537</v>
      </c>
      <c r="O2043" s="130" t="s">
        <v>4538</v>
      </c>
    </row>
    <row r="2044" spans="3:15">
      <c r="C2044" s="189"/>
      <c r="D2044" s="189"/>
      <c r="E2044" s="189"/>
      <c r="H2044" s="175" t="s">
        <v>7763</v>
      </c>
      <c r="I2044" s="167" t="s">
        <v>5585</v>
      </c>
      <c r="J2044" s="130" t="s">
        <v>5586</v>
      </c>
      <c r="L2044" s="130" t="s">
        <v>5587</v>
      </c>
      <c r="M2044" s="130"/>
      <c r="N2044" s="177"/>
      <c r="O2044" s="130" t="s">
        <v>4538</v>
      </c>
    </row>
    <row r="2045" spans="3:15">
      <c r="C2045" s="189"/>
      <c r="D2045" s="189"/>
      <c r="E2045" s="189"/>
      <c r="H2045" s="175" t="s">
        <v>7763</v>
      </c>
      <c r="I2045" s="167" t="s">
        <v>5588</v>
      </c>
      <c r="J2045" s="130" t="s">
        <v>5589</v>
      </c>
      <c r="L2045" s="130" t="s">
        <v>5590</v>
      </c>
      <c r="M2045" s="130" t="s">
        <v>4474</v>
      </c>
      <c r="N2045" s="177" t="s">
        <v>4540</v>
      </c>
      <c r="O2045" s="130" t="s">
        <v>4541</v>
      </c>
    </row>
    <row r="2046" spans="3:15">
      <c r="C2046" s="189"/>
      <c r="D2046" s="189"/>
      <c r="E2046" s="189"/>
      <c r="H2046" s="175" t="s">
        <v>7763</v>
      </c>
      <c r="I2046" s="167" t="s">
        <v>5591</v>
      </c>
      <c r="J2046" s="130" t="s">
        <v>5592</v>
      </c>
      <c r="L2046" s="130" t="s">
        <v>5593</v>
      </c>
      <c r="M2046" s="130" t="s">
        <v>4474</v>
      </c>
      <c r="N2046" s="177" t="s">
        <v>4543</v>
      </c>
      <c r="O2046" s="130" t="s">
        <v>4544</v>
      </c>
    </row>
    <row r="2047" spans="3:15">
      <c r="C2047" s="189"/>
      <c r="D2047" s="189"/>
      <c r="E2047" s="189"/>
      <c r="H2047" s="175" t="s">
        <v>7763</v>
      </c>
      <c r="I2047" s="167" t="s">
        <v>5594</v>
      </c>
      <c r="J2047" s="130" t="s">
        <v>5595</v>
      </c>
      <c r="L2047" s="130" t="s">
        <v>5596</v>
      </c>
      <c r="M2047" s="130" t="s">
        <v>4474</v>
      </c>
      <c r="N2047" s="177" t="s">
        <v>4546</v>
      </c>
      <c r="O2047" s="130" t="s">
        <v>4547</v>
      </c>
    </row>
    <row r="2048" spans="3:15">
      <c r="C2048" s="189"/>
      <c r="D2048" s="189"/>
      <c r="E2048" s="189"/>
      <c r="H2048" s="175" t="s">
        <v>7763</v>
      </c>
      <c r="I2048" s="167" t="s">
        <v>5597</v>
      </c>
      <c r="J2048" s="130" t="s">
        <v>5598</v>
      </c>
      <c r="L2048" s="130" t="s">
        <v>5599</v>
      </c>
      <c r="M2048" s="130" t="s">
        <v>4474</v>
      </c>
      <c r="N2048" s="177" t="s">
        <v>4549</v>
      </c>
      <c r="O2048" s="130" t="s">
        <v>4550</v>
      </c>
    </row>
    <row r="2049" spans="3:15">
      <c r="C2049" s="189"/>
      <c r="D2049" s="189"/>
      <c r="E2049" s="189"/>
      <c r="H2049" s="175" t="s">
        <v>7763</v>
      </c>
      <c r="I2049" s="167" t="s">
        <v>5600</v>
      </c>
      <c r="J2049" s="130" t="s">
        <v>5601</v>
      </c>
      <c r="L2049" s="130" t="s">
        <v>5602</v>
      </c>
      <c r="M2049" s="130" t="s">
        <v>4474</v>
      </c>
      <c r="N2049" s="177" t="s">
        <v>4552</v>
      </c>
      <c r="O2049" s="130" t="s">
        <v>4553</v>
      </c>
    </row>
    <row r="2050" spans="3:15">
      <c r="C2050" s="189"/>
      <c r="D2050" s="189"/>
      <c r="E2050" s="189"/>
      <c r="H2050" s="175" t="s">
        <v>7763</v>
      </c>
      <c r="I2050" s="167" t="s">
        <v>5603</v>
      </c>
      <c r="J2050" s="130" t="s">
        <v>5604</v>
      </c>
      <c r="L2050" s="130" t="s">
        <v>5605</v>
      </c>
      <c r="M2050" s="130" t="s">
        <v>4474</v>
      </c>
      <c r="N2050" s="177" t="s">
        <v>4555</v>
      </c>
      <c r="O2050" s="130" t="s">
        <v>4556</v>
      </c>
    </row>
    <row r="2051" spans="3:15">
      <c r="C2051" s="189"/>
      <c r="D2051" s="189"/>
      <c r="E2051" s="189"/>
      <c r="H2051" s="175" t="s">
        <v>7763</v>
      </c>
      <c r="I2051" s="167" t="s">
        <v>5606</v>
      </c>
      <c r="J2051" s="130" t="s">
        <v>5607</v>
      </c>
      <c r="L2051" s="130" t="s">
        <v>5608</v>
      </c>
      <c r="M2051" s="130" t="s">
        <v>4474</v>
      </c>
      <c r="N2051" s="177" t="s">
        <v>4558</v>
      </c>
      <c r="O2051" s="130" t="s">
        <v>4559</v>
      </c>
    </row>
    <row r="2052" spans="3:15">
      <c r="C2052" s="189"/>
      <c r="D2052" s="189"/>
      <c r="E2052" s="189"/>
      <c r="H2052" s="175" t="s">
        <v>7763</v>
      </c>
      <c r="I2052" s="167" t="s">
        <v>5609</v>
      </c>
      <c r="J2052" s="130" t="s">
        <v>5610</v>
      </c>
      <c r="L2052" s="130" t="s">
        <v>5611</v>
      </c>
      <c r="M2052" s="130" t="s">
        <v>4474</v>
      </c>
      <c r="N2052" s="177" t="s">
        <v>4561</v>
      </c>
      <c r="O2052" s="130" t="s">
        <v>4562</v>
      </c>
    </row>
    <row r="2053" spans="3:15">
      <c r="C2053" s="189"/>
      <c r="D2053" s="189"/>
      <c r="E2053" s="189"/>
      <c r="H2053" s="175" t="s">
        <v>7763</v>
      </c>
      <c r="I2053" s="167" t="s">
        <v>5612</v>
      </c>
      <c r="J2053" s="130" t="s">
        <v>5613</v>
      </c>
      <c r="L2053" s="130" t="s">
        <v>5614</v>
      </c>
      <c r="M2053" s="130" t="s">
        <v>4474</v>
      </c>
      <c r="N2053" s="177" t="s">
        <v>4564</v>
      </c>
      <c r="O2053" s="130" t="s">
        <v>4565</v>
      </c>
    </row>
    <row r="2054" spans="3:15">
      <c r="C2054" s="189"/>
      <c r="D2054" s="189"/>
      <c r="E2054" s="189"/>
      <c r="H2054" s="185"/>
      <c r="I2054" s="181" t="s">
        <v>5615</v>
      </c>
      <c r="J2054" s="186"/>
      <c r="L2054" s="130" t="s">
        <v>5616</v>
      </c>
      <c r="M2054" s="130" t="s">
        <v>4474</v>
      </c>
      <c r="N2054" s="177" t="s">
        <v>4567</v>
      </c>
      <c r="O2054" s="130" t="s">
        <v>4568</v>
      </c>
    </row>
    <row r="2055" spans="3:15">
      <c r="C2055" s="189"/>
      <c r="D2055" s="189"/>
      <c r="E2055" s="189"/>
      <c r="H2055" s="175" t="s">
        <v>5617</v>
      </c>
      <c r="I2055" s="167" t="s">
        <v>5618</v>
      </c>
      <c r="J2055" s="130" t="s">
        <v>5619</v>
      </c>
      <c r="L2055" s="130" t="s">
        <v>5620</v>
      </c>
      <c r="M2055" s="130" t="s">
        <v>4474</v>
      </c>
      <c r="N2055" s="177" t="s">
        <v>4570</v>
      </c>
      <c r="O2055" s="130" t="s">
        <v>4571</v>
      </c>
    </row>
    <row r="2056" spans="3:15">
      <c r="C2056" s="189"/>
      <c r="D2056" s="189"/>
      <c r="E2056" s="189"/>
      <c r="H2056" s="175" t="s">
        <v>5617</v>
      </c>
      <c r="I2056" s="167" t="s">
        <v>5621</v>
      </c>
      <c r="J2056" s="130" t="s">
        <v>5622</v>
      </c>
      <c r="L2056" s="130" t="s">
        <v>5623</v>
      </c>
      <c r="M2056" s="130" t="s">
        <v>4474</v>
      </c>
      <c r="N2056" s="177" t="s">
        <v>4573</v>
      </c>
      <c r="O2056" s="130" t="s">
        <v>4574</v>
      </c>
    </row>
    <row r="2057" spans="3:15">
      <c r="C2057" s="189"/>
      <c r="D2057" s="189"/>
      <c r="E2057" s="189"/>
      <c r="H2057" s="175" t="s">
        <v>5617</v>
      </c>
      <c r="I2057" s="167" t="s">
        <v>5624</v>
      </c>
      <c r="J2057" s="130" t="s">
        <v>5625</v>
      </c>
      <c r="L2057" s="130" t="s">
        <v>5626</v>
      </c>
      <c r="M2057" s="130" t="s">
        <v>4474</v>
      </c>
      <c r="N2057" s="177" t="s">
        <v>4576</v>
      </c>
      <c r="O2057" s="130" t="s">
        <v>4577</v>
      </c>
    </row>
    <row r="2058" spans="3:15">
      <c r="C2058" s="189"/>
      <c r="D2058" s="189"/>
      <c r="E2058" s="189"/>
      <c r="H2058" s="175" t="s">
        <v>5617</v>
      </c>
      <c r="I2058" s="167" t="s">
        <v>5402</v>
      </c>
      <c r="J2058" s="130" t="s">
        <v>5627</v>
      </c>
      <c r="L2058" s="130" t="s">
        <v>5628</v>
      </c>
      <c r="M2058" s="130" t="s">
        <v>4581</v>
      </c>
      <c r="N2058" s="177" t="s">
        <v>4582</v>
      </c>
      <c r="O2058" s="130" t="s">
        <v>4583</v>
      </c>
    </row>
    <row r="2059" spans="3:15">
      <c r="C2059" s="189"/>
      <c r="D2059" s="189"/>
      <c r="E2059" s="189"/>
      <c r="H2059" s="175" t="s">
        <v>5617</v>
      </c>
      <c r="I2059" s="167" t="s">
        <v>5629</v>
      </c>
      <c r="J2059" s="130" t="s">
        <v>5630</v>
      </c>
      <c r="L2059" s="130" t="s">
        <v>5631</v>
      </c>
      <c r="M2059" s="130" t="s">
        <v>4581</v>
      </c>
      <c r="N2059" s="177" t="s">
        <v>4585</v>
      </c>
      <c r="O2059" s="130" t="s">
        <v>4586</v>
      </c>
    </row>
    <row r="2060" spans="3:15">
      <c r="C2060" s="189"/>
      <c r="D2060" s="189"/>
      <c r="E2060" s="189"/>
      <c r="H2060" s="175" t="s">
        <v>5617</v>
      </c>
      <c r="I2060" s="167" t="s">
        <v>5632</v>
      </c>
      <c r="J2060" s="130" t="s">
        <v>5633</v>
      </c>
      <c r="L2060" s="130" t="s">
        <v>5634</v>
      </c>
      <c r="M2060" s="130"/>
      <c r="N2060" s="177"/>
      <c r="O2060" s="130" t="s">
        <v>4586</v>
      </c>
    </row>
    <row r="2061" spans="3:15">
      <c r="C2061" s="189"/>
      <c r="D2061" s="189"/>
      <c r="E2061" s="189"/>
      <c r="H2061" s="175" t="s">
        <v>5617</v>
      </c>
      <c r="I2061" s="167" t="s">
        <v>5635</v>
      </c>
      <c r="J2061" s="130" t="s">
        <v>5636</v>
      </c>
      <c r="L2061" s="130" t="s">
        <v>5637</v>
      </c>
      <c r="M2061" s="130" t="s">
        <v>4581</v>
      </c>
      <c r="N2061" s="177" t="s">
        <v>4588</v>
      </c>
      <c r="O2061" s="130" t="s">
        <v>4589</v>
      </c>
    </row>
    <row r="2062" spans="3:15">
      <c r="C2062" s="189"/>
      <c r="D2062" s="189"/>
      <c r="E2062" s="189"/>
      <c r="H2062" s="175" t="s">
        <v>5617</v>
      </c>
      <c r="I2062" s="167" t="s">
        <v>5638</v>
      </c>
      <c r="J2062" s="130" t="s">
        <v>5639</v>
      </c>
      <c r="L2062" s="130" t="s">
        <v>5640</v>
      </c>
      <c r="M2062" s="130"/>
      <c r="N2062" s="177"/>
      <c r="O2062" s="130" t="s">
        <v>4589</v>
      </c>
    </row>
    <row r="2063" spans="3:15">
      <c r="C2063" s="189"/>
      <c r="D2063" s="189"/>
      <c r="E2063" s="189"/>
      <c r="H2063" s="175" t="s">
        <v>5617</v>
      </c>
      <c r="I2063" s="167" t="s">
        <v>3536</v>
      </c>
      <c r="J2063" s="130" t="s">
        <v>5641</v>
      </c>
      <c r="L2063" s="130" t="s">
        <v>5642</v>
      </c>
      <c r="M2063" s="130"/>
      <c r="N2063" s="177"/>
      <c r="O2063" s="130" t="s">
        <v>4589</v>
      </c>
    </row>
    <row r="2064" spans="3:15">
      <c r="C2064" s="189"/>
      <c r="D2064" s="189"/>
      <c r="E2064" s="189"/>
      <c r="H2064" s="175" t="s">
        <v>5617</v>
      </c>
      <c r="I2064" s="167" t="s">
        <v>5643</v>
      </c>
      <c r="J2064" s="130" t="s">
        <v>5644</v>
      </c>
      <c r="L2064" s="130" t="s">
        <v>5645</v>
      </c>
      <c r="M2064" s="130" t="s">
        <v>4581</v>
      </c>
      <c r="N2064" s="177" t="s">
        <v>4591</v>
      </c>
      <c r="O2064" s="130" t="s">
        <v>4592</v>
      </c>
    </row>
    <row r="2065" spans="3:15">
      <c r="C2065" s="189"/>
      <c r="D2065" s="189"/>
      <c r="E2065" s="189"/>
      <c r="H2065" s="175" t="s">
        <v>5617</v>
      </c>
      <c r="I2065" s="167" t="s">
        <v>5646</v>
      </c>
      <c r="J2065" s="130" t="s">
        <v>5647</v>
      </c>
      <c r="L2065" s="130" t="s">
        <v>5648</v>
      </c>
      <c r="M2065" s="130"/>
      <c r="N2065" s="177"/>
      <c r="O2065" s="130" t="s">
        <v>4592</v>
      </c>
    </row>
    <row r="2066" spans="3:15">
      <c r="C2066" s="189"/>
      <c r="D2066" s="189"/>
      <c r="E2066" s="189"/>
      <c r="H2066" s="175" t="s">
        <v>5617</v>
      </c>
      <c r="I2066" s="167" t="s">
        <v>5649</v>
      </c>
      <c r="J2066" s="130" t="s">
        <v>5650</v>
      </c>
      <c r="L2066" s="130" t="s">
        <v>5651</v>
      </c>
      <c r="M2066" s="130"/>
      <c r="N2066" s="177"/>
      <c r="O2066" s="130" t="s">
        <v>4592</v>
      </c>
    </row>
    <row r="2067" spans="3:15">
      <c r="C2067" s="189"/>
      <c r="D2067" s="189"/>
      <c r="E2067" s="189"/>
      <c r="H2067" s="175" t="s">
        <v>5617</v>
      </c>
      <c r="I2067" s="167" t="s">
        <v>5652</v>
      </c>
      <c r="J2067" s="130" t="s">
        <v>5653</v>
      </c>
      <c r="L2067" s="130" t="s">
        <v>5654</v>
      </c>
      <c r="M2067" s="130" t="s">
        <v>4581</v>
      </c>
      <c r="N2067" s="177" t="s">
        <v>4594</v>
      </c>
      <c r="O2067" s="130" t="s">
        <v>4595</v>
      </c>
    </row>
    <row r="2068" spans="3:15">
      <c r="C2068" s="189"/>
      <c r="D2068" s="189"/>
      <c r="E2068" s="189"/>
      <c r="H2068" s="175" t="s">
        <v>5617</v>
      </c>
      <c r="I2068" s="167" t="s">
        <v>5655</v>
      </c>
      <c r="J2068" s="130" t="s">
        <v>5656</v>
      </c>
      <c r="L2068" s="130" t="s">
        <v>5657</v>
      </c>
      <c r="M2068" s="130"/>
      <c r="N2068" s="177"/>
      <c r="O2068" s="130" t="s">
        <v>4595</v>
      </c>
    </row>
    <row r="2069" spans="3:15">
      <c r="C2069" s="189"/>
      <c r="D2069" s="189"/>
      <c r="E2069" s="189"/>
      <c r="H2069" s="175" t="s">
        <v>5617</v>
      </c>
      <c r="I2069" s="167" t="s">
        <v>5658</v>
      </c>
      <c r="J2069" s="130" t="s">
        <v>5659</v>
      </c>
      <c r="L2069" s="130" t="s">
        <v>5660</v>
      </c>
      <c r="M2069" s="130"/>
      <c r="N2069" s="177"/>
      <c r="O2069" s="130" t="s">
        <v>4595</v>
      </c>
    </row>
    <row r="2070" spans="3:15">
      <c r="C2070" s="189"/>
      <c r="D2070" s="189"/>
      <c r="E2070" s="189"/>
      <c r="H2070" s="175" t="s">
        <v>5617</v>
      </c>
      <c r="I2070" s="167" t="s">
        <v>5661</v>
      </c>
      <c r="J2070" s="130" t="s">
        <v>5662</v>
      </c>
      <c r="L2070" s="130" t="s">
        <v>5663</v>
      </c>
      <c r="M2070" s="130" t="s">
        <v>4581</v>
      </c>
      <c r="N2070" s="177" t="s">
        <v>4597</v>
      </c>
      <c r="O2070" s="130" t="s">
        <v>4598</v>
      </c>
    </row>
    <row r="2071" spans="3:15">
      <c r="C2071" s="189"/>
      <c r="D2071" s="189"/>
      <c r="E2071" s="189"/>
      <c r="H2071" s="175" t="s">
        <v>5617</v>
      </c>
      <c r="I2071" s="167" t="s">
        <v>5664</v>
      </c>
      <c r="J2071" s="130" t="s">
        <v>5665</v>
      </c>
      <c r="L2071" s="130" t="s">
        <v>5666</v>
      </c>
      <c r="M2071" s="130"/>
      <c r="N2071" s="177"/>
      <c r="O2071" s="130" t="s">
        <v>4598</v>
      </c>
    </row>
    <row r="2072" spans="3:15">
      <c r="C2072" s="189"/>
      <c r="D2072" s="189"/>
      <c r="E2072" s="189"/>
      <c r="H2072" s="175" t="s">
        <v>5617</v>
      </c>
      <c r="I2072" s="167" t="s">
        <v>5667</v>
      </c>
      <c r="J2072" s="130" t="s">
        <v>5668</v>
      </c>
      <c r="L2072" s="130" t="s">
        <v>5669</v>
      </c>
      <c r="M2072" s="130" t="s">
        <v>4581</v>
      </c>
      <c r="N2072" s="177" t="s">
        <v>4600</v>
      </c>
      <c r="O2072" s="130" t="s">
        <v>4601</v>
      </c>
    </row>
    <row r="2073" spans="3:15">
      <c r="C2073" s="189"/>
      <c r="D2073" s="189"/>
      <c r="E2073" s="189"/>
      <c r="H2073" s="175" t="s">
        <v>5617</v>
      </c>
      <c r="I2073" s="167" t="s">
        <v>5670</v>
      </c>
      <c r="J2073" s="130" t="s">
        <v>5671</v>
      </c>
      <c r="L2073" s="130" t="s">
        <v>5672</v>
      </c>
      <c r="M2073" s="130"/>
      <c r="N2073" s="177"/>
      <c r="O2073" s="130" t="s">
        <v>4601</v>
      </c>
    </row>
    <row r="2074" spans="3:15">
      <c r="C2074" s="189"/>
      <c r="D2074" s="189"/>
      <c r="E2074" s="189"/>
      <c r="H2074" s="175" t="s">
        <v>5617</v>
      </c>
      <c r="I2074" s="167" t="s">
        <v>5673</v>
      </c>
      <c r="J2074" s="130" t="s">
        <v>5674</v>
      </c>
      <c r="L2074" s="130" t="s">
        <v>5675</v>
      </c>
      <c r="M2074" s="130"/>
      <c r="N2074" s="177"/>
      <c r="O2074" s="130" t="s">
        <v>4601</v>
      </c>
    </row>
    <row r="2075" spans="3:15">
      <c r="C2075" s="189"/>
      <c r="D2075" s="189"/>
      <c r="E2075" s="189"/>
      <c r="H2075" s="175" t="s">
        <v>5617</v>
      </c>
      <c r="I2075" s="167" t="s">
        <v>5676</v>
      </c>
      <c r="J2075" s="130" t="s">
        <v>5677</v>
      </c>
      <c r="L2075" s="130" t="s">
        <v>5678</v>
      </c>
      <c r="M2075" s="130" t="s">
        <v>4581</v>
      </c>
      <c r="N2075" s="177" t="s">
        <v>1257</v>
      </c>
      <c r="O2075" s="130" t="s">
        <v>4603</v>
      </c>
    </row>
    <row r="2076" spans="3:15">
      <c r="C2076" s="189"/>
      <c r="D2076" s="189"/>
      <c r="E2076" s="189"/>
      <c r="H2076" s="175" t="s">
        <v>5617</v>
      </c>
      <c r="I2076" s="167" t="s">
        <v>5679</v>
      </c>
      <c r="J2076" s="130" t="s">
        <v>5680</v>
      </c>
      <c r="L2076" s="130" t="s">
        <v>5681</v>
      </c>
      <c r="M2076" s="130"/>
      <c r="N2076" s="177"/>
      <c r="O2076" s="130" t="s">
        <v>4603</v>
      </c>
    </row>
    <row r="2077" spans="3:15">
      <c r="C2077" s="189"/>
      <c r="D2077" s="189"/>
      <c r="E2077" s="189"/>
      <c r="H2077" s="175"/>
      <c r="I2077" s="181" t="s">
        <v>5682</v>
      </c>
      <c r="J2077" s="130"/>
      <c r="L2077" s="130" t="s">
        <v>5683</v>
      </c>
      <c r="M2077" s="130"/>
      <c r="N2077" s="177"/>
      <c r="O2077" s="130" t="s">
        <v>4603</v>
      </c>
    </row>
    <row r="2078" spans="3:15">
      <c r="C2078" s="189"/>
      <c r="D2078" s="189"/>
      <c r="E2078" s="189"/>
      <c r="H2078" s="130" t="s">
        <v>5684</v>
      </c>
      <c r="I2078" s="177" t="s">
        <v>5685</v>
      </c>
      <c r="J2078" s="130" t="s">
        <v>5686</v>
      </c>
      <c r="L2078" s="130" t="s">
        <v>5687</v>
      </c>
      <c r="M2078" s="130" t="s">
        <v>4581</v>
      </c>
      <c r="N2078" s="177" t="s">
        <v>4605</v>
      </c>
      <c r="O2078" s="130" t="s">
        <v>4606</v>
      </c>
    </row>
    <row r="2079" spans="3:15">
      <c r="C2079" s="189"/>
      <c r="D2079" s="189"/>
      <c r="E2079" s="189"/>
      <c r="H2079" s="130" t="s">
        <v>5684</v>
      </c>
      <c r="I2079" s="177" t="s">
        <v>5688</v>
      </c>
      <c r="J2079" s="130" t="s">
        <v>5689</v>
      </c>
      <c r="L2079" s="130" t="s">
        <v>5690</v>
      </c>
      <c r="M2079" s="130"/>
      <c r="N2079" s="177"/>
      <c r="O2079" s="130" t="s">
        <v>4606</v>
      </c>
    </row>
    <row r="2080" spans="3:15">
      <c r="C2080" s="189"/>
      <c r="D2080" s="189"/>
      <c r="E2080" s="189"/>
      <c r="H2080" s="130" t="s">
        <v>5684</v>
      </c>
      <c r="I2080" s="177" t="s">
        <v>5691</v>
      </c>
      <c r="J2080" s="130" t="s">
        <v>5692</v>
      </c>
      <c r="L2080" s="130" t="s">
        <v>5693</v>
      </c>
      <c r="M2080" s="130" t="s">
        <v>4581</v>
      </c>
      <c r="N2080" s="177" t="s">
        <v>4608</v>
      </c>
      <c r="O2080" s="130" t="s">
        <v>4609</v>
      </c>
    </row>
    <row r="2081" spans="3:15">
      <c r="C2081" s="189"/>
      <c r="D2081" s="189"/>
      <c r="E2081" s="189"/>
      <c r="H2081" s="130" t="s">
        <v>5684</v>
      </c>
      <c r="I2081" s="177" t="s">
        <v>4893</v>
      </c>
      <c r="J2081" s="130" t="s">
        <v>5694</v>
      </c>
      <c r="L2081" s="130" t="s">
        <v>5695</v>
      </c>
      <c r="M2081" s="130" t="s">
        <v>4581</v>
      </c>
      <c r="N2081" s="177" t="s">
        <v>4611</v>
      </c>
      <c r="O2081" s="130" t="s">
        <v>4612</v>
      </c>
    </row>
    <row r="2082" spans="3:15">
      <c r="C2082" s="189"/>
      <c r="D2082" s="189"/>
      <c r="E2082" s="189"/>
      <c r="H2082" s="130" t="s">
        <v>5684</v>
      </c>
      <c r="I2082" s="177" t="s">
        <v>5696</v>
      </c>
      <c r="J2082" s="130" t="s">
        <v>5697</v>
      </c>
      <c r="L2082" s="130" t="s">
        <v>5698</v>
      </c>
      <c r="M2082" s="130" t="s">
        <v>4581</v>
      </c>
      <c r="N2082" s="177" t="s">
        <v>4614</v>
      </c>
      <c r="O2082" s="130" t="s">
        <v>4615</v>
      </c>
    </row>
    <row r="2083" spans="3:15">
      <c r="C2083" s="189"/>
      <c r="D2083" s="189"/>
      <c r="E2083" s="189"/>
      <c r="H2083" s="130" t="s">
        <v>5684</v>
      </c>
      <c r="I2083" s="177" t="s">
        <v>5699</v>
      </c>
      <c r="J2083" s="130" t="s">
        <v>5700</v>
      </c>
      <c r="L2083" s="130" t="s">
        <v>5701</v>
      </c>
      <c r="M2083" s="130"/>
      <c r="N2083" s="177"/>
      <c r="O2083" s="130" t="s">
        <v>4615</v>
      </c>
    </row>
    <row r="2084" spans="3:15">
      <c r="C2084" s="189"/>
      <c r="D2084" s="189"/>
      <c r="E2084" s="189"/>
      <c r="H2084" s="130" t="s">
        <v>5684</v>
      </c>
      <c r="I2084" s="177" t="s">
        <v>5702</v>
      </c>
      <c r="J2084" s="130" t="s">
        <v>5703</v>
      </c>
      <c r="L2084" s="130" t="s">
        <v>5704</v>
      </c>
      <c r="M2084" s="130" t="s">
        <v>4581</v>
      </c>
      <c r="N2084" s="177" t="s">
        <v>4617</v>
      </c>
      <c r="O2084" s="130" t="s">
        <v>4618</v>
      </c>
    </row>
    <row r="2085" spans="3:15">
      <c r="C2085" s="189"/>
      <c r="D2085" s="189"/>
      <c r="E2085" s="189"/>
      <c r="H2085" s="130" t="s">
        <v>5684</v>
      </c>
      <c r="I2085" s="177" t="s">
        <v>2551</v>
      </c>
      <c r="J2085" s="130" t="s">
        <v>5705</v>
      </c>
      <c r="L2085" s="130" t="s">
        <v>5706</v>
      </c>
      <c r="M2085" s="130" t="s">
        <v>4581</v>
      </c>
      <c r="N2085" s="177" t="s">
        <v>4620</v>
      </c>
      <c r="O2085" s="130" t="s">
        <v>4621</v>
      </c>
    </row>
    <row r="2086" spans="3:15">
      <c r="C2086" s="189"/>
      <c r="D2086" s="189"/>
      <c r="E2086" s="189"/>
      <c r="H2086" s="130" t="s">
        <v>5684</v>
      </c>
      <c r="I2086" s="177" t="s">
        <v>5707</v>
      </c>
      <c r="J2086" s="130" t="s">
        <v>5708</v>
      </c>
      <c r="L2086" s="130" t="s">
        <v>5709</v>
      </c>
      <c r="M2086" s="130"/>
      <c r="N2086" s="177"/>
      <c r="O2086" s="130" t="s">
        <v>4621</v>
      </c>
    </row>
    <row r="2087" spans="3:15">
      <c r="C2087" s="189"/>
      <c r="D2087" s="189"/>
      <c r="E2087" s="189"/>
      <c r="H2087" s="130" t="s">
        <v>5684</v>
      </c>
      <c r="I2087" s="177" t="s">
        <v>5710</v>
      </c>
      <c r="J2087" s="130" t="s">
        <v>5711</v>
      </c>
      <c r="L2087" s="130" t="s">
        <v>5712</v>
      </c>
      <c r="M2087" s="130"/>
      <c r="N2087" s="177"/>
      <c r="O2087" s="130" t="s">
        <v>4621</v>
      </c>
    </row>
    <row r="2088" spans="3:15">
      <c r="C2088" s="189"/>
      <c r="D2088" s="189"/>
      <c r="E2088" s="189"/>
      <c r="H2088" s="130" t="s">
        <v>5684</v>
      </c>
      <c r="I2088" s="177" t="s">
        <v>5713</v>
      </c>
      <c r="J2088" s="130" t="s">
        <v>5714</v>
      </c>
      <c r="L2088" s="130" t="s">
        <v>5715</v>
      </c>
      <c r="M2088" s="130"/>
      <c r="N2088" s="177"/>
      <c r="O2088" s="130" t="s">
        <v>4621</v>
      </c>
    </row>
    <row r="2089" spans="3:15">
      <c r="C2089" s="189"/>
      <c r="D2089" s="189"/>
      <c r="E2089" s="189"/>
      <c r="H2089" s="130" t="s">
        <v>5684</v>
      </c>
      <c r="I2089" s="177" t="s">
        <v>5716</v>
      </c>
      <c r="J2089" s="130" t="s">
        <v>5717</v>
      </c>
      <c r="L2089" s="130" t="s">
        <v>5718</v>
      </c>
      <c r="M2089" s="130" t="s">
        <v>4581</v>
      </c>
      <c r="N2089" s="177" t="s">
        <v>4623</v>
      </c>
      <c r="O2089" s="130" t="s">
        <v>4624</v>
      </c>
    </row>
    <row r="2090" spans="3:15">
      <c r="C2090" s="189"/>
      <c r="D2090" s="189"/>
      <c r="E2090" s="189"/>
      <c r="H2090" s="130" t="s">
        <v>5684</v>
      </c>
      <c r="I2090" s="177" t="s">
        <v>5719</v>
      </c>
      <c r="J2090" s="130" t="s">
        <v>5720</v>
      </c>
      <c r="L2090" s="130" t="s">
        <v>5721</v>
      </c>
      <c r="M2090" s="130"/>
      <c r="N2090" s="177"/>
      <c r="O2090" s="130" t="s">
        <v>4624</v>
      </c>
    </row>
    <row r="2091" spans="3:15">
      <c r="C2091" s="189"/>
      <c r="D2091" s="189"/>
      <c r="E2091" s="189"/>
      <c r="H2091" s="130" t="s">
        <v>5684</v>
      </c>
      <c r="I2091" s="177" t="s">
        <v>5722</v>
      </c>
      <c r="J2091" s="130" t="s">
        <v>5723</v>
      </c>
      <c r="L2091" s="130" t="s">
        <v>5724</v>
      </c>
      <c r="M2091" s="130" t="s">
        <v>4581</v>
      </c>
      <c r="N2091" s="177" t="s">
        <v>4626</v>
      </c>
      <c r="O2091" s="130" t="s">
        <v>4627</v>
      </c>
    </row>
    <row r="2092" spans="3:15">
      <c r="C2092" s="189"/>
      <c r="D2092" s="189"/>
      <c r="E2092" s="189"/>
      <c r="H2092" s="130" t="s">
        <v>5684</v>
      </c>
      <c r="I2092" s="177" t="s">
        <v>5725</v>
      </c>
      <c r="J2092" s="130" t="s">
        <v>5726</v>
      </c>
      <c r="L2092" s="130" t="s">
        <v>5727</v>
      </c>
      <c r="M2092" s="130"/>
      <c r="N2092" s="177"/>
      <c r="O2092" s="130" t="s">
        <v>4627</v>
      </c>
    </row>
    <row r="2093" spans="3:15">
      <c r="C2093" s="189"/>
      <c r="D2093" s="189"/>
      <c r="E2093" s="189"/>
      <c r="H2093" s="130" t="s">
        <v>5684</v>
      </c>
      <c r="I2093" s="177" t="s">
        <v>5728</v>
      </c>
      <c r="J2093" s="130" t="s">
        <v>5729</v>
      </c>
      <c r="L2093" s="130" t="s">
        <v>5730</v>
      </c>
      <c r="M2093" s="130" t="s">
        <v>4581</v>
      </c>
      <c r="N2093" s="177" t="s">
        <v>751</v>
      </c>
      <c r="O2093" s="130" t="s">
        <v>4629</v>
      </c>
    </row>
    <row r="2094" spans="3:15">
      <c r="C2094" s="189"/>
      <c r="D2094" s="189"/>
      <c r="E2094" s="189"/>
      <c r="H2094" s="130" t="s">
        <v>5684</v>
      </c>
      <c r="I2094" s="177" t="s">
        <v>5731</v>
      </c>
      <c r="J2094" s="130" t="s">
        <v>5732</v>
      </c>
      <c r="L2094" s="130" t="s">
        <v>5733</v>
      </c>
      <c r="M2094" s="130"/>
      <c r="N2094" s="177"/>
      <c r="O2094" s="130" t="s">
        <v>4629</v>
      </c>
    </row>
    <row r="2095" spans="3:15">
      <c r="C2095" s="189"/>
      <c r="D2095" s="189"/>
      <c r="E2095" s="189"/>
      <c r="H2095" s="130" t="s">
        <v>5684</v>
      </c>
      <c r="I2095" s="177" t="s">
        <v>5734</v>
      </c>
      <c r="J2095" s="130" t="s">
        <v>5735</v>
      </c>
      <c r="L2095" s="130" t="s">
        <v>5736</v>
      </c>
      <c r="M2095" s="130" t="s">
        <v>4581</v>
      </c>
      <c r="N2095" s="177" t="s">
        <v>4631</v>
      </c>
      <c r="O2095" s="130" t="s">
        <v>4632</v>
      </c>
    </row>
    <row r="2096" spans="3:15">
      <c r="C2096" s="189"/>
      <c r="D2096" s="189"/>
      <c r="E2096" s="189"/>
      <c r="H2096" s="130" t="s">
        <v>5684</v>
      </c>
      <c r="I2096" s="177" t="s">
        <v>5737</v>
      </c>
      <c r="J2096" s="130" t="s">
        <v>5738</v>
      </c>
      <c r="L2096" s="130" t="s">
        <v>5739</v>
      </c>
      <c r="M2096" s="130" t="s">
        <v>4581</v>
      </c>
      <c r="N2096" s="177" t="s">
        <v>4634</v>
      </c>
      <c r="O2096" s="130" t="s">
        <v>4635</v>
      </c>
    </row>
    <row r="2097" spans="3:15">
      <c r="C2097" s="189"/>
      <c r="D2097" s="189"/>
      <c r="E2097" s="189"/>
      <c r="H2097" s="130" t="s">
        <v>5684</v>
      </c>
      <c r="I2097" s="177" t="s">
        <v>5740</v>
      </c>
      <c r="J2097" s="130" t="s">
        <v>5741</v>
      </c>
      <c r="L2097" s="130" t="s">
        <v>5742</v>
      </c>
      <c r="M2097" s="130"/>
      <c r="N2097" s="177"/>
      <c r="O2097" s="130" t="s">
        <v>4635</v>
      </c>
    </row>
    <row r="2098" spans="3:15">
      <c r="C2098" s="189"/>
      <c r="D2098" s="189"/>
      <c r="E2098" s="189"/>
      <c r="H2098" s="130" t="s">
        <v>5684</v>
      </c>
      <c r="I2098" s="177" t="s">
        <v>5743</v>
      </c>
      <c r="J2098" s="130" t="s">
        <v>5744</v>
      </c>
      <c r="L2098" s="130" t="s">
        <v>5745</v>
      </c>
      <c r="M2098" s="130"/>
      <c r="N2098" s="177"/>
      <c r="O2098" s="130" t="s">
        <v>4635</v>
      </c>
    </row>
    <row r="2099" spans="3:15">
      <c r="C2099" s="189"/>
      <c r="D2099" s="189"/>
      <c r="E2099" s="189"/>
      <c r="H2099" s="130" t="s">
        <v>5684</v>
      </c>
      <c r="I2099" s="177" t="s">
        <v>5746</v>
      </c>
      <c r="J2099" s="130" t="s">
        <v>5747</v>
      </c>
      <c r="L2099" s="130" t="s">
        <v>5748</v>
      </c>
      <c r="M2099" s="130" t="s">
        <v>4581</v>
      </c>
      <c r="N2099" s="177" t="s">
        <v>4637</v>
      </c>
      <c r="O2099" s="130" t="s">
        <v>4638</v>
      </c>
    </row>
    <row r="2100" spans="3:15">
      <c r="C2100" s="189"/>
      <c r="D2100" s="189"/>
      <c r="E2100" s="189"/>
      <c r="H2100" s="130" t="s">
        <v>5684</v>
      </c>
      <c r="I2100" s="177" t="s">
        <v>5749</v>
      </c>
      <c r="J2100" s="130" t="s">
        <v>5750</v>
      </c>
      <c r="L2100" s="130" t="s">
        <v>5751</v>
      </c>
      <c r="M2100" s="130" t="s">
        <v>4581</v>
      </c>
      <c r="N2100" s="177" t="s">
        <v>4640</v>
      </c>
      <c r="O2100" s="130" t="s">
        <v>4641</v>
      </c>
    </row>
    <row r="2101" spans="3:15">
      <c r="C2101" s="189"/>
      <c r="D2101" s="189"/>
      <c r="E2101" s="189"/>
      <c r="H2101" s="130" t="s">
        <v>5684</v>
      </c>
      <c r="I2101" s="177" t="s">
        <v>5752</v>
      </c>
      <c r="J2101" s="130" t="s">
        <v>5753</v>
      </c>
      <c r="L2101" s="130" t="s">
        <v>5754</v>
      </c>
      <c r="M2101" s="130" t="s">
        <v>4581</v>
      </c>
      <c r="N2101" s="177" t="s">
        <v>4643</v>
      </c>
      <c r="O2101" s="130" t="s">
        <v>4644</v>
      </c>
    </row>
    <row r="2102" spans="3:15">
      <c r="C2102" s="189"/>
      <c r="D2102" s="189"/>
      <c r="E2102" s="189"/>
      <c r="H2102" s="130" t="s">
        <v>5684</v>
      </c>
      <c r="I2102" s="177" t="s">
        <v>3037</v>
      </c>
      <c r="J2102" s="130" t="s">
        <v>5755</v>
      </c>
      <c r="L2102" s="130" t="s">
        <v>5756</v>
      </c>
      <c r="M2102" s="130" t="s">
        <v>4581</v>
      </c>
      <c r="N2102" s="177" t="s">
        <v>4646</v>
      </c>
      <c r="O2102" s="130" t="s">
        <v>4647</v>
      </c>
    </row>
    <row r="2103" spans="3:15">
      <c r="C2103" s="189"/>
      <c r="D2103" s="189"/>
      <c r="E2103" s="189"/>
      <c r="H2103" s="130" t="s">
        <v>5684</v>
      </c>
      <c r="I2103" s="177" t="s">
        <v>5757</v>
      </c>
      <c r="J2103" s="130" t="s">
        <v>5758</v>
      </c>
      <c r="L2103" s="130" t="s">
        <v>5759</v>
      </c>
      <c r="M2103" s="130" t="s">
        <v>4581</v>
      </c>
      <c r="N2103" s="177" t="s">
        <v>4649</v>
      </c>
      <c r="O2103" s="130" t="s">
        <v>4650</v>
      </c>
    </row>
    <row r="2104" spans="3:15">
      <c r="C2104" s="189"/>
      <c r="D2104" s="189"/>
      <c r="E2104" s="189"/>
      <c r="H2104" s="130" t="s">
        <v>5684</v>
      </c>
      <c r="I2104" s="177" t="s">
        <v>5760</v>
      </c>
      <c r="J2104" s="130" t="s">
        <v>5761</v>
      </c>
      <c r="L2104" s="130" t="s">
        <v>5762</v>
      </c>
      <c r="M2104" s="130" t="s">
        <v>4581</v>
      </c>
      <c r="N2104" s="177" t="s">
        <v>4652</v>
      </c>
      <c r="O2104" s="130" t="s">
        <v>4653</v>
      </c>
    </row>
    <row r="2105" spans="3:15">
      <c r="C2105" s="189"/>
      <c r="D2105" s="189"/>
      <c r="E2105" s="189"/>
      <c r="H2105" s="130" t="s">
        <v>5684</v>
      </c>
      <c r="I2105" s="177" t="s">
        <v>5763</v>
      </c>
      <c r="J2105" s="130" t="s">
        <v>5764</v>
      </c>
      <c r="L2105" s="130" t="s">
        <v>5765</v>
      </c>
      <c r="M2105" s="130" t="s">
        <v>4657</v>
      </c>
      <c r="N2105" s="177" t="s">
        <v>4658</v>
      </c>
      <c r="O2105" s="130" t="s">
        <v>4659</v>
      </c>
    </row>
    <row r="2106" spans="3:15">
      <c r="C2106" s="189"/>
      <c r="D2106" s="189"/>
      <c r="E2106" s="189"/>
      <c r="H2106" s="130" t="s">
        <v>5684</v>
      </c>
      <c r="I2106" s="177" t="s">
        <v>5766</v>
      </c>
      <c r="J2106" s="130" t="s">
        <v>5767</v>
      </c>
      <c r="L2106" s="130" t="s">
        <v>5768</v>
      </c>
      <c r="M2106" s="130"/>
      <c r="N2106" s="177"/>
      <c r="O2106" s="130" t="s">
        <v>4659</v>
      </c>
    </row>
    <row r="2107" spans="3:15">
      <c r="C2107" s="189"/>
      <c r="D2107" s="189"/>
      <c r="E2107" s="189"/>
      <c r="H2107" s="130" t="s">
        <v>5684</v>
      </c>
      <c r="I2107" s="177" t="s">
        <v>5769</v>
      </c>
      <c r="J2107" s="130" t="s">
        <v>5770</v>
      </c>
      <c r="L2107" s="130" t="s">
        <v>5771</v>
      </c>
      <c r="M2107" s="130" t="s">
        <v>4657</v>
      </c>
      <c r="N2107" s="177" t="s">
        <v>4661</v>
      </c>
      <c r="O2107" s="130" t="s">
        <v>4662</v>
      </c>
    </row>
    <row r="2108" spans="3:15">
      <c r="C2108" s="189"/>
      <c r="D2108" s="189"/>
      <c r="E2108" s="189"/>
      <c r="H2108" s="130" t="s">
        <v>5684</v>
      </c>
      <c r="I2108" s="177" t="s">
        <v>5772</v>
      </c>
      <c r="J2108" s="130" t="s">
        <v>5773</v>
      </c>
      <c r="L2108" s="130" t="s">
        <v>5774</v>
      </c>
      <c r="M2108" s="130" t="s">
        <v>4657</v>
      </c>
      <c r="N2108" s="177" t="s">
        <v>4664</v>
      </c>
      <c r="O2108" s="130" t="s">
        <v>4665</v>
      </c>
    </row>
    <row r="2109" spans="3:15">
      <c r="C2109" s="189"/>
      <c r="D2109" s="189"/>
      <c r="E2109" s="189"/>
      <c r="H2109" s="130" t="s">
        <v>5684</v>
      </c>
      <c r="I2109" s="177" t="s">
        <v>5775</v>
      </c>
      <c r="J2109" s="130" t="s">
        <v>5776</v>
      </c>
      <c r="L2109" s="130" t="s">
        <v>5777</v>
      </c>
      <c r="M2109" s="130" t="s">
        <v>4657</v>
      </c>
      <c r="N2109" s="177" t="s">
        <v>4667</v>
      </c>
      <c r="O2109" s="130" t="s">
        <v>4668</v>
      </c>
    </row>
    <row r="2110" spans="3:15">
      <c r="C2110" s="189"/>
      <c r="D2110" s="189"/>
      <c r="E2110" s="189"/>
      <c r="H2110" s="130" t="s">
        <v>5684</v>
      </c>
      <c r="I2110" s="177" t="s">
        <v>5778</v>
      </c>
      <c r="J2110" s="130" t="s">
        <v>5779</v>
      </c>
      <c r="L2110" s="130" t="s">
        <v>5780</v>
      </c>
      <c r="M2110" s="130" t="s">
        <v>4657</v>
      </c>
      <c r="N2110" s="177" t="s">
        <v>4670</v>
      </c>
      <c r="O2110" s="130" t="s">
        <v>4671</v>
      </c>
    </row>
    <row r="2111" spans="3:15">
      <c r="C2111" s="189"/>
      <c r="D2111" s="189"/>
      <c r="E2111" s="189"/>
      <c r="H2111" s="130" t="s">
        <v>5684</v>
      </c>
      <c r="I2111" s="177" t="s">
        <v>5781</v>
      </c>
      <c r="J2111" s="130" t="s">
        <v>5782</v>
      </c>
      <c r="L2111" s="130" t="s">
        <v>5783</v>
      </c>
      <c r="M2111" s="130"/>
      <c r="N2111" s="177"/>
      <c r="O2111" s="130" t="s">
        <v>4671</v>
      </c>
    </row>
    <row r="2112" spans="3:15">
      <c r="C2112" s="189"/>
      <c r="D2112" s="189"/>
      <c r="E2112" s="189"/>
      <c r="H2112" s="130" t="s">
        <v>5684</v>
      </c>
      <c r="I2112" s="177" t="s">
        <v>1153</v>
      </c>
      <c r="J2112" s="130" t="s">
        <v>5784</v>
      </c>
      <c r="L2112" s="130" t="s">
        <v>5785</v>
      </c>
      <c r="M2112" s="130" t="s">
        <v>4657</v>
      </c>
      <c r="N2112" s="177" t="s">
        <v>4673</v>
      </c>
      <c r="O2112" s="130" t="s">
        <v>4674</v>
      </c>
    </row>
    <row r="2113" spans="3:15">
      <c r="C2113" s="189"/>
      <c r="D2113" s="189"/>
      <c r="E2113" s="189"/>
      <c r="H2113" s="175"/>
      <c r="I2113" s="181" t="s">
        <v>5786</v>
      </c>
      <c r="J2113" s="130"/>
      <c r="L2113" s="130" t="s">
        <v>5787</v>
      </c>
      <c r="M2113" s="130" t="s">
        <v>4657</v>
      </c>
      <c r="N2113" s="177" t="s">
        <v>4676</v>
      </c>
      <c r="O2113" s="130" t="s">
        <v>4677</v>
      </c>
    </row>
    <row r="2114" spans="3:15">
      <c r="C2114" s="189"/>
      <c r="D2114" s="189"/>
      <c r="E2114" s="189"/>
      <c r="H2114" s="175" t="s">
        <v>5788</v>
      </c>
      <c r="I2114" s="167" t="s">
        <v>5789</v>
      </c>
      <c r="J2114" s="130" t="s">
        <v>5790</v>
      </c>
      <c r="L2114" s="130" t="s">
        <v>5791</v>
      </c>
      <c r="M2114" s="130" t="s">
        <v>4657</v>
      </c>
      <c r="N2114" s="177" t="s">
        <v>4679</v>
      </c>
      <c r="O2114" s="130" t="s">
        <v>4680</v>
      </c>
    </row>
    <row r="2115" spans="3:15">
      <c r="C2115" s="189"/>
      <c r="D2115" s="189"/>
      <c r="E2115" s="189"/>
      <c r="H2115" s="175" t="s">
        <v>5788</v>
      </c>
      <c r="I2115" s="167" t="s">
        <v>5792</v>
      </c>
      <c r="J2115" s="130" t="s">
        <v>5793</v>
      </c>
      <c r="L2115" s="130" t="s">
        <v>5794</v>
      </c>
      <c r="M2115" s="130" t="s">
        <v>4657</v>
      </c>
      <c r="N2115" s="177" t="s">
        <v>4682</v>
      </c>
      <c r="O2115" s="130" t="s">
        <v>4683</v>
      </c>
    </row>
    <row r="2116" spans="3:15">
      <c r="C2116" s="189"/>
      <c r="D2116" s="189"/>
      <c r="E2116" s="189"/>
      <c r="H2116" s="175" t="s">
        <v>5788</v>
      </c>
      <c r="I2116" s="167" t="s">
        <v>1414</v>
      </c>
      <c r="J2116" s="130" t="s">
        <v>5795</v>
      </c>
      <c r="L2116" s="130" t="s">
        <v>5796</v>
      </c>
      <c r="M2116" s="130" t="s">
        <v>4657</v>
      </c>
      <c r="N2116" s="177" t="s">
        <v>4685</v>
      </c>
      <c r="O2116" s="130" t="s">
        <v>4686</v>
      </c>
    </row>
    <row r="2117" spans="3:15">
      <c r="C2117" s="189"/>
      <c r="D2117" s="189"/>
      <c r="E2117" s="189"/>
      <c r="H2117" s="175" t="s">
        <v>5788</v>
      </c>
      <c r="I2117" s="167" t="s">
        <v>5797</v>
      </c>
      <c r="J2117" s="130" t="s">
        <v>5798</v>
      </c>
      <c r="L2117" s="130" t="s">
        <v>5799</v>
      </c>
      <c r="M2117" s="130" t="s">
        <v>4657</v>
      </c>
      <c r="N2117" s="177" t="s">
        <v>4688</v>
      </c>
      <c r="O2117" s="130" t="s">
        <v>4689</v>
      </c>
    </row>
    <row r="2118" spans="3:15">
      <c r="C2118" s="189"/>
      <c r="D2118" s="189"/>
      <c r="E2118" s="189"/>
      <c r="H2118" s="175" t="s">
        <v>5788</v>
      </c>
      <c r="I2118" s="167" t="s">
        <v>1257</v>
      </c>
      <c r="J2118" s="130" t="s">
        <v>5800</v>
      </c>
      <c r="L2118" s="130" t="s">
        <v>5801</v>
      </c>
      <c r="M2118" s="130" t="s">
        <v>4657</v>
      </c>
      <c r="N2118" s="177" t="s">
        <v>4691</v>
      </c>
      <c r="O2118" s="130" t="s">
        <v>4692</v>
      </c>
    </row>
    <row r="2119" spans="3:15">
      <c r="C2119" s="189"/>
      <c r="D2119" s="189"/>
      <c r="E2119" s="189"/>
      <c r="H2119" s="175" t="s">
        <v>5788</v>
      </c>
      <c r="I2119" s="167" t="s">
        <v>3645</v>
      </c>
      <c r="J2119" s="130" t="s">
        <v>5802</v>
      </c>
      <c r="L2119" s="130" t="s">
        <v>5803</v>
      </c>
      <c r="M2119" s="130" t="s">
        <v>4657</v>
      </c>
      <c r="N2119" s="177" t="s">
        <v>4694</v>
      </c>
      <c r="O2119" s="130" t="s">
        <v>4695</v>
      </c>
    </row>
    <row r="2120" spans="3:15">
      <c r="C2120" s="189"/>
      <c r="D2120" s="189"/>
      <c r="E2120" s="189"/>
      <c r="H2120" s="175" t="s">
        <v>5788</v>
      </c>
      <c r="I2120" s="167" t="s">
        <v>5804</v>
      </c>
      <c r="J2120" s="130" t="s">
        <v>5805</v>
      </c>
      <c r="L2120" s="130" t="s">
        <v>5806</v>
      </c>
      <c r="M2120" s="130" t="s">
        <v>4657</v>
      </c>
      <c r="N2120" s="177" t="s">
        <v>4697</v>
      </c>
      <c r="O2120" s="130" t="s">
        <v>4698</v>
      </c>
    </row>
    <row r="2121" spans="3:15">
      <c r="C2121" s="189"/>
      <c r="D2121" s="189"/>
      <c r="E2121" s="189"/>
      <c r="H2121" s="175" t="s">
        <v>5788</v>
      </c>
      <c r="I2121" s="167" t="s">
        <v>109</v>
      </c>
      <c r="J2121" s="130" t="s">
        <v>5807</v>
      </c>
      <c r="L2121" s="130" t="s">
        <v>5808</v>
      </c>
      <c r="M2121" s="130" t="s">
        <v>4657</v>
      </c>
      <c r="N2121" s="177" t="s">
        <v>4700</v>
      </c>
      <c r="O2121" s="130" t="s">
        <v>4701</v>
      </c>
    </row>
    <row r="2122" spans="3:15">
      <c r="C2122" s="189"/>
      <c r="D2122" s="189"/>
      <c r="E2122" s="189"/>
      <c r="H2122" s="175" t="s">
        <v>5788</v>
      </c>
      <c r="I2122" s="167" t="s">
        <v>2877</v>
      </c>
      <c r="J2122" s="130" t="s">
        <v>5809</v>
      </c>
      <c r="L2122" s="130" t="s">
        <v>5810</v>
      </c>
      <c r="M2122" s="130" t="s">
        <v>4657</v>
      </c>
      <c r="N2122" s="177" t="s">
        <v>4703</v>
      </c>
      <c r="O2122" s="130" t="s">
        <v>4704</v>
      </c>
    </row>
    <row r="2123" spans="3:15">
      <c r="C2123" s="189"/>
      <c r="D2123" s="189"/>
      <c r="E2123" s="189"/>
      <c r="H2123" s="175" t="s">
        <v>5788</v>
      </c>
      <c r="I2123" s="167" t="s">
        <v>5811</v>
      </c>
      <c r="J2123" s="130" t="s">
        <v>5812</v>
      </c>
      <c r="L2123" s="130" t="s">
        <v>5813</v>
      </c>
      <c r="M2123" s="130" t="s">
        <v>4657</v>
      </c>
      <c r="N2123" s="177" t="s">
        <v>4706</v>
      </c>
      <c r="O2123" s="130" t="s">
        <v>4707</v>
      </c>
    </row>
    <row r="2124" spans="3:15">
      <c r="C2124" s="189"/>
      <c r="D2124" s="189"/>
      <c r="E2124" s="189"/>
      <c r="H2124" s="175" t="s">
        <v>5788</v>
      </c>
      <c r="I2124" s="167" t="s">
        <v>6871</v>
      </c>
      <c r="J2124" s="130" t="s">
        <v>5814</v>
      </c>
      <c r="L2124" s="130" t="s">
        <v>5815</v>
      </c>
      <c r="M2124" s="130" t="s">
        <v>4657</v>
      </c>
      <c r="N2124" s="177" t="s">
        <v>4709</v>
      </c>
      <c r="O2124" s="130" t="s">
        <v>4710</v>
      </c>
    </row>
    <row r="2125" spans="3:15">
      <c r="C2125" s="189"/>
      <c r="D2125" s="189"/>
      <c r="E2125" s="189"/>
      <c r="H2125" s="175" t="s">
        <v>5788</v>
      </c>
      <c r="I2125" s="167" t="s">
        <v>5440</v>
      </c>
      <c r="J2125" s="130" t="s">
        <v>5816</v>
      </c>
      <c r="L2125" s="130" t="s">
        <v>5817</v>
      </c>
      <c r="M2125" s="130" t="s">
        <v>4714</v>
      </c>
      <c r="N2125" s="177" t="s">
        <v>4715</v>
      </c>
      <c r="O2125" s="130" t="s">
        <v>4716</v>
      </c>
    </row>
    <row r="2126" spans="3:15">
      <c r="C2126" s="189"/>
      <c r="D2126" s="189"/>
      <c r="E2126" s="189"/>
      <c r="H2126" s="175" t="s">
        <v>5788</v>
      </c>
      <c r="I2126" s="167" t="s">
        <v>5818</v>
      </c>
      <c r="J2126" s="130" t="s">
        <v>5819</v>
      </c>
      <c r="L2126" s="130" t="s">
        <v>5820</v>
      </c>
      <c r="M2126" s="130"/>
      <c r="N2126" s="177"/>
      <c r="O2126" s="130" t="s">
        <v>4716</v>
      </c>
    </row>
    <row r="2127" spans="3:15">
      <c r="C2127" s="189"/>
      <c r="D2127" s="189"/>
      <c r="E2127" s="189"/>
      <c r="H2127" s="175" t="s">
        <v>5788</v>
      </c>
      <c r="I2127" s="167" t="s">
        <v>5821</v>
      </c>
      <c r="J2127" s="130" t="s">
        <v>5822</v>
      </c>
      <c r="L2127" s="130" t="s">
        <v>5823</v>
      </c>
      <c r="M2127" s="130" t="s">
        <v>4714</v>
      </c>
      <c r="N2127" s="177" t="s">
        <v>4718</v>
      </c>
      <c r="O2127" s="130" t="s">
        <v>4719</v>
      </c>
    </row>
    <row r="2128" spans="3:15">
      <c r="C2128" s="189"/>
      <c r="D2128" s="189"/>
      <c r="E2128" s="189"/>
      <c r="H2128" s="175" t="s">
        <v>5788</v>
      </c>
      <c r="I2128" s="167" t="s">
        <v>1642</v>
      </c>
      <c r="J2128" s="130" t="s">
        <v>5824</v>
      </c>
      <c r="L2128" s="130" t="s">
        <v>5825</v>
      </c>
      <c r="M2128" s="130"/>
      <c r="N2128" s="177"/>
      <c r="O2128" s="130" t="s">
        <v>4719</v>
      </c>
    </row>
    <row r="2129" spans="3:15">
      <c r="C2129" s="189"/>
      <c r="D2129" s="189"/>
      <c r="E2129" s="189"/>
      <c r="H2129" s="175" t="s">
        <v>5788</v>
      </c>
      <c r="I2129" s="167" t="s">
        <v>5826</v>
      </c>
      <c r="J2129" s="130" t="s">
        <v>5827</v>
      </c>
      <c r="L2129" s="130" t="s">
        <v>5828</v>
      </c>
      <c r="M2129" s="130" t="s">
        <v>4714</v>
      </c>
      <c r="N2129" s="177" t="s">
        <v>4721</v>
      </c>
      <c r="O2129" s="130" t="s">
        <v>4722</v>
      </c>
    </row>
    <row r="2130" spans="3:15">
      <c r="C2130" s="189"/>
      <c r="D2130" s="189"/>
      <c r="E2130" s="189"/>
      <c r="H2130" s="175" t="s">
        <v>5788</v>
      </c>
      <c r="I2130" s="167" t="s">
        <v>5829</v>
      </c>
      <c r="J2130" s="130" t="s">
        <v>5830</v>
      </c>
      <c r="L2130" s="130" t="s">
        <v>5831</v>
      </c>
      <c r="M2130" s="130"/>
      <c r="N2130" s="177"/>
      <c r="O2130" s="130" t="s">
        <v>4722</v>
      </c>
    </row>
    <row r="2131" spans="3:15">
      <c r="C2131" s="189"/>
      <c r="D2131" s="189"/>
      <c r="E2131" s="189"/>
      <c r="H2131" s="175" t="s">
        <v>5788</v>
      </c>
      <c r="I2131" s="167" t="s">
        <v>1980</v>
      </c>
      <c r="J2131" s="130" t="s">
        <v>5832</v>
      </c>
      <c r="L2131" s="130" t="s">
        <v>5833</v>
      </c>
      <c r="M2131" s="130" t="s">
        <v>4714</v>
      </c>
      <c r="N2131" s="177" t="s">
        <v>4724</v>
      </c>
      <c r="O2131" s="130" t="s">
        <v>4725</v>
      </c>
    </row>
    <row r="2132" spans="3:15">
      <c r="C2132" s="189"/>
      <c r="D2132" s="189"/>
      <c r="E2132" s="189"/>
      <c r="H2132" s="175" t="s">
        <v>5788</v>
      </c>
      <c r="I2132" s="167" t="s">
        <v>5834</v>
      </c>
      <c r="J2132" s="130" t="s">
        <v>5835</v>
      </c>
      <c r="L2132" s="130" t="s">
        <v>5836</v>
      </c>
      <c r="M2132" s="130" t="s">
        <v>4714</v>
      </c>
      <c r="N2132" s="177" t="s">
        <v>4727</v>
      </c>
      <c r="O2132" s="130" t="s">
        <v>4728</v>
      </c>
    </row>
    <row r="2133" spans="3:15">
      <c r="C2133" s="189"/>
      <c r="D2133" s="189"/>
      <c r="E2133" s="189"/>
      <c r="H2133" s="175" t="s">
        <v>5788</v>
      </c>
      <c r="I2133" s="167" t="s">
        <v>5837</v>
      </c>
      <c r="J2133" s="130" t="s">
        <v>5838</v>
      </c>
      <c r="L2133" s="130" t="s">
        <v>5839</v>
      </c>
      <c r="M2133" s="130"/>
      <c r="N2133" s="177"/>
      <c r="O2133" s="130" t="s">
        <v>4728</v>
      </c>
    </row>
    <row r="2134" spans="3:15">
      <c r="C2134" s="189"/>
      <c r="D2134" s="189"/>
      <c r="E2134" s="189"/>
      <c r="H2134" s="175" t="s">
        <v>5788</v>
      </c>
      <c r="I2134" s="167" t="s">
        <v>5840</v>
      </c>
      <c r="J2134" s="130" t="s">
        <v>5841</v>
      </c>
      <c r="L2134" s="130" t="s">
        <v>5842</v>
      </c>
      <c r="M2134" s="130" t="s">
        <v>4714</v>
      </c>
      <c r="N2134" s="177" t="s">
        <v>4730</v>
      </c>
      <c r="O2134" s="130" t="s">
        <v>4731</v>
      </c>
    </row>
    <row r="2135" spans="3:15">
      <c r="C2135" s="189"/>
      <c r="D2135" s="189"/>
      <c r="E2135" s="189"/>
      <c r="H2135" s="175" t="s">
        <v>5788</v>
      </c>
      <c r="I2135" s="167" t="s">
        <v>5843</v>
      </c>
      <c r="J2135" s="130" t="s">
        <v>5844</v>
      </c>
      <c r="L2135" s="130" t="s">
        <v>5845</v>
      </c>
      <c r="M2135" s="130" t="s">
        <v>4714</v>
      </c>
      <c r="N2135" s="177" t="s">
        <v>4733</v>
      </c>
      <c r="O2135" s="130" t="s">
        <v>4734</v>
      </c>
    </row>
    <row r="2136" spans="3:15">
      <c r="C2136" s="189"/>
      <c r="D2136" s="189"/>
      <c r="E2136" s="189"/>
      <c r="H2136" s="185"/>
      <c r="I2136" s="181" t="s">
        <v>5846</v>
      </c>
      <c r="J2136" s="186"/>
      <c r="L2136" s="130" t="s">
        <v>5847</v>
      </c>
      <c r="M2136" s="130"/>
      <c r="N2136" s="177"/>
      <c r="O2136" s="130" t="s">
        <v>4734</v>
      </c>
    </row>
    <row r="2137" spans="3:15" ht="25.5">
      <c r="C2137" s="189"/>
      <c r="D2137" s="189"/>
      <c r="E2137" s="189"/>
      <c r="H2137" s="175" t="s">
        <v>5848</v>
      </c>
      <c r="I2137" s="167" t="s">
        <v>5849</v>
      </c>
      <c r="J2137" s="130" t="s">
        <v>5850</v>
      </c>
      <c r="L2137" s="130" t="s">
        <v>5851</v>
      </c>
      <c r="M2137" s="130" t="s">
        <v>4714</v>
      </c>
      <c r="N2137" s="177" t="s">
        <v>4736</v>
      </c>
      <c r="O2137" s="130" t="s">
        <v>4737</v>
      </c>
    </row>
    <row r="2138" spans="3:15">
      <c r="C2138" s="189"/>
      <c r="D2138" s="189"/>
      <c r="E2138" s="189"/>
      <c r="H2138" s="175" t="s">
        <v>5848</v>
      </c>
      <c r="I2138" s="167" t="s">
        <v>5440</v>
      </c>
      <c r="J2138" s="130" t="s">
        <v>5852</v>
      </c>
      <c r="L2138" s="130" t="s">
        <v>5853</v>
      </c>
      <c r="M2138" s="130" t="s">
        <v>4714</v>
      </c>
      <c r="N2138" s="177" t="s">
        <v>4739</v>
      </c>
      <c r="O2138" s="130" t="s">
        <v>4740</v>
      </c>
    </row>
    <row r="2139" spans="3:15">
      <c r="C2139" s="189"/>
      <c r="D2139" s="189"/>
      <c r="E2139" s="189"/>
      <c r="H2139" s="175" t="s">
        <v>5848</v>
      </c>
      <c r="I2139" s="167" t="s">
        <v>5854</v>
      </c>
      <c r="J2139" s="130" t="s">
        <v>5855</v>
      </c>
      <c r="L2139" s="130" t="s">
        <v>5856</v>
      </c>
      <c r="M2139" s="130" t="s">
        <v>4714</v>
      </c>
      <c r="N2139" s="177" t="s">
        <v>4742</v>
      </c>
      <c r="O2139" s="130" t="s">
        <v>4743</v>
      </c>
    </row>
    <row r="2140" spans="3:15">
      <c r="C2140" s="189"/>
      <c r="D2140" s="189"/>
      <c r="E2140" s="189"/>
      <c r="H2140" s="175" t="s">
        <v>5848</v>
      </c>
      <c r="I2140" s="167" t="s">
        <v>5857</v>
      </c>
      <c r="J2140" s="130" t="s">
        <v>5858</v>
      </c>
      <c r="L2140" s="130" t="s">
        <v>5859</v>
      </c>
      <c r="M2140" s="130" t="s">
        <v>4714</v>
      </c>
      <c r="N2140" s="177" t="s">
        <v>4745</v>
      </c>
      <c r="O2140" s="130" t="s">
        <v>4746</v>
      </c>
    </row>
    <row r="2141" spans="3:15">
      <c r="C2141" s="189"/>
      <c r="D2141" s="189"/>
      <c r="E2141" s="189"/>
      <c r="H2141" s="175"/>
      <c r="I2141" s="181" t="s">
        <v>5860</v>
      </c>
      <c r="J2141" s="130"/>
      <c r="L2141" s="130" t="s">
        <v>5861</v>
      </c>
      <c r="M2141" s="130"/>
      <c r="N2141" s="177"/>
      <c r="O2141" s="130" t="s">
        <v>4746</v>
      </c>
    </row>
    <row r="2142" spans="3:15">
      <c r="C2142" s="189"/>
      <c r="D2142" s="189"/>
      <c r="E2142" s="189"/>
      <c r="H2142" s="175">
        <v>83</v>
      </c>
      <c r="I2142" s="182" t="s">
        <v>5862</v>
      </c>
      <c r="J2142" s="191" t="s">
        <v>5863</v>
      </c>
      <c r="L2142" s="130" t="s">
        <v>5864</v>
      </c>
      <c r="M2142" s="130" t="s">
        <v>4714</v>
      </c>
      <c r="N2142" s="177" t="s">
        <v>4748</v>
      </c>
      <c r="O2142" s="130" t="s">
        <v>4749</v>
      </c>
    </row>
    <row r="2143" spans="3:15">
      <c r="C2143" s="189"/>
      <c r="D2143" s="189"/>
      <c r="E2143" s="189"/>
      <c r="H2143" s="185"/>
      <c r="I2143" s="181" t="s">
        <v>5865</v>
      </c>
      <c r="J2143" s="186"/>
      <c r="L2143" s="130" t="s">
        <v>5866</v>
      </c>
      <c r="M2143" s="130" t="s">
        <v>4714</v>
      </c>
      <c r="N2143" s="177" t="s">
        <v>4350</v>
      </c>
      <c r="O2143" s="130" t="s">
        <v>4751</v>
      </c>
    </row>
    <row r="2144" spans="3:15">
      <c r="C2144" s="189"/>
      <c r="D2144" s="189"/>
      <c r="E2144" s="189"/>
      <c r="H2144" s="175" t="s">
        <v>5867</v>
      </c>
      <c r="I2144" s="167" t="s">
        <v>5868</v>
      </c>
      <c r="J2144" s="130" t="s">
        <v>5869</v>
      </c>
      <c r="L2144" s="130" t="s">
        <v>5870</v>
      </c>
      <c r="M2144" s="130" t="s">
        <v>4714</v>
      </c>
      <c r="N2144" s="177" t="s">
        <v>4753</v>
      </c>
      <c r="O2144" s="130" t="s">
        <v>4754</v>
      </c>
    </row>
    <row r="2145" spans="3:15">
      <c r="C2145" s="189"/>
      <c r="D2145" s="189"/>
      <c r="E2145" s="189"/>
      <c r="H2145" s="175" t="s">
        <v>5867</v>
      </c>
      <c r="I2145" s="167" t="s">
        <v>5871</v>
      </c>
      <c r="J2145" s="130" t="s">
        <v>5872</v>
      </c>
      <c r="L2145" s="130" t="s">
        <v>5873</v>
      </c>
      <c r="M2145" s="130" t="s">
        <v>4714</v>
      </c>
      <c r="N2145" s="177" t="s">
        <v>4756</v>
      </c>
      <c r="O2145" s="130" t="s">
        <v>4757</v>
      </c>
    </row>
    <row r="2146" spans="3:15">
      <c r="C2146" s="189"/>
      <c r="D2146" s="189"/>
      <c r="E2146" s="189"/>
      <c r="H2146" s="175" t="s">
        <v>5867</v>
      </c>
      <c r="I2146" s="167" t="s">
        <v>5874</v>
      </c>
      <c r="J2146" s="130" t="s">
        <v>5875</v>
      </c>
      <c r="L2146" s="130" t="s">
        <v>5876</v>
      </c>
      <c r="M2146" s="130" t="s">
        <v>4714</v>
      </c>
      <c r="N2146" s="177" t="s">
        <v>1606</v>
      </c>
      <c r="O2146" s="130" t="s">
        <v>4759</v>
      </c>
    </row>
    <row r="2147" spans="3:15">
      <c r="C2147" s="189"/>
      <c r="D2147" s="189"/>
      <c r="E2147" s="189"/>
      <c r="H2147" s="175" t="s">
        <v>5867</v>
      </c>
      <c r="I2147" s="167" t="s">
        <v>5877</v>
      </c>
      <c r="J2147" s="130" t="s">
        <v>5878</v>
      </c>
      <c r="L2147" s="130" t="s">
        <v>5879</v>
      </c>
      <c r="M2147" s="130" t="s">
        <v>4714</v>
      </c>
      <c r="N2147" s="177" t="s">
        <v>4761</v>
      </c>
      <c r="O2147" s="130" t="s">
        <v>4762</v>
      </c>
    </row>
    <row r="2148" spans="3:15">
      <c r="C2148" s="189"/>
      <c r="D2148" s="189"/>
      <c r="E2148" s="189"/>
      <c r="H2148" s="175" t="s">
        <v>5867</v>
      </c>
      <c r="I2148" s="167" t="s">
        <v>5880</v>
      </c>
      <c r="J2148" s="130" t="s">
        <v>5881</v>
      </c>
      <c r="L2148" s="130" t="s">
        <v>5882</v>
      </c>
      <c r="M2148" s="130" t="s">
        <v>4714</v>
      </c>
      <c r="N2148" s="177" t="s">
        <v>4764</v>
      </c>
      <c r="O2148" s="130" t="s">
        <v>4765</v>
      </c>
    </row>
    <row r="2149" spans="3:15">
      <c r="C2149" s="189"/>
      <c r="D2149" s="189"/>
      <c r="E2149" s="189"/>
      <c r="H2149" s="175" t="s">
        <v>5867</v>
      </c>
      <c r="I2149" s="167" t="s">
        <v>5883</v>
      </c>
      <c r="J2149" s="130" t="s">
        <v>5884</v>
      </c>
      <c r="L2149" s="130" t="s">
        <v>5885</v>
      </c>
      <c r="M2149" s="130" t="s">
        <v>4714</v>
      </c>
      <c r="N2149" s="177" t="s">
        <v>4767</v>
      </c>
      <c r="O2149" s="130" t="s">
        <v>4768</v>
      </c>
    </row>
    <row r="2150" spans="3:15">
      <c r="C2150" s="189"/>
      <c r="D2150" s="189"/>
      <c r="E2150" s="189"/>
      <c r="H2150" s="175" t="s">
        <v>5867</v>
      </c>
      <c r="I2150" s="167" t="s">
        <v>5886</v>
      </c>
      <c r="J2150" s="130" t="s">
        <v>5887</v>
      </c>
      <c r="L2150" s="130" t="s">
        <v>5888</v>
      </c>
      <c r="M2150" s="130" t="s">
        <v>4714</v>
      </c>
      <c r="N2150" s="177" t="s">
        <v>4770</v>
      </c>
      <c r="O2150" s="130" t="s">
        <v>4771</v>
      </c>
    </row>
    <row r="2151" spans="3:15">
      <c r="C2151" s="189"/>
      <c r="D2151" s="189"/>
      <c r="E2151" s="189"/>
      <c r="H2151" s="175" t="s">
        <v>5867</v>
      </c>
      <c r="I2151" s="167" t="s">
        <v>5889</v>
      </c>
      <c r="J2151" s="130" t="s">
        <v>5890</v>
      </c>
      <c r="L2151" s="130" t="s">
        <v>5891</v>
      </c>
      <c r="M2151" s="130" t="s">
        <v>4714</v>
      </c>
      <c r="N2151" s="177" t="s">
        <v>2653</v>
      </c>
      <c r="O2151" s="130" t="s">
        <v>4773</v>
      </c>
    </row>
    <row r="2152" spans="3:15">
      <c r="C2152" s="189"/>
      <c r="D2152" s="189"/>
      <c r="E2152" s="189"/>
      <c r="H2152" s="175" t="s">
        <v>5867</v>
      </c>
      <c r="I2152" s="167" t="s">
        <v>5892</v>
      </c>
      <c r="J2152" s="130" t="s">
        <v>5893</v>
      </c>
      <c r="L2152" s="130" t="s">
        <v>5894</v>
      </c>
      <c r="M2152" s="130" t="s">
        <v>4714</v>
      </c>
      <c r="N2152" s="177" t="s">
        <v>4775</v>
      </c>
      <c r="O2152" s="130" t="s">
        <v>4776</v>
      </c>
    </row>
    <row r="2153" spans="3:15">
      <c r="C2153" s="189"/>
      <c r="D2153" s="189"/>
      <c r="E2153" s="189"/>
      <c r="H2153" s="175" t="s">
        <v>5867</v>
      </c>
      <c r="I2153" s="167" t="s">
        <v>5895</v>
      </c>
      <c r="J2153" s="130" t="s">
        <v>5896</v>
      </c>
      <c r="L2153" s="130" t="s">
        <v>5897</v>
      </c>
      <c r="M2153" s="130" t="s">
        <v>4714</v>
      </c>
      <c r="N2153" s="177" t="s">
        <v>4778</v>
      </c>
      <c r="O2153" s="130" t="s">
        <v>4779</v>
      </c>
    </row>
    <row r="2154" spans="3:15">
      <c r="C2154" s="189"/>
      <c r="D2154" s="189"/>
      <c r="E2154" s="189"/>
      <c r="H2154" s="175" t="s">
        <v>5867</v>
      </c>
      <c r="I2154" s="167" t="s">
        <v>5898</v>
      </c>
      <c r="J2154" s="130" t="s">
        <v>5899</v>
      </c>
      <c r="L2154" s="130" t="s">
        <v>5900</v>
      </c>
      <c r="M2154" s="130" t="s">
        <v>4714</v>
      </c>
      <c r="N2154" s="177" t="s">
        <v>4781</v>
      </c>
      <c r="O2154" s="130" t="s">
        <v>4782</v>
      </c>
    </row>
    <row r="2155" spans="3:15">
      <c r="C2155" s="189"/>
      <c r="D2155" s="189"/>
      <c r="E2155" s="189"/>
      <c r="H2155" s="175" t="s">
        <v>5867</v>
      </c>
      <c r="I2155" s="167" t="s">
        <v>5901</v>
      </c>
      <c r="J2155" s="130" t="s">
        <v>5902</v>
      </c>
      <c r="L2155" s="130" t="s">
        <v>5903</v>
      </c>
      <c r="M2155" s="130" t="s">
        <v>4714</v>
      </c>
      <c r="N2155" s="177" t="s">
        <v>4784</v>
      </c>
      <c r="O2155" s="130" t="s">
        <v>4785</v>
      </c>
    </row>
    <row r="2156" spans="3:15">
      <c r="C2156" s="189"/>
      <c r="D2156" s="189"/>
      <c r="E2156" s="189"/>
      <c r="H2156" s="175" t="s">
        <v>5867</v>
      </c>
      <c r="I2156" s="167" t="s">
        <v>5904</v>
      </c>
      <c r="J2156" s="130" t="s">
        <v>5905</v>
      </c>
      <c r="L2156" s="130" t="s">
        <v>5906</v>
      </c>
      <c r="M2156" s="130" t="s">
        <v>4714</v>
      </c>
      <c r="N2156" s="177" t="s">
        <v>4787</v>
      </c>
      <c r="O2156" s="130" t="s">
        <v>4788</v>
      </c>
    </row>
    <row r="2157" spans="3:15">
      <c r="C2157" s="189"/>
      <c r="D2157" s="189"/>
      <c r="E2157" s="189"/>
      <c r="H2157" s="175" t="s">
        <v>5867</v>
      </c>
      <c r="I2157" s="167" t="s">
        <v>5907</v>
      </c>
      <c r="J2157" s="130" t="s">
        <v>5908</v>
      </c>
      <c r="L2157" s="130" t="s">
        <v>5909</v>
      </c>
      <c r="M2157" s="130" t="s">
        <v>4714</v>
      </c>
      <c r="N2157" s="177" t="s">
        <v>4790</v>
      </c>
      <c r="O2157" s="130" t="s">
        <v>4791</v>
      </c>
    </row>
    <row r="2158" spans="3:15">
      <c r="C2158" s="189"/>
      <c r="D2158" s="189"/>
      <c r="E2158" s="189"/>
      <c r="H2158" s="175" t="s">
        <v>5867</v>
      </c>
      <c r="I2158" s="167" t="s">
        <v>5910</v>
      </c>
      <c r="J2158" s="130" t="s">
        <v>5911</v>
      </c>
      <c r="L2158" s="130" t="s">
        <v>5912</v>
      </c>
      <c r="M2158" s="130"/>
      <c r="N2158" s="177"/>
      <c r="O2158" s="130" t="s">
        <v>4791</v>
      </c>
    </row>
    <row r="2159" spans="3:15">
      <c r="C2159" s="189"/>
      <c r="D2159" s="189"/>
      <c r="E2159" s="189"/>
      <c r="H2159" s="175" t="s">
        <v>5867</v>
      </c>
      <c r="I2159" s="167" t="s">
        <v>751</v>
      </c>
      <c r="J2159" s="130" t="s">
        <v>5913</v>
      </c>
      <c r="L2159" s="130" t="s">
        <v>5914</v>
      </c>
      <c r="M2159" s="130" t="s">
        <v>4714</v>
      </c>
      <c r="N2159" s="177" t="s">
        <v>4793</v>
      </c>
      <c r="O2159" s="130" t="s">
        <v>4794</v>
      </c>
    </row>
    <row r="2160" spans="3:15">
      <c r="C2160" s="189"/>
      <c r="D2160" s="189"/>
      <c r="E2160" s="189"/>
      <c r="H2160" s="175" t="s">
        <v>5867</v>
      </c>
      <c r="I2160" s="167" t="s">
        <v>5915</v>
      </c>
      <c r="J2160" s="130" t="s">
        <v>5916</v>
      </c>
      <c r="L2160" s="130" t="s">
        <v>5917</v>
      </c>
      <c r="M2160" s="130" t="s">
        <v>4714</v>
      </c>
      <c r="N2160" s="177" t="s">
        <v>4796</v>
      </c>
      <c r="O2160" s="130" t="s">
        <v>4797</v>
      </c>
    </row>
    <row r="2161" spans="3:15">
      <c r="C2161" s="189"/>
      <c r="D2161" s="189"/>
      <c r="E2161" s="189"/>
      <c r="H2161" s="175" t="s">
        <v>5867</v>
      </c>
      <c r="I2161" s="167" t="s">
        <v>1396</v>
      </c>
      <c r="J2161" s="130" t="s">
        <v>5918</v>
      </c>
      <c r="L2161" s="130" t="s">
        <v>5919</v>
      </c>
      <c r="M2161" s="130" t="s">
        <v>4714</v>
      </c>
      <c r="N2161" s="177" t="s">
        <v>4799</v>
      </c>
      <c r="O2161" s="130" t="s">
        <v>4800</v>
      </c>
    </row>
    <row r="2162" spans="3:15">
      <c r="C2162" s="189"/>
      <c r="D2162" s="189"/>
      <c r="E2162" s="189"/>
      <c r="H2162" s="175" t="s">
        <v>5867</v>
      </c>
      <c r="I2162" s="167" t="s">
        <v>1642</v>
      </c>
      <c r="J2162" s="130" t="s">
        <v>5920</v>
      </c>
      <c r="L2162" s="130" t="s">
        <v>5921</v>
      </c>
      <c r="M2162" s="130" t="s">
        <v>4714</v>
      </c>
      <c r="N2162" s="177" t="s">
        <v>4802</v>
      </c>
      <c r="O2162" s="130" t="s">
        <v>4803</v>
      </c>
    </row>
    <row r="2163" spans="3:15">
      <c r="C2163" s="189"/>
      <c r="D2163" s="189"/>
      <c r="E2163" s="189"/>
      <c r="H2163" s="175" t="s">
        <v>5867</v>
      </c>
      <c r="I2163" s="167" t="s">
        <v>5922</v>
      </c>
      <c r="J2163" s="130" t="s">
        <v>5923</v>
      </c>
      <c r="L2163" s="130" t="s">
        <v>5924</v>
      </c>
      <c r="M2163" s="130" t="s">
        <v>4714</v>
      </c>
      <c r="N2163" s="177" t="s">
        <v>4805</v>
      </c>
      <c r="O2163" s="130" t="s">
        <v>4806</v>
      </c>
    </row>
    <row r="2164" spans="3:15">
      <c r="C2164" s="189"/>
      <c r="D2164" s="189"/>
      <c r="E2164" s="189"/>
      <c r="H2164" s="185"/>
      <c r="I2164" s="181" t="s">
        <v>5925</v>
      </c>
      <c r="J2164" s="186"/>
      <c r="L2164" s="130" t="s">
        <v>5926</v>
      </c>
      <c r="M2164" s="130" t="s">
        <v>4714</v>
      </c>
      <c r="N2164" s="177" t="s">
        <v>4808</v>
      </c>
      <c r="O2164" s="130" t="s">
        <v>4809</v>
      </c>
    </row>
    <row r="2165" spans="3:15">
      <c r="C2165" s="189"/>
      <c r="D2165" s="189"/>
      <c r="E2165" s="189"/>
      <c r="H2165" s="175" t="s">
        <v>5927</v>
      </c>
      <c r="I2165" s="167" t="s">
        <v>5928</v>
      </c>
      <c r="J2165" s="130" t="s">
        <v>5929</v>
      </c>
      <c r="L2165" s="130" t="s">
        <v>5930</v>
      </c>
      <c r="M2165" s="130"/>
      <c r="N2165" s="177"/>
      <c r="O2165" s="130" t="s">
        <v>4809</v>
      </c>
    </row>
    <row r="2166" spans="3:15">
      <c r="C2166" s="189"/>
      <c r="D2166" s="189"/>
      <c r="E2166" s="189"/>
      <c r="H2166" s="175" t="s">
        <v>5927</v>
      </c>
      <c r="I2166" s="167" t="s">
        <v>5931</v>
      </c>
      <c r="J2166" s="130" t="s">
        <v>5932</v>
      </c>
      <c r="L2166" s="130" t="s">
        <v>5933</v>
      </c>
      <c r="M2166" s="130" t="s">
        <v>4714</v>
      </c>
      <c r="N2166" s="177" t="s">
        <v>4811</v>
      </c>
      <c r="O2166" s="130" t="s">
        <v>4812</v>
      </c>
    </row>
    <row r="2167" spans="3:15">
      <c r="C2167" s="189"/>
      <c r="D2167" s="189"/>
      <c r="E2167" s="189"/>
      <c r="H2167" s="175" t="s">
        <v>5927</v>
      </c>
      <c r="I2167" s="167" t="s">
        <v>5934</v>
      </c>
      <c r="J2167" s="130" t="s">
        <v>5935</v>
      </c>
      <c r="L2167" s="130" t="s">
        <v>5936</v>
      </c>
      <c r="M2167" s="130" t="s">
        <v>4714</v>
      </c>
      <c r="N2167" s="177" t="s">
        <v>4814</v>
      </c>
      <c r="O2167" s="130" t="s">
        <v>4815</v>
      </c>
    </row>
    <row r="2168" spans="3:15">
      <c r="C2168" s="189"/>
      <c r="D2168" s="189"/>
      <c r="E2168" s="189"/>
      <c r="H2168" s="175" t="s">
        <v>5927</v>
      </c>
      <c r="I2168" s="167" t="s">
        <v>5937</v>
      </c>
      <c r="J2168" s="130" t="s">
        <v>5938</v>
      </c>
      <c r="L2168" s="130" t="s">
        <v>5939</v>
      </c>
      <c r="M2168" s="130" t="s">
        <v>4714</v>
      </c>
      <c r="N2168" s="177" t="s">
        <v>4817</v>
      </c>
      <c r="O2168" s="130" t="s">
        <v>4818</v>
      </c>
    </row>
    <row r="2169" spans="3:15">
      <c r="C2169" s="189"/>
      <c r="D2169" s="189"/>
      <c r="E2169" s="189"/>
      <c r="H2169" s="175" t="s">
        <v>5927</v>
      </c>
      <c r="I2169" s="167" t="s">
        <v>5940</v>
      </c>
      <c r="J2169" s="130" t="s">
        <v>5941</v>
      </c>
      <c r="L2169" s="130" t="s">
        <v>5942</v>
      </c>
      <c r="M2169" s="130" t="s">
        <v>4714</v>
      </c>
      <c r="N2169" s="177" t="s">
        <v>4820</v>
      </c>
      <c r="O2169" s="130" t="s">
        <v>4821</v>
      </c>
    </row>
    <row r="2170" spans="3:15">
      <c r="C2170" s="189"/>
      <c r="D2170" s="189"/>
      <c r="E2170" s="189"/>
      <c r="H2170" s="175" t="s">
        <v>5927</v>
      </c>
      <c r="I2170" s="167" t="s">
        <v>5943</v>
      </c>
      <c r="J2170" s="130" t="s">
        <v>5944</v>
      </c>
      <c r="L2170" s="130" t="s">
        <v>5945</v>
      </c>
      <c r="M2170" s="130" t="s">
        <v>4714</v>
      </c>
      <c r="N2170" s="177" t="s">
        <v>4823</v>
      </c>
      <c r="O2170" s="130" t="s">
        <v>4824</v>
      </c>
    </row>
    <row r="2171" spans="3:15">
      <c r="C2171" s="189"/>
      <c r="D2171" s="189"/>
      <c r="E2171" s="189"/>
      <c r="H2171" s="175" t="s">
        <v>5927</v>
      </c>
      <c r="I2171" s="167" t="s">
        <v>5946</v>
      </c>
      <c r="J2171" s="130" t="s">
        <v>5947</v>
      </c>
      <c r="L2171" s="130" t="s">
        <v>5948</v>
      </c>
      <c r="M2171" s="130" t="s">
        <v>4714</v>
      </c>
      <c r="N2171" s="177" t="s">
        <v>4826</v>
      </c>
      <c r="O2171" s="130" t="s">
        <v>4827</v>
      </c>
    </row>
    <row r="2172" spans="3:15">
      <c r="C2172" s="189"/>
      <c r="D2172" s="189"/>
      <c r="E2172" s="189"/>
      <c r="H2172" s="175" t="s">
        <v>5927</v>
      </c>
      <c r="I2172" s="167" t="s">
        <v>5949</v>
      </c>
      <c r="J2172" s="130" t="s">
        <v>5950</v>
      </c>
      <c r="L2172" s="130" t="s">
        <v>5951</v>
      </c>
      <c r="M2172" s="130" t="s">
        <v>4714</v>
      </c>
      <c r="N2172" s="177" t="s">
        <v>4829</v>
      </c>
      <c r="O2172" s="130" t="s">
        <v>4830</v>
      </c>
    </row>
    <row r="2173" spans="3:15">
      <c r="C2173" s="189"/>
      <c r="D2173" s="189"/>
      <c r="E2173" s="189"/>
      <c r="H2173" s="185"/>
      <c r="I2173" s="181" t="s">
        <v>5952</v>
      </c>
      <c r="J2173" s="186"/>
      <c r="L2173" s="130" t="s">
        <v>5953</v>
      </c>
      <c r="M2173" s="130" t="s">
        <v>4714</v>
      </c>
      <c r="N2173" s="177" t="s">
        <v>4832</v>
      </c>
      <c r="O2173" s="130" t="s">
        <v>4833</v>
      </c>
    </row>
    <row r="2174" spans="3:15">
      <c r="C2174" s="189"/>
      <c r="D2174" s="189"/>
      <c r="E2174" s="189"/>
      <c r="H2174" s="175" t="s">
        <v>5954</v>
      </c>
      <c r="I2174" s="167" t="s">
        <v>5955</v>
      </c>
      <c r="J2174" s="130" t="s">
        <v>5956</v>
      </c>
      <c r="L2174" s="130" t="s">
        <v>5957</v>
      </c>
      <c r="M2174" s="130"/>
      <c r="N2174" s="177"/>
      <c r="O2174" s="130" t="s">
        <v>4833</v>
      </c>
    </row>
    <row r="2175" spans="3:15">
      <c r="C2175" s="189"/>
      <c r="D2175" s="189"/>
      <c r="E2175" s="189"/>
      <c r="H2175" s="175" t="s">
        <v>5954</v>
      </c>
      <c r="I2175" s="167" t="s">
        <v>5958</v>
      </c>
      <c r="J2175" s="130" t="s">
        <v>5959</v>
      </c>
      <c r="L2175" s="130" t="s">
        <v>5960</v>
      </c>
      <c r="M2175" s="130" t="s">
        <v>4714</v>
      </c>
      <c r="N2175" s="177" t="s">
        <v>4835</v>
      </c>
      <c r="O2175" s="130" t="s">
        <v>4836</v>
      </c>
    </row>
    <row r="2176" spans="3:15">
      <c r="C2176" s="189"/>
      <c r="D2176" s="189"/>
      <c r="E2176" s="189"/>
      <c r="H2176" s="175" t="s">
        <v>5954</v>
      </c>
      <c r="I2176" s="167" t="s">
        <v>5961</v>
      </c>
      <c r="J2176" s="130" t="s">
        <v>5962</v>
      </c>
      <c r="L2176" s="130" t="s">
        <v>5963</v>
      </c>
      <c r="M2176" s="130" t="s">
        <v>4714</v>
      </c>
      <c r="N2176" s="177" t="s">
        <v>3642</v>
      </c>
      <c r="O2176" s="130" t="s">
        <v>4838</v>
      </c>
    </row>
    <row r="2177" spans="3:15">
      <c r="C2177" s="189"/>
      <c r="D2177" s="189"/>
      <c r="E2177" s="189"/>
      <c r="H2177" s="175" t="s">
        <v>5954</v>
      </c>
      <c r="I2177" s="167" t="s">
        <v>5964</v>
      </c>
      <c r="J2177" s="130" t="s">
        <v>5965</v>
      </c>
      <c r="L2177" s="130" t="s">
        <v>5966</v>
      </c>
      <c r="M2177" s="130" t="s">
        <v>4714</v>
      </c>
      <c r="N2177" s="177" t="s">
        <v>4840</v>
      </c>
      <c r="O2177" s="130" t="s">
        <v>4841</v>
      </c>
    </row>
    <row r="2178" spans="3:15">
      <c r="C2178" s="189"/>
      <c r="D2178" s="189"/>
      <c r="E2178" s="189"/>
      <c r="H2178" s="175" t="s">
        <v>5954</v>
      </c>
      <c r="I2178" s="167" t="s">
        <v>5967</v>
      </c>
      <c r="J2178" s="130" t="s">
        <v>5968</v>
      </c>
      <c r="L2178" s="130" t="s">
        <v>5969</v>
      </c>
      <c r="M2178" s="130" t="s">
        <v>4714</v>
      </c>
      <c r="N2178" s="177" t="s">
        <v>4843</v>
      </c>
      <c r="O2178" s="130" t="s">
        <v>4844</v>
      </c>
    </row>
    <row r="2179" spans="3:15">
      <c r="C2179" s="189"/>
      <c r="D2179" s="189"/>
      <c r="E2179" s="189"/>
      <c r="H2179" s="175" t="s">
        <v>5954</v>
      </c>
      <c r="I2179" s="167" t="s">
        <v>5970</v>
      </c>
      <c r="J2179" s="130" t="s">
        <v>5971</v>
      </c>
      <c r="L2179" s="130" t="s">
        <v>5972</v>
      </c>
      <c r="M2179" s="130" t="s">
        <v>4714</v>
      </c>
      <c r="N2179" s="177" t="s">
        <v>4846</v>
      </c>
      <c r="O2179" s="130" t="s">
        <v>4847</v>
      </c>
    </row>
    <row r="2180" spans="3:15">
      <c r="C2180" s="189"/>
      <c r="D2180" s="189"/>
      <c r="E2180" s="189"/>
      <c r="H2180" s="175" t="s">
        <v>5954</v>
      </c>
      <c r="I2180" s="167" t="s">
        <v>5973</v>
      </c>
      <c r="J2180" s="130" t="s">
        <v>5974</v>
      </c>
      <c r="L2180" s="130" t="s">
        <v>5975</v>
      </c>
      <c r="M2180" s="130" t="s">
        <v>4714</v>
      </c>
      <c r="N2180" s="177" t="s">
        <v>4849</v>
      </c>
      <c r="O2180" s="130" t="s">
        <v>4850</v>
      </c>
    </row>
    <row r="2181" spans="3:15">
      <c r="C2181" s="189"/>
      <c r="D2181" s="189"/>
      <c r="E2181" s="189"/>
      <c r="H2181" s="175" t="s">
        <v>5954</v>
      </c>
      <c r="I2181" s="167" t="s">
        <v>5976</v>
      </c>
      <c r="J2181" s="130" t="s">
        <v>5977</v>
      </c>
      <c r="L2181" s="130" t="s">
        <v>5978</v>
      </c>
      <c r="M2181" s="130"/>
      <c r="N2181" s="177"/>
      <c r="O2181" s="130" t="s">
        <v>4850</v>
      </c>
    </row>
    <row r="2182" spans="3:15">
      <c r="C2182" s="189"/>
      <c r="D2182" s="189"/>
      <c r="E2182" s="189"/>
      <c r="H2182" s="175" t="s">
        <v>5954</v>
      </c>
      <c r="I2182" s="167" t="s">
        <v>5979</v>
      </c>
      <c r="J2182" s="130" t="s">
        <v>5980</v>
      </c>
      <c r="L2182" s="130" t="s">
        <v>5981</v>
      </c>
      <c r="M2182" s="130"/>
      <c r="N2182" s="177"/>
      <c r="O2182" s="130" t="s">
        <v>4850</v>
      </c>
    </row>
    <row r="2183" spans="3:15">
      <c r="C2183" s="189"/>
      <c r="D2183" s="189"/>
      <c r="E2183" s="189"/>
      <c r="H2183" s="175" t="s">
        <v>5954</v>
      </c>
      <c r="I2183" s="167" t="s">
        <v>5982</v>
      </c>
      <c r="J2183" s="130" t="s">
        <v>5983</v>
      </c>
      <c r="L2183" s="130" t="s">
        <v>5984</v>
      </c>
      <c r="M2183" s="130" t="s">
        <v>4714</v>
      </c>
      <c r="N2183" s="177" t="s">
        <v>4852</v>
      </c>
      <c r="O2183" s="130" t="s">
        <v>4853</v>
      </c>
    </row>
    <row r="2184" spans="3:15">
      <c r="C2184" s="189"/>
      <c r="D2184" s="189"/>
      <c r="E2184" s="189"/>
      <c r="H2184" s="175" t="s">
        <v>5954</v>
      </c>
      <c r="I2184" s="167" t="s">
        <v>5985</v>
      </c>
      <c r="J2184" s="130" t="s">
        <v>5986</v>
      </c>
      <c r="L2184" s="130" t="s">
        <v>5987</v>
      </c>
      <c r="M2184" s="130" t="s">
        <v>4714</v>
      </c>
      <c r="N2184" s="177" t="s">
        <v>4855</v>
      </c>
      <c r="O2184" s="130" t="s">
        <v>4856</v>
      </c>
    </row>
    <row r="2185" spans="3:15">
      <c r="C2185" s="189"/>
      <c r="D2185" s="189"/>
      <c r="E2185" s="189"/>
      <c r="H2185" s="175" t="s">
        <v>5954</v>
      </c>
      <c r="I2185" s="167" t="s">
        <v>2069</v>
      </c>
      <c r="J2185" s="130" t="s">
        <v>5988</v>
      </c>
      <c r="L2185" s="130" t="s">
        <v>5989</v>
      </c>
      <c r="M2185" s="130" t="s">
        <v>4714</v>
      </c>
      <c r="N2185" s="177" t="s">
        <v>4858</v>
      </c>
      <c r="O2185" s="130" t="s">
        <v>4859</v>
      </c>
    </row>
    <row r="2186" spans="3:15">
      <c r="C2186" s="189"/>
      <c r="D2186" s="189"/>
      <c r="E2186" s="189"/>
      <c r="H2186" s="185"/>
      <c r="I2186" s="181" t="s">
        <v>5990</v>
      </c>
      <c r="J2186" s="186"/>
      <c r="L2186" s="130" t="s">
        <v>5991</v>
      </c>
      <c r="M2186" s="130" t="s">
        <v>4714</v>
      </c>
      <c r="N2186" s="177" t="s">
        <v>4861</v>
      </c>
      <c r="O2186" s="130" t="s">
        <v>4862</v>
      </c>
    </row>
    <row r="2187" spans="3:15">
      <c r="C2187" s="189"/>
      <c r="D2187" s="189"/>
      <c r="E2187" s="189"/>
      <c r="H2187" s="175" t="s">
        <v>5992</v>
      </c>
      <c r="I2187" s="167" t="s">
        <v>5993</v>
      </c>
      <c r="J2187" s="130" t="s">
        <v>5994</v>
      </c>
      <c r="L2187" s="130" t="s">
        <v>5995</v>
      </c>
      <c r="M2187" s="130"/>
      <c r="N2187" s="177"/>
      <c r="O2187" s="130" t="s">
        <v>4862</v>
      </c>
    </row>
    <row r="2188" spans="3:15">
      <c r="C2188" s="189"/>
      <c r="D2188" s="189"/>
      <c r="E2188" s="189"/>
      <c r="H2188" s="175" t="s">
        <v>5992</v>
      </c>
      <c r="I2188" s="167" t="s">
        <v>5996</v>
      </c>
      <c r="J2188" s="130" t="s">
        <v>5997</v>
      </c>
      <c r="L2188" s="130" t="s">
        <v>5998</v>
      </c>
      <c r="M2188" s="130" t="s">
        <v>4714</v>
      </c>
      <c r="N2188" s="177" t="s">
        <v>4864</v>
      </c>
      <c r="O2188" s="130" t="s">
        <v>4865</v>
      </c>
    </row>
    <row r="2189" spans="3:15">
      <c r="C2189" s="189"/>
      <c r="D2189" s="189"/>
      <c r="E2189" s="189"/>
      <c r="H2189" s="175" t="s">
        <v>5992</v>
      </c>
      <c r="I2189" s="167" t="s">
        <v>5999</v>
      </c>
      <c r="J2189" s="130" t="s">
        <v>6000</v>
      </c>
      <c r="L2189" s="130" t="s">
        <v>6001</v>
      </c>
      <c r="M2189" s="130" t="s">
        <v>4714</v>
      </c>
      <c r="N2189" s="177" t="s">
        <v>4867</v>
      </c>
      <c r="O2189" s="130" t="s">
        <v>4868</v>
      </c>
    </row>
    <row r="2190" spans="3:15">
      <c r="C2190" s="189"/>
      <c r="D2190" s="189"/>
      <c r="E2190" s="189"/>
      <c r="H2190" s="175" t="s">
        <v>5992</v>
      </c>
      <c r="I2190" s="167" t="s">
        <v>6002</v>
      </c>
      <c r="J2190" s="130" t="s">
        <v>6003</v>
      </c>
      <c r="L2190" s="130" t="s">
        <v>6004</v>
      </c>
      <c r="M2190" s="130" t="s">
        <v>4714</v>
      </c>
      <c r="N2190" s="177" t="s">
        <v>4870</v>
      </c>
      <c r="O2190" s="130" t="s">
        <v>4871</v>
      </c>
    </row>
    <row r="2191" spans="3:15">
      <c r="C2191" s="189"/>
      <c r="D2191" s="189"/>
      <c r="E2191" s="189"/>
      <c r="H2191" s="175" t="s">
        <v>5992</v>
      </c>
      <c r="I2191" s="167" t="s">
        <v>6005</v>
      </c>
      <c r="J2191" s="130" t="s">
        <v>6006</v>
      </c>
      <c r="L2191" s="130" t="s">
        <v>6007</v>
      </c>
      <c r="M2191" s="130" t="s">
        <v>4714</v>
      </c>
      <c r="N2191" s="177" t="s">
        <v>4873</v>
      </c>
      <c r="O2191" s="130" t="s">
        <v>4874</v>
      </c>
    </row>
    <row r="2192" spans="3:15">
      <c r="C2192" s="189"/>
      <c r="D2192" s="189"/>
      <c r="E2192" s="189"/>
      <c r="H2192" s="175" t="s">
        <v>5992</v>
      </c>
      <c r="I2192" s="167" t="s">
        <v>6008</v>
      </c>
      <c r="J2192" s="130" t="s">
        <v>6009</v>
      </c>
      <c r="L2192" s="130" t="s">
        <v>6010</v>
      </c>
      <c r="M2192" s="130" t="s">
        <v>4714</v>
      </c>
      <c r="N2192" s="177" t="s">
        <v>4876</v>
      </c>
      <c r="O2192" s="130" t="s">
        <v>4877</v>
      </c>
    </row>
    <row r="2193" spans="3:15">
      <c r="C2193" s="189"/>
      <c r="D2193" s="189"/>
      <c r="E2193" s="189"/>
      <c r="H2193" s="175" t="s">
        <v>5992</v>
      </c>
      <c r="I2193" s="167" t="s">
        <v>6011</v>
      </c>
      <c r="J2193" s="130" t="s">
        <v>6012</v>
      </c>
      <c r="L2193" s="130" t="s">
        <v>6013</v>
      </c>
      <c r="M2193" s="130" t="s">
        <v>4881</v>
      </c>
      <c r="N2193" s="177" t="s">
        <v>4882</v>
      </c>
      <c r="O2193" s="130" t="s">
        <v>4883</v>
      </c>
    </row>
    <row r="2194" spans="3:15">
      <c r="C2194" s="189"/>
      <c r="D2194" s="189"/>
      <c r="E2194" s="189"/>
      <c r="H2194" s="175" t="s">
        <v>5992</v>
      </c>
      <c r="I2194" s="167" t="s">
        <v>6014</v>
      </c>
      <c r="J2194" s="130" t="s">
        <v>6015</v>
      </c>
      <c r="L2194" s="130" t="s">
        <v>6016</v>
      </c>
      <c r="M2194" s="130" t="s">
        <v>4881</v>
      </c>
      <c r="N2194" s="177" t="s">
        <v>4885</v>
      </c>
      <c r="O2194" s="130" t="s">
        <v>4886</v>
      </c>
    </row>
    <row r="2195" spans="3:15">
      <c r="C2195" s="189"/>
      <c r="D2195" s="189"/>
      <c r="E2195" s="189"/>
      <c r="H2195" s="175" t="s">
        <v>5992</v>
      </c>
      <c r="I2195" s="167" t="s">
        <v>6017</v>
      </c>
      <c r="J2195" s="130" t="s">
        <v>6018</v>
      </c>
      <c r="L2195" s="130" t="s">
        <v>6019</v>
      </c>
      <c r="M2195" s="130" t="s">
        <v>4881</v>
      </c>
      <c r="N2195" s="177" t="s">
        <v>4888</v>
      </c>
      <c r="O2195" s="130" t="s">
        <v>4889</v>
      </c>
    </row>
    <row r="2196" spans="3:15">
      <c r="C2196" s="189"/>
      <c r="D2196" s="189"/>
      <c r="E2196" s="189"/>
      <c r="H2196" s="175" t="s">
        <v>5992</v>
      </c>
      <c r="I2196" s="167" t="s">
        <v>6020</v>
      </c>
      <c r="J2196" s="130" t="s">
        <v>6021</v>
      </c>
      <c r="L2196" s="130" t="s">
        <v>6022</v>
      </c>
      <c r="M2196" s="130" t="s">
        <v>4881</v>
      </c>
      <c r="N2196" s="177" t="s">
        <v>1842</v>
      </c>
      <c r="O2196" s="130" t="s">
        <v>4891</v>
      </c>
    </row>
    <row r="2197" spans="3:15">
      <c r="C2197" s="189"/>
      <c r="D2197" s="189"/>
      <c r="E2197" s="189"/>
      <c r="H2197" s="175" t="s">
        <v>5992</v>
      </c>
      <c r="I2197" s="167" t="s">
        <v>109</v>
      </c>
      <c r="J2197" s="130" t="s">
        <v>6023</v>
      </c>
      <c r="L2197" s="130" t="s">
        <v>6024</v>
      </c>
      <c r="M2197" s="130"/>
      <c r="N2197" s="177"/>
      <c r="O2197" s="130" t="s">
        <v>4891</v>
      </c>
    </row>
    <row r="2198" spans="3:15">
      <c r="C2198" s="189"/>
      <c r="D2198" s="189"/>
      <c r="E2198" s="189"/>
      <c r="H2198" s="175" t="s">
        <v>5992</v>
      </c>
      <c r="I2198" s="167" t="s">
        <v>6025</v>
      </c>
      <c r="J2198" s="130" t="s">
        <v>6026</v>
      </c>
      <c r="L2198" s="130" t="s">
        <v>6027</v>
      </c>
      <c r="M2198" s="130"/>
      <c r="N2198" s="177"/>
      <c r="O2198" s="130" t="s">
        <v>4891</v>
      </c>
    </row>
    <row r="2199" spans="3:15">
      <c r="C2199" s="189"/>
      <c r="D2199" s="189"/>
      <c r="E2199" s="189"/>
      <c r="H2199" s="175" t="s">
        <v>5992</v>
      </c>
      <c r="I2199" s="167" t="s">
        <v>3645</v>
      </c>
      <c r="J2199" s="130" t="s">
        <v>6028</v>
      </c>
      <c r="L2199" s="130" t="s">
        <v>6029</v>
      </c>
      <c r="M2199" s="130" t="s">
        <v>4881</v>
      </c>
      <c r="N2199" s="177" t="s">
        <v>4893</v>
      </c>
      <c r="O2199" s="130" t="s">
        <v>4894</v>
      </c>
    </row>
    <row r="2200" spans="3:15">
      <c r="C2200" s="189"/>
      <c r="D2200" s="189"/>
      <c r="E2200" s="189"/>
      <c r="H2200" s="175" t="s">
        <v>5992</v>
      </c>
      <c r="I2200" s="167" t="s">
        <v>5440</v>
      </c>
      <c r="J2200" s="130" t="s">
        <v>6030</v>
      </c>
      <c r="L2200" s="130" t="s">
        <v>6031</v>
      </c>
      <c r="M2200" s="130"/>
      <c r="N2200" s="177"/>
      <c r="O2200" s="130" t="s">
        <v>4894</v>
      </c>
    </row>
    <row r="2201" spans="3:15">
      <c r="C2201" s="189"/>
      <c r="D2201" s="189"/>
      <c r="E2201" s="189"/>
      <c r="H2201" s="175" t="s">
        <v>5992</v>
      </c>
      <c r="I2201" s="167" t="s">
        <v>6032</v>
      </c>
      <c r="J2201" s="130" t="s">
        <v>6033</v>
      </c>
      <c r="L2201" s="130" t="s">
        <v>6034</v>
      </c>
      <c r="M2201" s="130" t="s">
        <v>4881</v>
      </c>
      <c r="N2201" s="177" t="s">
        <v>4896</v>
      </c>
      <c r="O2201" s="130" t="s">
        <v>4897</v>
      </c>
    </row>
    <row r="2202" spans="3:15">
      <c r="C2202" s="189"/>
      <c r="D2202" s="189"/>
      <c r="E2202" s="189"/>
      <c r="H2202" s="175" t="s">
        <v>5992</v>
      </c>
      <c r="I2202" s="167" t="s">
        <v>3536</v>
      </c>
      <c r="J2202" s="130" t="s">
        <v>6035</v>
      </c>
      <c r="L2202" s="130" t="s">
        <v>6036</v>
      </c>
      <c r="M2202" s="130"/>
      <c r="N2202" s="177"/>
      <c r="O2202" s="130" t="s">
        <v>4897</v>
      </c>
    </row>
    <row r="2203" spans="3:15">
      <c r="C2203" s="189"/>
      <c r="D2203" s="189"/>
      <c r="E2203" s="189"/>
      <c r="H2203" s="175" t="s">
        <v>5992</v>
      </c>
      <c r="I2203" s="167" t="s">
        <v>6037</v>
      </c>
      <c r="J2203" s="130" t="s">
        <v>6038</v>
      </c>
      <c r="L2203" s="130" t="s">
        <v>6039</v>
      </c>
      <c r="M2203" s="130" t="s">
        <v>4881</v>
      </c>
      <c r="N2203" s="177" t="s">
        <v>4899</v>
      </c>
      <c r="O2203" s="130" t="s">
        <v>4900</v>
      </c>
    </row>
    <row r="2204" spans="3:15">
      <c r="C2204" s="189"/>
      <c r="D2204" s="189"/>
      <c r="E2204" s="189"/>
      <c r="H2204" s="175" t="s">
        <v>5992</v>
      </c>
      <c r="I2204" s="167" t="s">
        <v>6040</v>
      </c>
      <c r="J2204" s="130" t="s">
        <v>6041</v>
      </c>
      <c r="L2204" s="130" t="s">
        <v>6042</v>
      </c>
      <c r="M2204" s="130"/>
      <c r="N2204" s="177"/>
      <c r="O2204" s="130" t="s">
        <v>4900</v>
      </c>
    </row>
    <row r="2205" spans="3:15">
      <c r="C2205" s="189"/>
      <c r="D2205" s="189"/>
      <c r="E2205" s="189"/>
      <c r="H2205" s="175" t="s">
        <v>5992</v>
      </c>
      <c r="I2205" s="167" t="s">
        <v>6043</v>
      </c>
      <c r="J2205" s="130" t="s">
        <v>6044</v>
      </c>
      <c r="L2205" s="130" t="s">
        <v>6045</v>
      </c>
      <c r="M2205" s="130" t="s">
        <v>4881</v>
      </c>
      <c r="N2205" s="177" t="s">
        <v>4902</v>
      </c>
      <c r="O2205" s="130" t="s">
        <v>4903</v>
      </c>
    </row>
    <row r="2206" spans="3:15">
      <c r="C2206" s="189"/>
      <c r="D2206" s="189"/>
      <c r="E2206" s="189"/>
      <c r="H2206" s="175" t="s">
        <v>5992</v>
      </c>
      <c r="I2206" s="167" t="s">
        <v>751</v>
      </c>
      <c r="J2206" s="130" t="s">
        <v>6046</v>
      </c>
      <c r="L2206" s="130" t="s">
        <v>6047</v>
      </c>
      <c r="M2206" s="130" t="s">
        <v>4881</v>
      </c>
      <c r="N2206" s="177" t="s">
        <v>4905</v>
      </c>
      <c r="O2206" s="130" t="s">
        <v>4906</v>
      </c>
    </row>
    <row r="2207" spans="3:15">
      <c r="C2207" s="189"/>
      <c r="D2207" s="189"/>
      <c r="E2207" s="189"/>
      <c r="H2207" s="175" t="s">
        <v>5992</v>
      </c>
      <c r="I2207" s="167" t="s">
        <v>6048</v>
      </c>
      <c r="J2207" s="130" t="s">
        <v>6049</v>
      </c>
      <c r="L2207" s="130" t="s">
        <v>6050</v>
      </c>
      <c r="M2207" s="130" t="s">
        <v>4881</v>
      </c>
      <c r="N2207" s="177" t="s">
        <v>4908</v>
      </c>
      <c r="O2207" s="130" t="s">
        <v>4909</v>
      </c>
    </row>
    <row r="2208" spans="3:15">
      <c r="C2208" s="189"/>
      <c r="D2208" s="189"/>
      <c r="E2208" s="189"/>
      <c r="H2208" s="175" t="s">
        <v>5992</v>
      </c>
      <c r="I2208" s="167" t="s">
        <v>6051</v>
      </c>
      <c r="J2208" s="130" t="s">
        <v>6052</v>
      </c>
      <c r="L2208" s="130" t="s">
        <v>6053</v>
      </c>
      <c r="M2208" s="130" t="s">
        <v>4881</v>
      </c>
      <c r="N2208" s="177" t="s">
        <v>4911</v>
      </c>
      <c r="O2208" s="130" t="s">
        <v>4912</v>
      </c>
    </row>
    <row r="2209" spans="3:15">
      <c r="C2209" s="189"/>
      <c r="D2209" s="189"/>
      <c r="E2209" s="189"/>
      <c r="H2209" s="175" t="s">
        <v>5992</v>
      </c>
      <c r="I2209" s="167" t="s">
        <v>6054</v>
      </c>
      <c r="J2209" s="130" t="s">
        <v>6055</v>
      </c>
      <c r="L2209" s="130" t="s">
        <v>6056</v>
      </c>
      <c r="M2209" s="130" t="s">
        <v>4881</v>
      </c>
      <c r="N2209" s="177" t="s">
        <v>4914</v>
      </c>
      <c r="O2209" s="130" t="s">
        <v>4915</v>
      </c>
    </row>
    <row r="2210" spans="3:15">
      <c r="C2210" s="189"/>
      <c r="D2210" s="189"/>
      <c r="E2210" s="189"/>
      <c r="H2210" s="175" t="s">
        <v>5992</v>
      </c>
      <c r="I2210" s="167" t="s">
        <v>6057</v>
      </c>
      <c r="J2210" s="130" t="s">
        <v>6058</v>
      </c>
      <c r="L2210" s="130" t="s">
        <v>6059</v>
      </c>
      <c r="M2210" s="130"/>
      <c r="N2210" s="177"/>
      <c r="O2210" s="130" t="s">
        <v>4915</v>
      </c>
    </row>
    <row r="2211" spans="3:15">
      <c r="C2211" s="189"/>
      <c r="D2211" s="189"/>
      <c r="E2211" s="189"/>
      <c r="H2211" s="185"/>
      <c r="I2211" s="181" t="s">
        <v>6060</v>
      </c>
      <c r="J2211" s="186"/>
      <c r="L2211" s="130" t="s">
        <v>6061</v>
      </c>
      <c r="M2211" s="130" t="s">
        <v>4881</v>
      </c>
      <c r="N2211" s="177" t="s">
        <v>4917</v>
      </c>
      <c r="O2211" s="130" t="s">
        <v>4918</v>
      </c>
    </row>
    <row r="2212" spans="3:15">
      <c r="C2212" s="189"/>
      <c r="D2212" s="189"/>
      <c r="E2212" s="189"/>
      <c r="H2212" s="175" t="s">
        <v>6062</v>
      </c>
      <c r="I2212" s="167" t="s">
        <v>6063</v>
      </c>
      <c r="J2212" s="130" t="s">
        <v>6064</v>
      </c>
      <c r="L2212" s="130" t="s">
        <v>6065</v>
      </c>
      <c r="M2212" s="130"/>
      <c r="N2212" s="177"/>
      <c r="O2212" s="130" t="s">
        <v>4918</v>
      </c>
    </row>
    <row r="2213" spans="3:15">
      <c r="C2213" s="189"/>
      <c r="D2213" s="189"/>
      <c r="E2213" s="189"/>
      <c r="H2213" s="175" t="s">
        <v>6062</v>
      </c>
      <c r="I2213" s="167" t="s">
        <v>4893</v>
      </c>
      <c r="J2213" s="130" t="s">
        <v>6066</v>
      </c>
      <c r="L2213" s="130" t="s">
        <v>6067</v>
      </c>
      <c r="M2213" s="130" t="s">
        <v>4881</v>
      </c>
      <c r="N2213" s="177" t="s">
        <v>4920</v>
      </c>
      <c r="O2213" s="130" t="s">
        <v>4921</v>
      </c>
    </row>
    <row r="2214" spans="3:15">
      <c r="C2214" s="189"/>
      <c r="D2214" s="189"/>
      <c r="E2214" s="189"/>
      <c r="H2214" s="175" t="s">
        <v>6062</v>
      </c>
      <c r="I2214" s="167" t="s">
        <v>5440</v>
      </c>
      <c r="J2214" s="130" t="s">
        <v>6068</v>
      </c>
      <c r="L2214" s="130" t="s">
        <v>6069</v>
      </c>
      <c r="M2214" s="130" t="s">
        <v>4881</v>
      </c>
      <c r="N2214" s="177" t="s">
        <v>4923</v>
      </c>
      <c r="O2214" s="130" t="s">
        <v>4924</v>
      </c>
    </row>
    <row r="2215" spans="3:15">
      <c r="C2215" s="189"/>
      <c r="D2215" s="189"/>
      <c r="E2215" s="189"/>
      <c r="H2215" s="175" t="s">
        <v>6062</v>
      </c>
      <c r="I2215" s="167" t="s">
        <v>6070</v>
      </c>
      <c r="J2215" s="130" t="s">
        <v>6071</v>
      </c>
      <c r="L2215" s="130" t="s">
        <v>6072</v>
      </c>
      <c r="M2215" s="130"/>
      <c r="N2215" s="177"/>
      <c r="O2215" s="130" t="s">
        <v>4924</v>
      </c>
    </row>
    <row r="2216" spans="3:15">
      <c r="C2216" s="189"/>
      <c r="D2216" s="189"/>
      <c r="E2216" s="189"/>
      <c r="H2216" s="189"/>
      <c r="I2216" s="192"/>
      <c r="J2216" s="189"/>
      <c r="L2216" s="130" t="s">
        <v>6073</v>
      </c>
      <c r="M2216" s="130" t="s">
        <v>4881</v>
      </c>
      <c r="N2216" s="177" t="s">
        <v>6738</v>
      </c>
      <c r="O2216" s="130" t="s">
        <v>4926</v>
      </c>
    </row>
    <row r="2217" spans="3:15">
      <c r="C2217" s="189"/>
      <c r="D2217" s="189"/>
      <c r="E2217" s="189"/>
      <c r="H2217" s="189"/>
      <c r="I2217" s="192"/>
      <c r="J2217" s="189"/>
      <c r="L2217" s="130" t="s">
        <v>6074</v>
      </c>
      <c r="M2217" s="130" t="s">
        <v>4881</v>
      </c>
      <c r="N2217" s="177" t="s">
        <v>5465</v>
      </c>
      <c r="O2217" s="130" t="s">
        <v>4928</v>
      </c>
    </row>
    <row r="2218" spans="3:15">
      <c r="C2218" s="189"/>
      <c r="D2218" s="189"/>
      <c r="E2218" s="189"/>
      <c r="L2218" s="130" t="s">
        <v>6075</v>
      </c>
      <c r="M2218" s="130"/>
      <c r="N2218" s="177"/>
      <c r="O2218" s="130" t="s">
        <v>4928</v>
      </c>
    </row>
    <row r="2219" spans="3:15">
      <c r="C2219" s="189"/>
      <c r="D2219" s="189"/>
      <c r="E2219" s="189"/>
      <c r="L2219" s="130" t="s">
        <v>6076</v>
      </c>
      <c r="M2219" s="130" t="s">
        <v>4881</v>
      </c>
      <c r="N2219" s="177" t="s">
        <v>1127</v>
      </c>
      <c r="O2219" s="130" t="s">
        <v>4930</v>
      </c>
    </row>
    <row r="2220" spans="3:15">
      <c r="C2220" s="189"/>
      <c r="D2220" s="189"/>
      <c r="E2220" s="189"/>
      <c r="L2220" s="130" t="s">
        <v>6077</v>
      </c>
      <c r="M2220" s="130"/>
      <c r="N2220" s="177"/>
      <c r="O2220" s="130" t="s">
        <v>4930</v>
      </c>
    </row>
    <row r="2221" spans="3:15">
      <c r="C2221" s="189"/>
      <c r="D2221" s="189"/>
      <c r="E2221" s="189"/>
      <c r="L2221" s="130" t="s">
        <v>6078</v>
      </c>
      <c r="M2221" s="130" t="s">
        <v>4881</v>
      </c>
      <c r="N2221" s="177" t="s">
        <v>4932</v>
      </c>
      <c r="O2221" s="130" t="s">
        <v>4933</v>
      </c>
    </row>
    <row r="2222" spans="3:15">
      <c r="C2222" s="189"/>
      <c r="D2222" s="189"/>
      <c r="E2222" s="189"/>
      <c r="L2222" s="130" t="s">
        <v>6079</v>
      </c>
      <c r="M2222" s="130"/>
      <c r="N2222" s="177"/>
      <c r="O2222" s="130" t="s">
        <v>4933</v>
      </c>
    </row>
    <row r="2223" spans="3:15">
      <c r="C2223" s="189"/>
      <c r="D2223" s="189"/>
      <c r="E2223" s="189"/>
      <c r="L2223" s="130" t="s">
        <v>6080</v>
      </c>
      <c r="M2223" s="130" t="s">
        <v>4881</v>
      </c>
      <c r="N2223" s="177" t="s">
        <v>4935</v>
      </c>
      <c r="O2223" s="130" t="s">
        <v>4936</v>
      </c>
    </row>
    <row r="2224" spans="3:15">
      <c r="C2224" s="189"/>
      <c r="D2224" s="189"/>
      <c r="E2224" s="189"/>
      <c r="L2224" s="130" t="s">
        <v>6081</v>
      </c>
      <c r="M2224" s="130"/>
      <c r="N2224" s="177"/>
      <c r="O2224" s="130" t="s">
        <v>4936</v>
      </c>
    </row>
    <row r="2225" spans="3:15">
      <c r="C2225" s="189"/>
      <c r="D2225" s="189"/>
      <c r="E2225" s="189"/>
      <c r="L2225" s="130" t="s">
        <v>6082</v>
      </c>
      <c r="M2225" s="130" t="s">
        <v>4881</v>
      </c>
      <c r="N2225" s="177" t="s">
        <v>4938</v>
      </c>
      <c r="O2225" s="130" t="s">
        <v>4939</v>
      </c>
    </row>
    <row r="2226" spans="3:15">
      <c r="C2226" s="189"/>
      <c r="D2226" s="189"/>
      <c r="E2226" s="189"/>
      <c r="L2226" s="130" t="s">
        <v>6083</v>
      </c>
      <c r="M2226" s="130" t="s">
        <v>4943</v>
      </c>
      <c r="N2226" s="177" t="s">
        <v>4944</v>
      </c>
      <c r="O2226" s="130" t="s">
        <v>4945</v>
      </c>
    </row>
    <row r="2227" spans="3:15">
      <c r="C2227" s="189"/>
      <c r="D2227" s="189"/>
      <c r="E2227" s="189"/>
      <c r="L2227" s="130" t="s">
        <v>6084</v>
      </c>
      <c r="M2227" s="130"/>
      <c r="N2227" s="177"/>
      <c r="O2227" s="130" t="s">
        <v>4945</v>
      </c>
    </row>
    <row r="2228" spans="3:15">
      <c r="C2228" s="189"/>
      <c r="D2228" s="189"/>
      <c r="E2228" s="189"/>
      <c r="L2228" s="130" t="s">
        <v>6085</v>
      </c>
      <c r="M2228" s="130" t="s">
        <v>4943</v>
      </c>
      <c r="N2228" s="177" t="s">
        <v>4947</v>
      </c>
      <c r="O2228" s="130" t="s">
        <v>4948</v>
      </c>
    </row>
    <row r="2229" spans="3:15">
      <c r="C2229" s="189"/>
      <c r="D2229" s="189"/>
      <c r="E2229" s="189"/>
      <c r="L2229" s="130" t="s">
        <v>6086</v>
      </c>
      <c r="M2229" s="130"/>
      <c r="N2229" s="177"/>
      <c r="O2229" s="130" t="s">
        <v>4948</v>
      </c>
    </row>
    <row r="2230" spans="3:15">
      <c r="C2230" s="189"/>
      <c r="L2230" s="130" t="s">
        <v>6087</v>
      </c>
      <c r="M2230" s="130" t="s">
        <v>4943</v>
      </c>
      <c r="N2230" s="177" t="s">
        <v>4950</v>
      </c>
      <c r="O2230" s="130" t="s">
        <v>4951</v>
      </c>
    </row>
    <row r="2231" spans="3:15">
      <c r="C2231" s="189"/>
      <c r="L2231" s="130" t="s">
        <v>6088</v>
      </c>
      <c r="M2231" s="130" t="s">
        <v>4943</v>
      </c>
      <c r="N2231" s="177" t="s">
        <v>1920</v>
      </c>
      <c r="O2231" s="130" t="s">
        <v>4953</v>
      </c>
    </row>
    <row r="2232" spans="3:15">
      <c r="L2232" s="130" t="s">
        <v>6089</v>
      </c>
      <c r="M2232" s="130"/>
      <c r="N2232" s="177"/>
      <c r="O2232" s="130" t="s">
        <v>4953</v>
      </c>
    </row>
    <row r="2233" spans="3:15">
      <c r="L2233" s="130" t="s">
        <v>6090</v>
      </c>
      <c r="M2233" s="130" t="s">
        <v>4943</v>
      </c>
      <c r="N2233" s="177" t="s">
        <v>4955</v>
      </c>
      <c r="O2233" s="130" t="s">
        <v>4956</v>
      </c>
    </row>
    <row r="2234" spans="3:15">
      <c r="L2234" s="130" t="s">
        <v>6091</v>
      </c>
      <c r="M2234" s="130" t="s">
        <v>4943</v>
      </c>
      <c r="N2234" s="177" t="s">
        <v>4958</v>
      </c>
      <c r="O2234" s="130" t="s">
        <v>4959</v>
      </c>
    </row>
    <row r="2235" spans="3:15">
      <c r="L2235" s="130" t="s">
        <v>6092</v>
      </c>
      <c r="M2235" s="130" t="s">
        <v>4943</v>
      </c>
      <c r="N2235" s="177" t="s">
        <v>4961</v>
      </c>
      <c r="O2235" s="130" t="s">
        <v>4962</v>
      </c>
    </row>
    <row r="2236" spans="3:15">
      <c r="L2236" s="130" t="s">
        <v>6093</v>
      </c>
      <c r="M2236" s="130" t="s">
        <v>4943</v>
      </c>
      <c r="N2236" s="177" t="s">
        <v>6943</v>
      </c>
      <c r="O2236" s="130" t="s">
        <v>4964</v>
      </c>
    </row>
    <row r="2237" spans="3:15">
      <c r="L2237" s="130" t="s">
        <v>6094</v>
      </c>
      <c r="M2237" s="130" t="s">
        <v>4943</v>
      </c>
      <c r="N2237" s="177" t="s">
        <v>4966</v>
      </c>
      <c r="O2237" s="130" t="s">
        <v>4967</v>
      </c>
    </row>
    <row r="2238" spans="3:15">
      <c r="L2238" s="130" t="s">
        <v>6095</v>
      </c>
      <c r="M2238" s="130" t="s">
        <v>4943</v>
      </c>
      <c r="N2238" s="177" t="s">
        <v>4969</v>
      </c>
      <c r="O2238" s="130" t="s">
        <v>4970</v>
      </c>
    </row>
    <row r="2239" spans="3:15">
      <c r="L2239" s="130" t="s">
        <v>6096</v>
      </c>
      <c r="M2239" s="130" t="s">
        <v>4943</v>
      </c>
      <c r="N2239" s="177" t="s">
        <v>4972</v>
      </c>
      <c r="O2239" s="130" t="s">
        <v>4973</v>
      </c>
    </row>
    <row r="2240" spans="3:15">
      <c r="L2240" s="130" t="s">
        <v>6097</v>
      </c>
      <c r="M2240" s="130" t="s">
        <v>4943</v>
      </c>
      <c r="N2240" s="177" t="s">
        <v>4975</v>
      </c>
      <c r="O2240" s="130" t="s">
        <v>4976</v>
      </c>
    </row>
    <row r="2241" spans="12:15">
      <c r="L2241" s="130" t="s">
        <v>6098</v>
      </c>
      <c r="M2241" s="130" t="s">
        <v>4943</v>
      </c>
      <c r="N2241" s="177" t="s">
        <v>4978</v>
      </c>
      <c r="O2241" s="130" t="s">
        <v>4979</v>
      </c>
    </row>
    <row r="2242" spans="12:15">
      <c r="L2242" s="130" t="s">
        <v>6099</v>
      </c>
      <c r="M2242" s="130" t="s">
        <v>4943</v>
      </c>
      <c r="N2242" s="177" t="s">
        <v>4981</v>
      </c>
      <c r="O2242" s="130" t="s">
        <v>4982</v>
      </c>
    </row>
    <row r="2243" spans="12:15">
      <c r="L2243" s="130" t="s">
        <v>6100</v>
      </c>
      <c r="M2243" s="130" t="s">
        <v>4943</v>
      </c>
      <c r="N2243" s="177" t="s">
        <v>4984</v>
      </c>
      <c r="O2243" s="130" t="s">
        <v>4985</v>
      </c>
    </row>
    <row r="2244" spans="12:15">
      <c r="L2244" s="130" t="s">
        <v>6101</v>
      </c>
      <c r="M2244" s="130" t="s">
        <v>4943</v>
      </c>
      <c r="N2244" s="177" t="s">
        <v>4987</v>
      </c>
      <c r="O2244" s="130" t="s">
        <v>4988</v>
      </c>
    </row>
    <row r="2245" spans="12:15">
      <c r="L2245" s="130" t="s">
        <v>6102</v>
      </c>
      <c r="M2245" s="130" t="s">
        <v>4943</v>
      </c>
      <c r="N2245" s="177" t="s">
        <v>4990</v>
      </c>
      <c r="O2245" s="130" t="s">
        <v>4991</v>
      </c>
    </row>
    <row r="2246" spans="12:15">
      <c r="L2246" s="130" t="s">
        <v>6103</v>
      </c>
      <c r="M2246" s="130" t="s">
        <v>4943</v>
      </c>
      <c r="N2246" s="177" t="s">
        <v>3536</v>
      </c>
      <c r="O2246" s="130" t="s">
        <v>4993</v>
      </c>
    </row>
    <row r="2247" spans="12:15">
      <c r="L2247" s="130" t="s">
        <v>6104</v>
      </c>
      <c r="M2247" s="130"/>
      <c r="N2247" s="177"/>
      <c r="O2247" s="130" t="s">
        <v>4993</v>
      </c>
    </row>
    <row r="2248" spans="12:15">
      <c r="L2248" s="130" t="s">
        <v>6105</v>
      </c>
      <c r="M2248" s="130" t="s">
        <v>4943</v>
      </c>
      <c r="N2248" s="177" t="s">
        <v>1771</v>
      </c>
      <c r="O2248" s="130" t="s">
        <v>4995</v>
      </c>
    </row>
    <row r="2249" spans="12:15">
      <c r="L2249" s="130" t="s">
        <v>6106</v>
      </c>
      <c r="M2249" s="130"/>
      <c r="N2249" s="177"/>
      <c r="O2249" s="130" t="s">
        <v>4995</v>
      </c>
    </row>
    <row r="2250" spans="12:15">
      <c r="L2250" s="130" t="s">
        <v>6107</v>
      </c>
      <c r="M2250" s="130" t="s">
        <v>4943</v>
      </c>
      <c r="N2250" s="177" t="s">
        <v>4997</v>
      </c>
      <c r="O2250" s="130" t="s">
        <v>4998</v>
      </c>
    </row>
    <row r="2251" spans="12:15">
      <c r="L2251" s="130" t="s">
        <v>6108</v>
      </c>
      <c r="M2251" s="130" t="s">
        <v>4943</v>
      </c>
      <c r="N2251" s="177" t="s">
        <v>5000</v>
      </c>
      <c r="O2251" s="130" t="s">
        <v>5001</v>
      </c>
    </row>
    <row r="2252" spans="12:15">
      <c r="L2252" s="130" t="s">
        <v>6109</v>
      </c>
      <c r="M2252" s="130" t="s">
        <v>4943</v>
      </c>
      <c r="N2252" s="177" t="s">
        <v>5003</v>
      </c>
      <c r="O2252" s="130" t="s">
        <v>5004</v>
      </c>
    </row>
    <row r="2253" spans="12:15">
      <c r="L2253" s="130" t="s">
        <v>6110</v>
      </c>
      <c r="M2253" s="130" t="s">
        <v>4943</v>
      </c>
      <c r="N2253" s="177" t="s">
        <v>5006</v>
      </c>
      <c r="O2253" s="130" t="s">
        <v>5007</v>
      </c>
    </row>
    <row r="2254" spans="12:15">
      <c r="L2254" s="130" t="s">
        <v>6111</v>
      </c>
      <c r="M2254" s="130" t="s">
        <v>4943</v>
      </c>
      <c r="N2254" s="177" t="s">
        <v>6755</v>
      </c>
      <c r="O2254" s="130" t="s">
        <v>5009</v>
      </c>
    </row>
    <row r="2255" spans="12:15">
      <c r="L2255" s="130" t="s">
        <v>6112</v>
      </c>
      <c r="M2255" s="130" t="s">
        <v>4943</v>
      </c>
      <c r="N2255" s="177" t="s">
        <v>5011</v>
      </c>
      <c r="O2255" s="130" t="s">
        <v>5012</v>
      </c>
    </row>
    <row r="2256" spans="12:15">
      <c r="L2256" s="130" t="s">
        <v>6113</v>
      </c>
      <c r="M2256" s="130" t="s">
        <v>4943</v>
      </c>
      <c r="N2256" s="177" t="s">
        <v>5014</v>
      </c>
      <c r="O2256" s="130" t="s">
        <v>5015</v>
      </c>
    </row>
    <row r="2257" spans="12:15">
      <c r="L2257" s="130" t="s">
        <v>6114</v>
      </c>
      <c r="M2257" s="130" t="s">
        <v>4943</v>
      </c>
      <c r="N2257" s="177" t="s">
        <v>5017</v>
      </c>
      <c r="O2257" s="130" t="s">
        <v>5018</v>
      </c>
    </row>
    <row r="2258" spans="12:15">
      <c r="L2258" s="130" t="s">
        <v>6115</v>
      </c>
      <c r="M2258" s="130" t="s">
        <v>4943</v>
      </c>
      <c r="N2258" s="177" t="s">
        <v>5020</v>
      </c>
      <c r="O2258" s="130" t="s">
        <v>5021</v>
      </c>
    </row>
    <row r="2259" spans="12:15">
      <c r="L2259" s="130" t="s">
        <v>6116</v>
      </c>
      <c r="M2259" s="130" t="s">
        <v>5025</v>
      </c>
      <c r="N2259" s="177" t="s">
        <v>5026</v>
      </c>
      <c r="O2259" s="130" t="s">
        <v>5027</v>
      </c>
    </row>
    <row r="2260" spans="12:15">
      <c r="L2260" s="130" t="s">
        <v>6117</v>
      </c>
      <c r="M2260" s="130"/>
      <c r="N2260" s="177"/>
      <c r="O2260" s="130" t="s">
        <v>5027</v>
      </c>
    </row>
    <row r="2261" spans="12:15">
      <c r="L2261" s="130" t="s">
        <v>6118</v>
      </c>
      <c r="M2261" s="130"/>
      <c r="N2261" s="177"/>
      <c r="O2261" s="130" t="s">
        <v>5027</v>
      </c>
    </row>
    <row r="2262" spans="12:15">
      <c r="L2262" s="130" t="s">
        <v>6119</v>
      </c>
      <c r="M2262" s="130"/>
      <c r="N2262" s="177"/>
      <c r="O2262" s="130" t="s">
        <v>5027</v>
      </c>
    </row>
    <row r="2263" spans="12:15">
      <c r="L2263" s="130" t="s">
        <v>6120</v>
      </c>
      <c r="M2263" s="130"/>
      <c r="N2263" s="177"/>
      <c r="O2263" s="130" t="s">
        <v>5027</v>
      </c>
    </row>
    <row r="2264" spans="12:15">
      <c r="L2264" s="130" t="s">
        <v>6121</v>
      </c>
      <c r="M2264" s="130"/>
      <c r="N2264" s="177"/>
      <c r="O2264" s="130" t="s">
        <v>5027</v>
      </c>
    </row>
    <row r="2265" spans="12:15">
      <c r="L2265" s="130" t="s">
        <v>6122</v>
      </c>
      <c r="M2265" s="130" t="s">
        <v>5025</v>
      </c>
      <c r="N2265" s="177" t="s">
        <v>6123</v>
      </c>
      <c r="O2265" s="130" t="s">
        <v>6124</v>
      </c>
    </row>
    <row r="2266" spans="12:15">
      <c r="L2266" s="130" t="s">
        <v>6125</v>
      </c>
      <c r="M2266" s="130" t="s">
        <v>5025</v>
      </c>
      <c r="N2266" s="177" t="s">
        <v>5029</v>
      </c>
      <c r="O2266" s="130" t="s">
        <v>5030</v>
      </c>
    </row>
    <row r="2267" spans="12:15">
      <c r="L2267" s="130" t="s">
        <v>6126</v>
      </c>
      <c r="M2267" s="130" t="s">
        <v>5025</v>
      </c>
      <c r="N2267" s="177" t="s">
        <v>5032</v>
      </c>
      <c r="O2267" s="130" t="s">
        <v>5033</v>
      </c>
    </row>
    <row r="2268" spans="12:15">
      <c r="L2268" s="130" t="s">
        <v>6127</v>
      </c>
      <c r="M2268" s="130"/>
      <c r="N2268" s="177"/>
      <c r="O2268" s="130" t="s">
        <v>5033</v>
      </c>
    </row>
    <row r="2269" spans="12:15">
      <c r="L2269" s="130" t="s">
        <v>6128</v>
      </c>
      <c r="M2269" s="130"/>
      <c r="N2269" s="177"/>
      <c r="O2269" s="130" t="s">
        <v>5033</v>
      </c>
    </row>
    <row r="2270" spans="12:15">
      <c r="L2270" s="130" t="s">
        <v>6129</v>
      </c>
      <c r="M2270" s="130" t="s">
        <v>5025</v>
      </c>
      <c r="N2270" s="177" t="s">
        <v>5035</v>
      </c>
      <c r="O2270" s="130" t="s">
        <v>5036</v>
      </c>
    </row>
    <row r="2271" spans="12:15">
      <c r="L2271" s="130" t="s">
        <v>6130</v>
      </c>
      <c r="M2271" s="130"/>
      <c r="N2271" s="177"/>
      <c r="O2271" s="130" t="s">
        <v>5036</v>
      </c>
    </row>
    <row r="2272" spans="12:15">
      <c r="L2272" s="130" t="s">
        <v>6131</v>
      </c>
      <c r="M2272" s="130"/>
      <c r="N2272" s="177"/>
      <c r="O2272" s="130" t="s">
        <v>5036</v>
      </c>
    </row>
    <row r="2273" spans="12:15">
      <c r="L2273" s="130" t="s">
        <v>6132</v>
      </c>
      <c r="M2273" s="130" t="s">
        <v>5025</v>
      </c>
      <c r="N2273" s="177" t="s">
        <v>5038</v>
      </c>
      <c r="O2273" s="130" t="s">
        <v>5039</v>
      </c>
    </row>
    <row r="2274" spans="12:15">
      <c r="L2274" s="130" t="s">
        <v>6133</v>
      </c>
      <c r="M2274" s="130" t="s">
        <v>5025</v>
      </c>
      <c r="N2274" s="177" t="s">
        <v>5041</v>
      </c>
      <c r="O2274" s="130" t="s">
        <v>5042</v>
      </c>
    </row>
    <row r="2275" spans="12:15">
      <c r="L2275" s="130" t="s">
        <v>6134</v>
      </c>
      <c r="M2275" s="130" t="s">
        <v>5025</v>
      </c>
      <c r="N2275" s="177" t="s">
        <v>5044</v>
      </c>
      <c r="O2275" s="130" t="s">
        <v>5045</v>
      </c>
    </row>
    <row r="2276" spans="12:15">
      <c r="L2276" s="130" t="s">
        <v>6135</v>
      </c>
      <c r="M2276" s="130"/>
      <c r="N2276" s="177"/>
      <c r="O2276" s="130" t="s">
        <v>5045</v>
      </c>
    </row>
    <row r="2277" spans="12:15">
      <c r="L2277" s="130" t="s">
        <v>6136</v>
      </c>
      <c r="M2277" s="130" t="s">
        <v>5025</v>
      </c>
      <c r="N2277" s="177" t="s">
        <v>5047</v>
      </c>
      <c r="O2277" s="130" t="s">
        <v>5048</v>
      </c>
    </row>
    <row r="2278" spans="12:15">
      <c r="L2278" s="130" t="s">
        <v>6137</v>
      </c>
      <c r="M2278" s="130" t="s">
        <v>5025</v>
      </c>
      <c r="N2278" s="177" t="s">
        <v>5050</v>
      </c>
      <c r="O2278" s="130" t="s">
        <v>5051</v>
      </c>
    </row>
    <row r="2279" spans="12:15">
      <c r="L2279" s="130" t="s">
        <v>6138</v>
      </c>
      <c r="M2279" s="130"/>
      <c r="N2279" s="177"/>
      <c r="O2279" s="130" t="s">
        <v>5051</v>
      </c>
    </row>
    <row r="2280" spans="12:15">
      <c r="L2280" s="130" t="s">
        <v>6139</v>
      </c>
      <c r="M2280" s="130" t="s">
        <v>5025</v>
      </c>
      <c r="N2280" s="177" t="s">
        <v>5053</v>
      </c>
      <c r="O2280" s="130" t="s">
        <v>5054</v>
      </c>
    </row>
    <row r="2281" spans="12:15">
      <c r="L2281" s="130" t="s">
        <v>6140</v>
      </c>
      <c r="M2281" s="130" t="s">
        <v>5025</v>
      </c>
      <c r="N2281" s="177" t="s">
        <v>5056</v>
      </c>
      <c r="O2281" s="130" t="s">
        <v>5057</v>
      </c>
    </row>
    <row r="2282" spans="12:15">
      <c r="L2282" s="130" t="s">
        <v>6141</v>
      </c>
      <c r="M2282" s="130"/>
      <c r="N2282" s="177"/>
      <c r="O2282" s="130" t="s">
        <v>5057</v>
      </c>
    </row>
    <row r="2283" spans="12:15">
      <c r="L2283" s="130" t="s">
        <v>6142</v>
      </c>
      <c r="M2283" s="130" t="s">
        <v>5025</v>
      </c>
      <c r="N2283" s="177" t="s">
        <v>6143</v>
      </c>
      <c r="O2283" s="130" t="s">
        <v>5060</v>
      </c>
    </row>
    <row r="2284" spans="12:15">
      <c r="L2284" s="130" t="s">
        <v>6144</v>
      </c>
      <c r="M2284" s="130" t="s">
        <v>5025</v>
      </c>
      <c r="N2284" s="177" t="s">
        <v>6145</v>
      </c>
      <c r="O2284" s="130" t="s">
        <v>6146</v>
      </c>
    </row>
    <row r="2285" spans="12:15">
      <c r="L2285" s="130" t="s">
        <v>6147</v>
      </c>
      <c r="M2285" s="130" t="s">
        <v>5025</v>
      </c>
      <c r="N2285" s="177" t="s">
        <v>5062</v>
      </c>
      <c r="O2285" s="130" t="s">
        <v>5063</v>
      </c>
    </row>
    <row r="2286" spans="12:15">
      <c r="L2286" s="130" t="s">
        <v>6148</v>
      </c>
      <c r="M2286" s="130"/>
      <c r="N2286" s="177"/>
      <c r="O2286" s="130" t="s">
        <v>5063</v>
      </c>
    </row>
    <row r="2287" spans="12:15">
      <c r="L2287" s="130" t="s">
        <v>6149</v>
      </c>
      <c r="M2287" s="130"/>
      <c r="N2287" s="177"/>
      <c r="O2287" s="130" t="s">
        <v>5063</v>
      </c>
    </row>
    <row r="2288" spans="12:15">
      <c r="L2288" s="130" t="s">
        <v>6150</v>
      </c>
      <c r="M2288" s="130" t="s">
        <v>5025</v>
      </c>
      <c r="N2288" s="177" t="s">
        <v>5065</v>
      </c>
      <c r="O2288" s="130" t="s">
        <v>5066</v>
      </c>
    </row>
    <row r="2289" spans="12:15">
      <c r="L2289" s="130" t="s">
        <v>6151</v>
      </c>
      <c r="M2289" s="130" t="s">
        <v>5025</v>
      </c>
      <c r="N2289" s="177" t="s">
        <v>5068</v>
      </c>
      <c r="O2289" s="130" t="s">
        <v>5069</v>
      </c>
    </row>
    <row r="2290" spans="12:15">
      <c r="L2290" s="130" t="s">
        <v>6152</v>
      </c>
      <c r="M2290" s="130" t="s">
        <v>5025</v>
      </c>
      <c r="N2290" s="177" t="s">
        <v>5071</v>
      </c>
      <c r="O2290" s="130" t="s">
        <v>5072</v>
      </c>
    </row>
    <row r="2291" spans="12:15">
      <c r="L2291" s="130" t="s">
        <v>6153</v>
      </c>
      <c r="M2291" s="130" t="s">
        <v>5025</v>
      </c>
      <c r="N2291" s="177" t="s">
        <v>5074</v>
      </c>
      <c r="O2291" s="130" t="s">
        <v>5075</v>
      </c>
    </row>
    <row r="2292" spans="12:15">
      <c r="L2292" s="130" t="s">
        <v>6154</v>
      </c>
      <c r="M2292" s="130"/>
      <c r="N2292" s="177"/>
      <c r="O2292" s="130" t="s">
        <v>5075</v>
      </c>
    </row>
    <row r="2293" spans="12:15">
      <c r="L2293" s="130" t="s">
        <v>6155</v>
      </c>
      <c r="M2293" s="130" t="s">
        <v>5025</v>
      </c>
      <c r="N2293" s="177" t="s">
        <v>5077</v>
      </c>
      <c r="O2293" s="130" t="s">
        <v>5078</v>
      </c>
    </row>
    <row r="2294" spans="12:15">
      <c r="L2294" s="130" t="s">
        <v>6156</v>
      </c>
      <c r="M2294" s="130" t="s">
        <v>5025</v>
      </c>
      <c r="N2294" s="177" t="s">
        <v>5080</v>
      </c>
      <c r="O2294" s="130" t="s">
        <v>5081</v>
      </c>
    </row>
    <row r="2295" spans="12:15">
      <c r="L2295" s="130" t="s">
        <v>6157</v>
      </c>
      <c r="M2295" s="130" t="s">
        <v>5025</v>
      </c>
      <c r="N2295" s="177" t="s">
        <v>5083</v>
      </c>
      <c r="O2295" s="130" t="s">
        <v>5084</v>
      </c>
    </row>
    <row r="2296" spans="12:15">
      <c r="L2296" s="130" t="s">
        <v>6158</v>
      </c>
      <c r="M2296" s="130" t="s">
        <v>5025</v>
      </c>
      <c r="N2296" s="177" t="s">
        <v>1257</v>
      </c>
      <c r="O2296" s="130" t="s">
        <v>5086</v>
      </c>
    </row>
    <row r="2297" spans="12:15">
      <c r="L2297" s="130" t="s">
        <v>6159</v>
      </c>
      <c r="M2297" s="130" t="s">
        <v>5025</v>
      </c>
      <c r="N2297" s="177" t="s">
        <v>5088</v>
      </c>
      <c r="O2297" s="130" t="s">
        <v>5089</v>
      </c>
    </row>
    <row r="2298" spans="12:15">
      <c r="L2298" s="130" t="s">
        <v>6160</v>
      </c>
      <c r="M2298" s="130" t="s">
        <v>5025</v>
      </c>
      <c r="N2298" s="177" t="s">
        <v>5091</v>
      </c>
      <c r="O2298" s="130" t="s">
        <v>5092</v>
      </c>
    </row>
    <row r="2299" spans="12:15">
      <c r="L2299" s="130" t="s">
        <v>6161</v>
      </c>
      <c r="M2299" s="130" t="s">
        <v>5025</v>
      </c>
      <c r="N2299" s="177" t="s">
        <v>5094</v>
      </c>
      <c r="O2299" s="130" t="s">
        <v>5095</v>
      </c>
    </row>
    <row r="2300" spans="12:15">
      <c r="L2300" s="130" t="s">
        <v>6162</v>
      </c>
      <c r="M2300" s="130" t="s">
        <v>5099</v>
      </c>
      <c r="N2300" s="177" t="s">
        <v>5100</v>
      </c>
      <c r="O2300" s="130" t="s">
        <v>5101</v>
      </c>
    </row>
    <row r="2301" spans="12:15">
      <c r="L2301" s="130" t="s">
        <v>6163</v>
      </c>
      <c r="M2301" s="130" t="s">
        <v>5099</v>
      </c>
      <c r="N2301" s="177" t="s">
        <v>5103</v>
      </c>
      <c r="O2301" s="130" t="s">
        <v>5104</v>
      </c>
    </row>
    <row r="2302" spans="12:15">
      <c r="L2302" s="130" t="s">
        <v>6164</v>
      </c>
      <c r="M2302" s="130" t="s">
        <v>5099</v>
      </c>
      <c r="N2302" s="177" t="s">
        <v>5106</v>
      </c>
      <c r="O2302" s="130" t="s">
        <v>5107</v>
      </c>
    </row>
    <row r="2303" spans="12:15">
      <c r="L2303" s="130" t="s">
        <v>6165</v>
      </c>
      <c r="M2303" s="130" t="s">
        <v>5099</v>
      </c>
      <c r="N2303" s="177" t="s">
        <v>5109</v>
      </c>
      <c r="O2303" s="130" t="s">
        <v>5110</v>
      </c>
    </row>
    <row r="2304" spans="12:15">
      <c r="L2304" s="130" t="s">
        <v>6166</v>
      </c>
      <c r="M2304" s="130"/>
      <c r="N2304" s="177"/>
      <c r="O2304" s="130" t="s">
        <v>5110</v>
      </c>
    </row>
    <row r="2305" spans="12:15">
      <c r="L2305" s="130" t="s">
        <v>6167</v>
      </c>
      <c r="M2305" s="130" t="s">
        <v>5099</v>
      </c>
      <c r="N2305" s="177" t="s">
        <v>5112</v>
      </c>
      <c r="O2305" s="130" t="s">
        <v>5113</v>
      </c>
    </row>
    <row r="2306" spans="12:15">
      <c r="L2306" s="130" t="s">
        <v>6168</v>
      </c>
      <c r="M2306" s="130"/>
      <c r="N2306" s="177"/>
      <c r="O2306" s="130" t="s">
        <v>5113</v>
      </c>
    </row>
    <row r="2307" spans="12:15">
      <c r="L2307" s="130" t="s">
        <v>6169</v>
      </c>
      <c r="M2307" s="130"/>
      <c r="N2307" s="177"/>
      <c r="O2307" s="130" t="s">
        <v>5113</v>
      </c>
    </row>
    <row r="2308" spans="12:15">
      <c r="L2308" s="130" t="s">
        <v>6170</v>
      </c>
      <c r="M2308" s="130" t="s">
        <v>5099</v>
      </c>
      <c r="N2308" s="177" t="s">
        <v>5115</v>
      </c>
      <c r="O2308" s="130" t="s">
        <v>5116</v>
      </c>
    </row>
    <row r="2309" spans="12:15">
      <c r="L2309" s="130" t="s">
        <v>6171</v>
      </c>
      <c r="M2309" s="130"/>
      <c r="N2309" s="177"/>
      <c r="O2309" s="130" t="s">
        <v>5116</v>
      </c>
    </row>
    <row r="2310" spans="12:15">
      <c r="L2310" s="130" t="s">
        <v>6172</v>
      </c>
      <c r="M2310" s="130" t="s">
        <v>5099</v>
      </c>
      <c r="N2310" s="177" t="s">
        <v>5118</v>
      </c>
      <c r="O2310" s="130" t="s">
        <v>5119</v>
      </c>
    </row>
    <row r="2311" spans="12:15">
      <c r="L2311" s="130" t="s">
        <v>6173</v>
      </c>
      <c r="M2311" s="130" t="s">
        <v>5099</v>
      </c>
      <c r="N2311" s="177" t="s">
        <v>5121</v>
      </c>
      <c r="O2311" s="130" t="s">
        <v>5122</v>
      </c>
    </row>
    <row r="2312" spans="12:15">
      <c r="L2312" s="130" t="s">
        <v>6174</v>
      </c>
      <c r="M2312" s="130" t="s">
        <v>5099</v>
      </c>
      <c r="N2312" s="177" t="s">
        <v>5124</v>
      </c>
      <c r="O2312" s="130" t="s">
        <v>5125</v>
      </c>
    </row>
    <row r="2313" spans="12:15">
      <c r="L2313" s="130" t="s">
        <v>6175</v>
      </c>
      <c r="M2313" s="130" t="s">
        <v>5099</v>
      </c>
      <c r="N2313" s="177" t="s">
        <v>5127</v>
      </c>
      <c r="O2313" s="130" t="s">
        <v>5128</v>
      </c>
    </row>
    <row r="2314" spans="12:15">
      <c r="L2314" s="130" t="s">
        <v>6176</v>
      </c>
      <c r="M2314" s="130" t="s">
        <v>5099</v>
      </c>
      <c r="N2314" s="177" t="s">
        <v>1701</v>
      </c>
      <c r="O2314" s="130" t="s">
        <v>5130</v>
      </c>
    </row>
    <row r="2315" spans="12:15">
      <c r="L2315" s="130" t="s">
        <v>6177</v>
      </c>
      <c r="M2315" s="130" t="s">
        <v>5099</v>
      </c>
      <c r="N2315" s="177" t="s">
        <v>5132</v>
      </c>
      <c r="O2315" s="130" t="s">
        <v>5133</v>
      </c>
    </row>
    <row r="2316" spans="12:15">
      <c r="L2316" s="130" t="s">
        <v>6178</v>
      </c>
      <c r="M2316" s="130"/>
      <c r="N2316" s="177"/>
      <c r="O2316" s="130" t="s">
        <v>5133</v>
      </c>
    </row>
    <row r="2317" spans="12:15">
      <c r="L2317" s="130" t="s">
        <v>6179</v>
      </c>
      <c r="M2317" s="130" t="s">
        <v>5099</v>
      </c>
      <c r="N2317" s="177" t="s">
        <v>5135</v>
      </c>
      <c r="O2317" s="130" t="s">
        <v>5136</v>
      </c>
    </row>
    <row r="2318" spans="12:15">
      <c r="L2318" s="130" t="s">
        <v>6180</v>
      </c>
      <c r="M2318" s="130" t="s">
        <v>5099</v>
      </c>
      <c r="N2318" s="177" t="s">
        <v>5138</v>
      </c>
      <c r="O2318" s="130" t="s">
        <v>5139</v>
      </c>
    </row>
    <row r="2319" spans="12:15">
      <c r="L2319" s="130" t="s">
        <v>6181</v>
      </c>
      <c r="M2319" s="130" t="s">
        <v>5099</v>
      </c>
      <c r="N2319" s="177" t="s">
        <v>5141</v>
      </c>
      <c r="O2319" s="130" t="s">
        <v>5142</v>
      </c>
    </row>
    <row r="2320" spans="12:15">
      <c r="L2320" s="130" t="s">
        <v>6182</v>
      </c>
      <c r="M2320" s="130" t="s">
        <v>5099</v>
      </c>
      <c r="N2320" s="177" t="s">
        <v>5144</v>
      </c>
      <c r="O2320" s="130" t="s">
        <v>5145</v>
      </c>
    </row>
    <row r="2321" spans="12:15">
      <c r="L2321" s="130" t="s">
        <v>6183</v>
      </c>
      <c r="M2321" s="130" t="s">
        <v>5099</v>
      </c>
      <c r="N2321" s="177" t="s">
        <v>5147</v>
      </c>
      <c r="O2321" s="130" t="s">
        <v>5148</v>
      </c>
    </row>
    <row r="2322" spans="12:15">
      <c r="L2322" s="130" t="s">
        <v>6184</v>
      </c>
      <c r="M2322" s="130" t="s">
        <v>5099</v>
      </c>
      <c r="N2322" s="177" t="s">
        <v>5150</v>
      </c>
      <c r="O2322" s="130" t="s">
        <v>5151</v>
      </c>
    </row>
    <row r="2323" spans="12:15">
      <c r="L2323" s="130" t="s">
        <v>6185</v>
      </c>
      <c r="M2323" s="130" t="s">
        <v>5099</v>
      </c>
      <c r="N2323" s="177" t="s">
        <v>5153</v>
      </c>
      <c r="O2323" s="130" t="s">
        <v>5154</v>
      </c>
    </row>
    <row r="2324" spans="12:15">
      <c r="L2324" s="130" t="s">
        <v>6186</v>
      </c>
      <c r="M2324" s="130" t="s">
        <v>5099</v>
      </c>
      <c r="N2324" s="177" t="s">
        <v>3536</v>
      </c>
      <c r="O2324" s="130" t="s">
        <v>5156</v>
      </c>
    </row>
    <row r="2325" spans="12:15">
      <c r="L2325" s="130" t="s">
        <v>6187</v>
      </c>
      <c r="M2325" s="130" t="s">
        <v>5099</v>
      </c>
      <c r="N2325" s="177" t="s">
        <v>5158</v>
      </c>
      <c r="O2325" s="130" t="s">
        <v>5159</v>
      </c>
    </row>
    <row r="2326" spans="12:15">
      <c r="L2326" s="130" t="s">
        <v>6188</v>
      </c>
      <c r="M2326" s="130" t="s">
        <v>5099</v>
      </c>
      <c r="N2326" s="177" t="s">
        <v>5161</v>
      </c>
      <c r="O2326" s="130" t="s">
        <v>5162</v>
      </c>
    </row>
    <row r="2327" spans="12:15">
      <c r="L2327" s="130" t="s">
        <v>6189</v>
      </c>
      <c r="M2327" s="130" t="s">
        <v>5099</v>
      </c>
      <c r="N2327" s="177" t="s">
        <v>5164</v>
      </c>
      <c r="O2327" s="130" t="s">
        <v>5165</v>
      </c>
    </row>
    <row r="2328" spans="12:15">
      <c r="L2328" s="130" t="s">
        <v>6190</v>
      </c>
      <c r="M2328" s="130" t="s">
        <v>5169</v>
      </c>
      <c r="N2328" s="177" t="s">
        <v>6191</v>
      </c>
      <c r="O2328" s="130" t="s">
        <v>5171</v>
      </c>
    </row>
    <row r="2329" spans="12:15">
      <c r="L2329" s="130" t="s">
        <v>6192</v>
      </c>
      <c r="M2329" s="130" t="s">
        <v>5169</v>
      </c>
      <c r="N2329" s="177" t="s">
        <v>5173</v>
      </c>
      <c r="O2329" s="130" t="s">
        <v>5174</v>
      </c>
    </row>
    <row r="2330" spans="12:15">
      <c r="L2330" s="130" t="s">
        <v>6193</v>
      </c>
      <c r="M2330" s="130" t="s">
        <v>5169</v>
      </c>
      <c r="N2330" s="177" t="s">
        <v>6194</v>
      </c>
      <c r="O2330" s="130" t="s">
        <v>5177</v>
      </c>
    </row>
    <row r="2331" spans="12:15">
      <c r="L2331" s="130" t="s">
        <v>6195</v>
      </c>
      <c r="M2331" s="130"/>
      <c r="N2331" s="177"/>
      <c r="O2331" s="130" t="s">
        <v>5177</v>
      </c>
    </row>
    <row r="2332" spans="12:15">
      <c r="L2332" s="130" t="s">
        <v>6196</v>
      </c>
      <c r="M2332" s="130"/>
      <c r="N2332" s="177"/>
      <c r="O2332" s="130" t="s">
        <v>5177</v>
      </c>
    </row>
    <row r="2333" spans="12:15">
      <c r="L2333" s="130" t="s">
        <v>6197</v>
      </c>
      <c r="M2333" s="130" t="s">
        <v>5169</v>
      </c>
      <c r="N2333" s="177" t="s">
        <v>5179</v>
      </c>
      <c r="O2333" s="130" t="s">
        <v>5180</v>
      </c>
    </row>
    <row r="2334" spans="12:15">
      <c r="L2334" s="130" t="s">
        <v>6198</v>
      </c>
      <c r="M2334" s="130" t="s">
        <v>5169</v>
      </c>
      <c r="N2334" s="177" t="s">
        <v>5182</v>
      </c>
      <c r="O2334" s="130" t="s">
        <v>5183</v>
      </c>
    </row>
    <row r="2335" spans="12:15">
      <c r="L2335" s="130" t="s">
        <v>6199</v>
      </c>
      <c r="M2335" s="130" t="s">
        <v>5169</v>
      </c>
      <c r="N2335" s="177" t="s">
        <v>6200</v>
      </c>
      <c r="O2335" s="130" t="s">
        <v>7449</v>
      </c>
    </row>
    <row r="2336" spans="12:15">
      <c r="L2336" s="130" t="s">
        <v>6201</v>
      </c>
      <c r="M2336" s="130"/>
      <c r="N2336" s="177"/>
      <c r="O2336" s="130" t="s">
        <v>7449</v>
      </c>
    </row>
    <row r="2337" spans="12:15">
      <c r="L2337" s="130" t="s">
        <v>6202</v>
      </c>
      <c r="M2337" s="130" t="s">
        <v>5169</v>
      </c>
      <c r="N2337" s="177" t="s">
        <v>7451</v>
      </c>
      <c r="O2337" s="130" t="s">
        <v>7452</v>
      </c>
    </row>
    <row r="2338" spans="12:15">
      <c r="L2338" s="130" t="s">
        <v>6203</v>
      </c>
      <c r="M2338" s="130" t="s">
        <v>5169</v>
      </c>
      <c r="N2338" s="177" t="s">
        <v>7454</v>
      </c>
      <c r="O2338" s="130" t="s">
        <v>7455</v>
      </c>
    </row>
    <row r="2339" spans="12:15">
      <c r="L2339" s="130" t="s">
        <v>6204</v>
      </c>
      <c r="M2339" s="130" t="s">
        <v>5169</v>
      </c>
      <c r="N2339" s="177" t="s">
        <v>7457</v>
      </c>
      <c r="O2339" s="130" t="s">
        <v>7458</v>
      </c>
    </row>
    <row r="2340" spans="12:15">
      <c r="L2340" s="130" t="s">
        <v>6205</v>
      </c>
      <c r="M2340" s="130" t="s">
        <v>5169</v>
      </c>
      <c r="N2340" s="177" t="s">
        <v>5440</v>
      </c>
      <c r="O2340" s="130" t="s">
        <v>7460</v>
      </c>
    </row>
    <row r="2341" spans="12:15">
      <c r="L2341" s="130" t="s">
        <v>6206</v>
      </c>
      <c r="M2341" s="130" t="s">
        <v>5169</v>
      </c>
      <c r="N2341" s="177" t="s">
        <v>6207</v>
      </c>
      <c r="O2341" s="130" t="s">
        <v>7463</v>
      </c>
    </row>
    <row r="2342" spans="12:15">
      <c r="L2342" s="130" t="s">
        <v>6208</v>
      </c>
      <c r="M2342" s="130" t="s">
        <v>5169</v>
      </c>
      <c r="N2342" s="177" t="s">
        <v>6209</v>
      </c>
      <c r="O2342" s="130" t="s">
        <v>7466</v>
      </c>
    </row>
    <row r="2343" spans="12:15">
      <c r="L2343" s="130" t="s">
        <v>6210</v>
      </c>
      <c r="M2343" s="130"/>
      <c r="N2343" s="177"/>
      <c r="O2343" s="130" t="s">
        <v>7466</v>
      </c>
    </row>
    <row r="2344" spans="12:15">
      <c r="L2344" s="130" t="s">
        <v>6211</v>
      </c>
      <c r="M2344" s="130"/>
      <c r="N2344" s="177"/>
      <c r="O2344" s="130" t="s">
        <v>7466</v>
      </c>
    </row>
    <row r="2345" spans="12:15">
      <c r="L2345" s="130" t="s">
        <v>6212</v>
      </c>
      <c r="M2345" s="130" t="s">
        <v>5169</v>
      </c>
      <c r="N2345" s="177" t="s">
        <v>6213</v>
      </c>
      <c r="O2345" s="130" t="s">
        <v>7469</v>
      </c>
    </row>
    <row r="2346" spans="12:15">
      <c r="L2346" s="130" t="s">
        <v>6214</v>
      </c>
      <c r="M2346" s="130" t="s">
        <v>5169</v>
      </c>
      <c r="N2346" s="177" t="s">
        <v>6215</v>
      </c>
      <c r="O2346" s="130" t="s">
        <v>7472</v>
      </c>
    </row>
    <row r="2347" spans="12:15">
      <c r="L2347" s="130" t="s">
        <v>6216</v>
      </c>
      <c r="M2347" s="130" t="s">
        <v>5169</v>
      </c>
      <c r="N2347" s="177" t="s">
        <v>6217</v>
      </c>
      <c r="O2347" s="130" t="s">
        <v>7475</v>
      </c>
    </row>
    <row r="2348" spans="12:15">
      <c r="L2348" s="130" t="s">
        <v>6218</v>
      </c>
      <c r="M2348" s="130" t="s">
        <v>5169</v>
      </c>
      <c r="N2348" s="177" t="s">
        <v>6219</v>
      </c>
      <c r="O2348" s="130" t="s">
        <v>7478</v>
      </c>
    </row>
    <row r="2349" spans="12:15">
      <c r="L2349" s="130" t="s">
        <v>6220</v>
      </c>
      <c r="M2349" s="130"/>
      <c r="N2349" s="177"/>
      <c r="O2349" s="130" t="s">
        <v>7478</v>
      </c>
    </row>
    <row r="2350" spans="12:15">
      <c r="L2350" s="130" t="s">
        <v>6221</v>
      </c>
      <c r="M2350" s="130"/>
      <c r="N2350" s="177"/>
      <c r="O2350" s="130" t="s">
        <v>7478</v>
      </c>
    </row>
    <row r="2351" spans="12:15">
      <c r="L2351" s="130" t="s">
        <v>6222</v>
      </c>
      <c r="M2351" s="130" t="s">
        <v>5169</v>
      </c>
      <c r="N2351" s="177" t="s">
        <v>7480</v>
      </c>
      <c r="O2351" s="130" t="s">
        <v>7481</v>
      </c>
    </row>
    <row r="2352" spans="12:15">
      <c r="L2352" s="130" t="s">
        <v>6223</v>
      </c>
      <c r="M2352" s="130" t="s">
        <v>5169</v>
      </c>
      <c r="N2352" s="177" t="s">
        <v>7483</v>
      </c>
      <c r="O2352" s="130" t="s">
        <v>7484</v>
      </c>
    </row>
    <row r="2353" spans="12:15">
      <c r="L2353" s="130" t="s">
        <v>6224</v>
      </c>
      <c r="M2353" s="130" t="s">
        <v>5169</v>
      </c>
      <c r="N2353" s="177" t="s">
        <v>7486</v>
      </c>
      <c r="O2353" s="130" t="s">
        <v>7487</v>
      </c>
    </row>
    <row r="2354" spans="12:15">
      <c r="L2354" s="130" t="s">
        <v>6225</v>
      </c>
      <c r="M2354" s="130" t="s">
        <v>5169</v>
      </c>
      <c r="N2354" s="177" t="s">
        <v>7489</v>
      </c>
      <c r="O2354" s="130" t="s">
        <v>7490</v>
      </c>
    </row>
    <row r="2355" spans="12:15">
      <c r="L2355" s="130" t="s">
        <v>6226</v>
      </c>
      <c r="M2355" s="130"/>
      <c r="N2355" s="177"/>
      <c r="O2355" s="130" t="s">
        <v>7490</v>
      </c>
    </row>
    <row r="2356" spans="12:15">
      <c r="L2356" s="130" t="s">
        <v>6227</v>
      </c>
      <c r="M2356" s="130" t="s">
        <v>5169</v>
      </c>
      <c r="N2356" s="177" t="s">
        <v>7492</v>
      </c>
      <c r="O2356" s="130" t="s">
        <v>7493</v>
      </c>
    </row>
    <row r="2357" spans="12:15">
      <c r="L2357" s="130" t="s">
        <v>6228</v>
      </c>
      <c r="M2357" s="130" t="s">
        <v>5169</v>
      </c>
      <c r="N2357" s="177" t="s">
        <v>7495</v>
      </c>
      <c r="O2357" s="130" t="s">
        <v>7496</v>
      </c>
    </row>
    <row r="2358" spans="12:15">
      <c r="L2358" s="130" t="s">
        <v>6229</v>
      </c>
      <c r="M2358" s="130" t="s">
        <v>7500</v>
      </c>
      <c r="N2358" s="177" t="s">
        <v>7501</v>
      </c>
      <c r="O2358" s="130" t="s">
        <v>7502</v>
      </c>
    </row>
    <row r="2359" spans="12:15">
      <c r="L2359" s="130" t="s">
        <v>6230</v>
      </c>
      <c r="M2359" s="130" t="s">
        <v>7500</v>
      </c>
      <c r="N2359" s="177" t="s">
        <v>7504</v>
      </c>
      <c r="O2359" s="130" t="s">
        <v>7505</v>
      </c>
    </row>
    <row r="2360" spans="12:15">
      <c r="L2360" s="130" t="s">
        <v>6231</v>
      </c>
      <c r="M2360" s="130" t="s">
        <v>7500</v>
      </c>
      <c r="N2360" s="177" t="s">
        <v>7507</v>
      </c>
      <c r="O2360" s="130" t="s">
        <v>7508</v>
      </c>
    </row>
    <row r="2361" spans="12:15">
      <c r="L2361" s="130" t="s">
        <v>6232</v>
      </c>
      <c r="M2361" s="130" t="s">
        <v>7500</v>
      </c>
      <c r="N2361" s="177" t="s">
        <v>7510</v>
      </c>
      <c r="O2361" s="130" t="s">
        <v>7511</v>
      </c>
    </row>
    <row r="2362" spans="12:15">
      <c r="L2362" s="130" t="s">
        <v>6233</v>
      </c>
      <c r="M2362" s="130" t="s">
        <v>7500</v>
      </c>
      <c r="N2362" s="177" t="s">
        <v>7513</v>
      </c>
      <c r="O2362" s="130" t="s">
        <v>7514</v>
      </c>
    </row>
    <row r="2363" spans="12:15">
      <c r="L2363" s="130" t="s">
        <v>6234</v>
      </c>
      <c r="M2363" s="130" t="s">
        <v>7500</v>
      </c>
      <c r="N2363" s="177" t="s">
        <v>7516</v>
      </c>
      <c r="O2363" s="130" t="s">
        <v>7517</v>
      </c>
    </row>
    <row r="2364" spans="12:15">
      <c r="L2364" s="130" t="s">
        <v>6235</v>
      </c>
      <c r="M2364" s="130"/>
      <c r="N2364" s="177"/>
      <c r="O2364" s="130" t="s">
        <v>7517</v>
      </c>
    </row>
    <row r="2365" spans="12:15">
      <c r="L2365" s="130" t="s">
        <v>6236</v>
      </c>
      <c r="M2365" s="130" t="s">
        <v>7500</v>
      </c>
      <c r="N2365" s="177" t="s">
        <v>7519</v>
      </c>
      <c r="O2365" s="130" t="s">
        <v>7520</v>
      </c>
    </row>
    <row r="2366" spans="12:15">
      <c r="L2366" s="130" t="s">
        <v>6237</v>
      </c>
      <c r="M2366" s="130"/>
      <c r="N2366" s="177"/>
      <c r="O2366" s="130" t="s">
        <v>7520</v>
      </c>
    </row>
    <row r="2367" spans="12:15">
      <c r="L2367" s="130" t="s">
        <v>6238</v>
      </c>
      <c r="M2367" s="130" t="s">
        <v>7500</v>
      </c>
      <c r="N2367" s="177" t="s">
        <v>7522</v>
      </c>
      <c r="O2367" s="130" t="s">
        <v>7523</v>
      </c>
    </row>
    <row r="2368" spans="12:15">
      <c r="L2368" s="130" t="s">
        <v>6239</v>
      </c>
      <c r="M2368" s="130" t="s">
        <v>7500</v>
      </c>
      <c r="N2368" s="177" t="s">
        <v>7525</v>
      </c>
      <c r="O2368" s="130" t="s">
        <v>7526</v>
      </c>
    </row>
    <row r="2369" spans="12:15">
      <c r="L2369" s="130" t="s">
        <v>6240</v>
      </c>
      <c r="M2369" s="130"/>
      <c r="N2369" s="177"/>
      <c r="O2369" s="130" t="s">
        <v>7526</v>
      </c>
    </row>
    <row r="2370" spans="12:15">
      <c r="L2370" s="130" t="s">
        <v>6241</v>
      </c>
      <c r="M2370" s="130" t="s">
        <v>7500</v>
      </c>
      <c r="N2370" s="177" t="s">
        <v>7528</v>
      </c>
      <c r="O2370" s="130" t="s">
        <v>7529</v>
      </c>
    </row>
    <row r="2371" spans="12:15">
      <c r="L2371" s="130" t="s">
        <v>6242</v>
      </c>
      <c r="M2371" s="130" t="s">
        <v>7500</v>
      </c>
      <c r="N2371" s="177" t="s">
        <v>7531</v>
      </c>
      <c r="O2371" s="130" t="s">
        <v>7532</v>
      </c>
    </row>
    <row r="2372" spans="12:15">
      <c r="L2372" s="130" t="s">
        <v>6243</v>
      </c>
      <c r="M2372" s="130" t="s">
        <v>7500</v>
      </c>
      <c r="N2372" s="177" t="s">
        <v>7534</v>
      </c>
      <c r="O2372" s="130" t="s">
        <v>7535</v>
      </c>
    </row>
    <row r="2373" spans="12:15">
      <c r="L2373" s="130" t="s">
        <v>6244</v>
      </c>
      <c r="M2373" s="130"/>
      <c r="N2373" s="177"/>
      <c r="O2373" s="130" t="s">
        <v>7535</v>
      </c>
    </row>
    <row r="2374" spans="12:15">
      <c r="L2374" s="130" t="s">
        <v>6245</v>
      </c>
      <c r="M2374" s="130" t="s">
        <v>7500</v>
      </c>
      <c r="N2374" s="177" t="s">
        <v>7537</v>
      </c>
      <c r="O2374" s="130" t="s">
        <v>7538</v>
      </c>
    </row>
    <row r="2375" spans="12:15">
      <c r="L2375" s="130" t="s">
        <v>6246</v>
      </c>
      <c r="M2375" s="130" t="s">
        <v>7500</v>
      </c>
      <c r="N2375" s="177" t="s">
        <v>7540</v>
      </c>
      <c r="O2375" s="130" t="s">
        <v>7541</v>
      </c>
    </row>
    <row r="2376" spans="12:15">
      <c r="L2376" s="130" t="s">
        <v>6247</v>
      </c>
      <c r="M2376" s="130" t="s">
        <v>7500</v>
      </c>
      <c r="N2376" s="177" t="s">
        <v>7543</v>
      </c>
      <c r="O2376" s="130" t="s">
        <v>7544</v>
      </c>
    </row>
    <row r="2377" spans="12:15">
      <c r="L2377" s="130" t="s">
        <v>6248</v>
      </c>
      <c r="M2377" s="130"/>
      <c r="N2377" s="177"/>
      <c r="O2377" s="130" t="s">
        <v>7544</v>
      </c>
    </row>
    <row r="2378" spans="12:15">
      <c r="L2378" s="130" t="s">
        <v>6249</v>
      </c>
      <c r="M2378" s="130" t="s">
        <v>7500</v>
      </c>
      <c r="N2378" s="177" t="s">
        <v>7546</v>
      </c>
      <c r="O2378" s="130" t="s">
        <v>7547</v>
      </c>
    </row>
    <row r="2379" spans="12:15">
      <c r="L2379" s="130" t="s">
        <v>6250</v>
      </c>
      <c r="M2379" s="130" t="s">
        <v>7500</v>
      </c>
      <c r="N2379" s="177" t="s">
        <v>7549</v>
      </c>
      <c r="O2379" s="130" t="s">
        <v>7550</v>
      </c>
    </row>
    <row r="2380" spans="12:15">
      <c r="L2380" s="130" t="s">
        <v>6251</v>
      </c>
      <c r="M2380" s="130" t="s">
        <v>7500</v>
      </c>
      <c r="N2380" s="177" t="s">
        <v>7552</v>
      </c>
      <c r="O2380" s="130" t="s">
        <v>7553</v>
      </c>
    </row>
    <row r="2381" spans="12:15">
      <c r="L2381" s="130" t="s">
        <v>6252</v>
      </c>
      <c r="M2381" s="130" t="s">
        <v>7500</v>
      </c>
      <c r="N2381" s="177" t="s">
        <v>7555</v>
      </c>
      <c r="O2381" s="130" t="s">
        <v>7556</v>
      </c>
    </row>
    <row r="2382" spans="12:15">
      <c r="L2382" s="130" t="s">
        <v>6253</v>
      </c>
      <c r="M2382" s="130" t="s">
        <v>7500</v>
      </c>
      <c r="N2382" s="177" t="s">
        <v>7558</v>
      </c>
      <c r="O2382" s="130" t="s">
        <v>7559</v>
      </c>
    </row>
    <row r="2383" spans="12:15">
      <c r="L2383" s="130" t="s">
        <v>6254</v>
      </c>
      <c r="M2383" s="130" t="s">
        <v>7500</v>
      </c>
      <c r="N2383" s="177" t="s">
        <v>7561</v>
      </c>
      <c r="O2383" s="130" t="s">
        <v>7562</v>
      </c>
    </row>
    <row r="2384" spans="12:15">
      <c r="L2384" s="130" t="s">
        <v>6255</v>
      </c>
      <c r="M2384" s="130" t="s">
        <v>7500</v>
      </c>
      <c r="N2384" s="177" t="s">
        <v>7564</v>
      </c>
      <c r="O2384" s="130" t="s">
        <v>7565</v>
      </c>
    </row>
    <row r="2385" spans="12:15">
      <c r="L2385" s="130" t="s">
        <v>6256</v>
      </c>
      <c r="M2385" s="130" t="s">
        <v>7500</v>
      </c>
      <c r="N2385" s="177" t="s">
        <v>7567</v>
      </c>
      <c r="O2385" s="130" t="s">
        <v>7568</v>
      </c>
    </row>
    <row r="2386" spans="12:15">
      <c r="L2386" s="130" t="s">
        <v>6257</v>
      </c>
      <c r="M2386" s="130" t="s">
        <v>7500</v>
      </c>
      <c r="N2386" s="177" t="s">
        <v>7570</v>
      </c>
      <c r="O2386" s="130" t="s">
        <v>7571</v>
      </c>
    </row>
    <row r="2387" spans="12:15">
      <c r="L2387" s="130" t="s">
        <v>6258</v>
      </c>
      <c r="M2387" s="130" t="s">
        <v>7575</v>
      </c>
      <c r="N2387" s="177" t="s">
        <v>7576</v>
      </c>
      <c r="O2387" s="130" t="s">
        <v>7577</v>
      </c>
    </row>
    <row r="2388" spans="12:15">
      <c r="L2388" s="130" t="s">
        <v>6259</v>
      </c>
      <c r="M2388" s="130" t="s">
        <v>7575</v>
      </c>
      <c r="N2388" s="177" t="s">
        <v>7579</v>
      </c>
      <c r="O2388" s="130" t="s">
        <v>7580</v>
      </c>
    </row>
    <row r="2389" spans="12:15">
      <c r="L2389" s="130" t="s">
        <v>6260</v>
      </c>
      <c r="M2389" s="130"/>
      <c r="N2389" s="177"/>
      <c r="O2389" s="130" t="s">
        <v>7580</v>
      </c>
    </row>
    <row r="2390" spans="12:15">
      <c r="L2390" s="130" t="s">
        <v>6261</v>
      </c>
      <c r="M2390" s="130" t="s">
        <v>7575</v>
      </c>
      <c r="N2390" s="177" t="s">
        <v>7582</v>
      </c>
      <c r="O2390" s="130" t="s">
        <v>7583</v>
      </c>
    </row>
    <row r="2391" spans="12:15">
      <c r="L2391" s="130" t="s">
        <v>6262</v>
      </c>
      <c r="M2391" s="130" t="s">
        <v>7575</v>
      </c>
      <c r="N2391" s="177" t="s">
        <v>7585</v>
      </c>
      <c r="O2391" s="130" t="s">
        <v>7586</v>
      </c>
    </row>
    <row r="2392" spans="12:15">
      <c r="L2392" s="130" t="s">
        <v>6263</v>
      </c>
      <c r="M2392" s="130" t="s">
        <v>7575</v>
      </c>
      <c r="N2392" s="177" t="s">
        <v>7588</v>
      </c>
      <c r="O2392" s="130" t="s">
        <v>7589</v>
      </c>
    </row>
    <row r="2393" spans="12:15">
      <c r="L2393" s="130" t="s">
        <v>6264</v>
      </c>
      <c r="M2393" s="130" t="s">
        <v>7575</v>
      </c>
      <c r="N2393" s="177" t="s">
        <v>7591</v>
      </c>
      <c r="O2393" s="130" t="s">
        <v>7592</v>
      </c>
    </row>
    <row r="2394" spans="12:15">
      <c r="L2394" s="130" t="s">
        <v>6265</v>
      </c>
      <c r="M2394" s="130"/>
      <c r="N2394" s="177"/>
      <c r="O2394" s="130" t="s">
        <v>7592</v>
      </c>
    </row>
    <row r="2395" spans="12:15">
      <c r="L2395" s="130" t="s">
        <v>6266</v>
      </c>
      <c r="M2395" s="130" t="s">
        <v>7575</v>
      </c>
      <c r="N2395" s="177" t="s">
        <v>7594</v>
      </c>
      <c r="O2395" s="130" t="s">
        <v>7595</v>
      </c>
    </row>
    <row r="2396" spans="12:15">
      <c r="L2396" s="130" t="s">
        <v>6267</v>
      </c>
      <c r="M2396" s="130"/>
      <c r="N2396" s="177"/>
      <c r="O2396" s="130" t="s">
        <v>7595</v>
      </c>
    </row>
    <row r="2397" spans="12:15">
      <c r="L2397" s="130" t="s">
        <v>6268</v>
      </c>
      <c r="M2397" s="130" t="s">
        <v>7575</v>
      </c>
      <c r="N2397" s="177" t="s">
        <v>7597</v>
      </c>
      <c r="O2397" s="130" t="s">
        <v>7598</v>
      </c>
    </row>
    <row r="2398" spans="12:15">
      <c r="L2398" s="130" t="s">
        <v>6269</v>
      </c>
      <c r="M2398" s="130"/>
      <c r="N2398" s="177"/>
      <c r="O2398" s="130" t="s">
        <v>7598</v>
      </c>
    </row>
    <row r="2399" spans="12:15">
      <c r="L2399" s="130" t="s">
        <v>6270</v>
      </c>
      <c r="M2399" s="130" t="s">
        <v>7575</v>
      </c>
      <c r="N2399" s="177" t="s">
        <v>7600</v>
      </c>
      <c r="O2399" s="130" t="s">
        <v>7601</v>
      </c>
    </row>
    <row r="2400" spans="12:15">
      <c r="L2400" s="130" t="s">
        <v>6271</v>
      </c>
      <c r="M2400" s="130"/>
      <c r="N2400" s="177"/>
      <c r="O2400" s="130" t="s">
        <v>7601</v>
      </c>
    </row>
    <row r="2401" spans="12:15">
      <c r="L2401" s="130" t="s">
        <v>6272</v>
      </c>
      <c r="M2401" s="130" t="s">
        <v>7575</v>
      </c>
      <c r="N2401" s="177" t="s">
        <v>7603</v>
      </c>
      <c r="O2401" s="130" t="s">
        <v>7604</v>
      </c>
    </row>
    <row r="2402" spans="12:15">
      <c r="L2402" s="130" t="s">
        <v>6273</v>
      </c>
      <c r="M2402" s="130" t="s">
        <v>7575</v>
      </c>
      <c r="N2402" s="177" t="s">
        <v>5448</v>
      </c>
      <c r="O2402" s="130" t="s">
        <v>7606</v>
      </c>
    </row>
    <row r="2403" spans="12:15">
      <c r="L2403" s="130" t="s">
        <v>6274</v>
      </c>
      <c r="M2403" s="130"/>
      <c r="N2403" s="177"/>
      <c r="O2403" s="130" t="s">
        <v>7606</v>
      </c>
    </row>
    <row r="2404" spans="12:15">
      <c r="L2404" s="130" t="s">
        <v>6275</v>
      </c>
      <c r="M2404" s="130" t="s">
        <v>7575</v>
      </c>
      <c r="N2404" s="177" t="s">
        <v>7608</v>
      </c>
      <c r="O2404" s="130" t="s">
        <v>7609</v>
      </c>
    </row>
    <row r="2405" spans="12:15">
      <c r="L2405" s="130" t="s">
        <v>6276</v>
      </c>
      <c r="M2405" s="130"/>
      <c r="N2405" s="177"/>
      <c r="O2405" s="130" t="s">
        <v>7609</v>
      </c>
    </row>
    <row r="2406" spans="12:15">
      <c r="L2406" s="130" t="s">
        <v>6277</v>
      </c>
      <c r="M2406" s="130" t="s">
        <v>7575</v>
      </c>
      <c r="N2406" s="177" t="s">
        <v>7611</v>
      </c>
      <c r="O2406" s="130" t="s">
        <v>7612</v>
      </c>
    </row>
    <row r="2407" spans="12:15">
      <c r="L2407" s="130" t="s">
        <v>6278</v>
      </c>
      <c r="M2407" s="130"/>
      <c r="N2407" s="177"/>
      <c r="O2407" s="130" t="s">
        <v>7612</v>
      </c>
    </row>
    <row r="2408" spans="12:15">
      <c r="L2408" s="130" t="s">
        <v>6279</v>
      </c>
      <c r="M2408" s="130" t="s">
        <v>7575</v>
      </c>
      <c r="N2408" s="177" t="s">
        <v>7614</v>
      </c>
      <c r="O2408" s="130" t="s">
        <v>7615</v>
      </c>
    </row>
    <row r="2409" spans="12:15">
      <c r="L2409" s="130" t="s">
        <v>6280</v>
      </c>
      <c r="M2409" s="130"/>
      <c r="N2409" s="177"/>
      <c r="O2409" s="130" t="s">
        <v>7615</v>
      </c>
    </row>
    <row r="2410" spans="12:15">
      <c r="L2410" s="130" t="s">
        <v>6281</v>
      </c>
      <c r="M2410" s="130" t="s">
        <v>7575</v>
      </c>
      <c r="N2410" s="177" t="s">
        <v>7617</v>
      </c>
      <c r="O2410" s="130" t="s">
        <v>7618</v>
      </c>
    </row>
    <row r="2411" spans="12:15">
      <c r="L2411" s="130" t="s">
        <v>6282</v>
      </c>
      <c r="M2411" s="130"/>
      <c r="N2411" s="177"/>
      <c r="O2411" s="130" t="s">
        <v>7618</v>
      </c>
    </row>
    <row r="2412" spans="12:15">
      <c r="L2412" s="130" t="s">
        <v>6283</v>
      </c>
      <c r="M2412" s="130"/>
      <c r="N2412" s="177"/>
      <c r="O2412" s="130" t="s">
        <v>7618</v>
      </c>
    </row>
    <row r="2413" spans="12:15">
      <c r="L2413" s="130" t="s">
        <v>6284</v>
      </c>
      <c r="M2413" s="130" t="s">
        <v>7575</v>
      </c>
      <c r="N2413" s="177" t="s">
        <v>7620</v>
      </c>
      <c r="O2413" s="130" t="s">
        <v>7621</v>
      </c>
    </row>
    <row r="2414" spans="12:15">
      <c r="L2414" s="130" t="s">
        <v>6285</v>
      </c>
      <c r="M2414" s="130"/>
      <c r="N2414" s="177"/>
      <c r="O2414" s="130" t="s">
        <v>7621</v>
      </c>
    </row>
    <row r="2415" spans="12:15">
      <c r="L2415" s="130" t="s">
        <v>6286</v>
      </c>
      <c r="M2415" s="130" t="s">
        <v>7625</v>
      </c>
      <c r="N2415" s="177" t="s">
        <v>7626</v>
      </c>
      <c r="O2415" s="130" t="s">
        <v>7627</v>
      </c>
    </row>
    <row r="2416" spans="12:15">
      <c r="L2416" s="130" t="s">
        <v>6287</v>
      </c>
      <c r="M2416" s="130" t="s">
        <v>7625</v>
      </c>
      <c r="N2416" s="177" t="s">
        <v>7629</v>
      </c>
      <c r="O2416" s="130" t="s">
        <v>7630</v>
      </c>
    </row>
    <row r="2417" spans="12:15">
      <c r="L2417" s="130" t="s">
        <v>6288</v>
      </c>
      <c r="M2417" s="130" t="s">
        <v>7625</v>
      </c>
      <c r="N2417" s="177" t="s">
        <v>7632</v>
      </c>
      <c r="O2417" s="130" t="s">
        <v>7633</v>
      </c>
    </row>
    <row r="2418" spans="12:15">
      <c r="L2418" s="130" t="s">
        <v>6289</v>
      </c>
      <c r="M2418" s="130" t="s">
        <v>7625</v>
      </c>
      <c r="N2418" s="177" t="s">
        <v>7635</v>
      </c>
      <c r="O2418" s="130" t="s">
        <v>7636</v>
      </c>
    </row>
    <row r="2419" spans="12:15">
      <c r="L2419" s="130" t="s">
        <v>6290</v>
      </c>
      <c r="M2419" s="130" t="s">
        <v>7625</v>
      </c>
      <c r="N2419" s="177" t="s">
        <v>7638</v>
      </c>
      <c r="O2419" s="130" t="s">
        <v>7639</v>
      </c>
    </row>
    <row r="2420" spans="12:15">
      <c r="L2420" s="130" t="s">
        <v>6291</v>
      </c>
      <c r="M2420" s="130" t="s">
        <v>7625</v>
      </c>
      <c r="N2420" s="177" t="s">
        <v>7641</v>
      </c>
      <c r="O2420" s="130" t="s">
        <v>7642</v>
      </c>
    </row>
    <row r="2421" spans="12:15">
      <c r="L2421" s="130" t="s">
        <v>6292</v>
      </c>
      <c r="M2421" s="130" t="s">
        <v>7625</v>
      </c>
      <c r="N2421" s="177" t="s">
        <v>7644</v>
      </c>
      <c r="O2421" s="130" t="s">
        <v>7645</v>
      </c>
    </row>
    <row r="2422" spans="12:15">
      <c r="L2422" s="130" t="s">
        <v>6293</v>
      </c>
      <c r="M2422" s="130" t="s">
        <v>7625</v>
      </c>
      <c r="N2422" s="177" t="s">
        <v>7647</v>
      </c>
      <c r="O2422" s="130" t="s">
        <v>7648</v>
      </c>
    </row>
    <row r="2423" spans="12:15">
      <c r="L2423" s="130" t="s">
        <v>6294</v>
      </c>
      <c r="M2423" s="130" t="s">
        <v>7625</v>
      </c>
      <c r="N2423" s="177" t="s">
        <v>7650</v>
      </c>
      <c r="O2423" s="130" t="s">
        <v>7651</v>
      </c>
    </row>
    <row r="2424" spans="12:15">
      <c r="L2424" s="130" t="s">
        <v>6295</v>
      </c>
      <c r="M2424" s="130" t="s">
        <v>7625</v>
      </c>
      <c r="N2424" s="177" t="s">
        <v>7653</v>
      </c>
      <c r="O2424" s="130" t="s">
        <v>7654</v>
      </c>
    </row>
    <row r="2425" spans="12:15">
      <c r="L2425" s="130" t="s">
        <v>6296</v>
      </c>
      <c r="M2425" s="130" t="s">
        <v>7625</v>
      </c>
      <c r="N2425" s="177" t="s">
        <v>7656</v>
      </c>
      <c r="O2425" s="130" t="s">
        <v>7657</v>
      </c>
    </row>
    <row r="2426" spans="12:15">
      <c r="L2426" s="130" t="s">
        <v>6297</v>
      </c>
      <c r="M2426" s="130" t="s">
        <v>7625</v>
      </c>
      <c r="N2426" s="177" t="s">
        <v>7659</v>
      </c>
      <c r="O2426" s="130" t="s">
        <v>7660</v>
      </c>
    </row>
    <row r="2427" spans="12:15">
      <c r="L2427" s="130" t="s">
        <v>6298</v>
      </c>
      <c r="M2427" s="130" t="s">
        <v>7625</v>
      </c>
      <c r="N2427" s="177" t="s">
        <v>7662</v>
      </c>
      <c r="O2427" s="130" t="s">
        <v>7663</v>
      </c>
    </row>
    <row r="2428" spans="12:15">
      <c r="L2428" s="130" t="s">
        <v>6299</v>
      </c>
      <c r="M2428" s="130" t="s">
        <v>7625</v>
      </c>
      <c r="N2428" s="177" t="s">
        <v>7665</v>
      </c>
      <c r="O2428" s="130" t="s">
        <v>7666</v>
      </c>
    </row>
    <row r="2429" spans="12:15">
      <c r="L2429" s="130" t="s">
        <v>6300</v>
      </c>
      <c r="M2429" s="130" t="s">
        <v>7625</v>
      </c>
      <c r="N2429" s="177" t="s">
        <v>7668</v>
      </c>
      <c r="O2429" s="130" t="s">
        <v>7669</v>
      </c>
    </row>
    <row r="2430" spans="12:15">
      <c r="L2430" s="130" t="s">
        <v>6301</v>
      </c>
      <c r="M2430" s="130" t="s">
        <v>7625</v>
      </c>
      <c r="N2430" s="177" t="s">
        <v>7671</v>
      </c>
      <c r="O2430" s="130" t="s">
        <v>7672</v>
      </c>
    </row>
    <row r="2431" spans="12:15">
      <c r="L2431" s="130" t="s">
        <v>6302</v>
      </c>
      <c r="M2431" s="130" t="s">
        <v>7625</v>
      </c>
      <c r="N2431" s="177" t="s">
        <v>7674</v>
      </c>
      <c r="O2431" s="130" t="s">
        <v>7675</v>
      </c>
    </row>
    <row r="2432" spans="12:15">
      <c r="L2432" s="130" t="s">
        <v>6303</v>
      </c>
      <c r="M2432" s="130" t="s">
        <v>7625</v>
      </c>
      <c r="N2432" s="177" t="s">
        <v>6304</v>
      </c>
      <c r="O2432" s="130" t="s">
        <v>6305</v>
      </c>
    </row>
    <row r="2433" spans="12:15">
      <c r="L2433" s="130" t="s">
        <v>6306</v>
      </c>
      <c r="M2433" s="130" t="s">
        <v>7625</v>
      </c>
      <c r="N2433" s="177" t="s">
        <v>7677</v>
      </c>
      <c r="O2433" s="130" t="s">
        <v>7678</v>
      </c>
    </row>
    <row r="2434" spans="12:15">
      <c r="L2434" s="130" t="s">
        <v>6307</v>
      </c>
      <c r="M2434" s="130" t="s">
        <v>7625</v>
      </c>
      <c r="N2434" s="177" t="s">
        <v>7680</v>
      </c>
      <c r="O2434" s="130" t="s">
        <v>7681</v>
      </c>
    </row>
    <row r="2435" spans="12:15">
      <c r="L2435" s="130" t="s">
        <v>6308</v>
      </c>
      <c r="M2435" s="130" t="s">
        <v>7625</v>
      </c>
      <c r="N2435" s="177" t="s">
        <v>7683</v>
      </c>
      <c r="O2435" s="130" t="s">
        <v>7684</v>
      </c>
    </row>
    <row r="2436" spans="12:15">
      <c r="L2436" s="130" t="s">
        <v>6309</v>
      </c>
      <c r="M2436" s="130" t="s">
        <v>7625</v>
      </c>
      <c r="N2436" s="177" t="s">
        <v>7686</v>
      </c>
      <c r="O2436" s="130" t="s">
        <v>7687</v>
      </c>
    </row>
    <row r="2437" spans="12:15">
      <c r="L2437" s="130" t="s">
        <v>6310</v>
      </c>
      <c r="M2437" s="130"/>
      <c r="N2437" s="177"/>
      <c r="O2437" s="130" t="s">
        <v>7687</v>
      </c>
    </row>
    <row r="2438" spans="12:15">
      <c r="L2438" s="130" t="s">
        <v>6311</v>
      </c>
      <c r="M2438" s="130" t="s">
        <v>7625</v>
      </c>
      <c r="N2438" s="177" t="s">
        <v>6312</v>
      </c>
      <c r="O2438" s="130" t="s">
        <v>6313</v>
      </c>
    </row>
    <row r="2439" spans="12:15">
      <c r="L2439" s="130" t="s">
        <v>6314</v>
      </c>
      <c r="M2439" s="130" t="s">
        <v>7625</v>
      </c>
      <c r="N2439" s="177" t="s">
        <v>7689</v>
      </c>
      <c r="O2439" s="130" t="s">
        <v>7690</v>
      </c>
    </row>
    <row r="2440" spans="12:15">
      <c r="L2440" s="130" t="s">
        <v>6315</v>
      </c>
      <c r="M2440" s="130" t="s">
        <v>7625</v>
      </c>
      <c r="N2440" s="177" t="s">
        <v>1634</v>
      </c>
      <c r="O2440" s="130" t="s">
        <v>7692</v>
      </c>
    </row>
    <row r="2441" spans="12:15">
      <c r="L2441" s="130" t="s">
        <v>6316</v>
      </c>
      <c r="M2441" s="130" t="s">
        <v>7625</v>
      </c>
      <c r="N2441" s="177" t="s">
        <v>7694</v>
      </c>
      <c r="O2441" s="130" t="s">
        <v>7695</v>
      </c>
    </row>
    <row r="2442" spans="12:15">
      <c r="L2442" s="130" t="s">
        <v>6317</v>
      </c>
      <c r="M2442" s="130" t="s">
        <v>7625</v>
      </c>
      <c r="N2442" s="177" t="s">
        <v>7697</v>
      </c>
      <c r="O2442" s="130" t="s">
        <v>7698</v>
      </c>
    </row>
    <row r="2443" spans="12:15">
      <c r="L2443" s="130" t="s">
        <v>6318</v>
      </c>
      <c r="M2443" s="130" t="s">
        <v>7625</v>
      </c>
      <c r="N2443" s="177" t="s">
        <v>7700</v>
      </c>
      <c r="O2443" s="130" t="s">
        <v>7701</v>
      </c>
    </row>
    <row r="2444" spans="12:15">
      <c r="L2444" s="130" t="s">
        <v>6319</v>
      </c>
      <c r="M2444" s="130" t="s">
        <v>7625</v>
      </c>
      <c r="N2444" s="177" t="s">
        <v>7703</v>
      </c>
      <c r="O2444" s="130" t="s">
        <v>7704</v>
      </c>
    </row>
    <row r="2445" spans="12:15">
      <c r="L2445" s="130" t="s">
        <v>6320</v>
      </c>
      <c r="M2445" s="130" t="s">
        <v>7625</v>
      </c>
      <c r="N2445" s="177" t="s">
        <v>7706</v>
      </c>
      <c r="O2445" s="130" t="s">
        <v>7707</v>
      </c>
    </row>
    <row r="2446" spans="12:15">
      <c r="L2446" s="130" t="s">
        <v>6321</v>
      </c>
      <c r="M2446" s="130" t="s">
        <v>7625</v>
      </c>
      <c r="N2446" s="177" t="s">
        <v>7709</v>
      </c>
      <c r="O2446" s="130" t="s">
        <v>7710</v>
      </c>
    </row>
    <row r="2447" spans="12:15">
      <c r="L2447" s="130" t="s">
        <v>6322</v>
      </c>
      <c r="M2447" s="130" t="s">
        <v>7625</v>
      </c>
      <c r="N2447" s="177" t="s">
        <v>7712</v>
      </c>
      <c r="O2447" s="130" t="s">
        <v>7713</v>
      </c>
    </row>
    <row r="2448" spans="12:15">
      <c r="L2448" s="130" t="s">
        <v>6323</v>
      </c>
      <c r="M2448" s="130" t="s">
        <v>7625</v>
      </c>
      <c r="N2448" s="177" t="s">
        <v>7715</v>
      </c>
      <c r="O2448" s="130" t="s">
        <v>7716</v>
      </c>
    </row>
    <row r="2449" spans="12:15">
      <c r="L2449" s="130" t="s">
        <v>6324</v>
      </c>
      <c r="M2449" s="130" t="s">
        <v>7625</v>
      </c>
      <c r="N2449" s="177" t="s">
        <v>6325</v>
      </c>
      <c r="O2449" s="130" t="s">
        <v>6326</v>
      </c>
    </row>
    <row r="2450" spans="12:15">
      <c r="L2450" s="130" t="s">
        <v>6327</v>
      </c>
      <c r="M2450" s="130" t="s">
        <v>7625</v>
      </c>
      <c r="N2450" s="177" t="s">
        <v>1642</v>
      </c>
      <c r="O2450" s="130" t="s">
        <v>7718</v>
      </c>
    </row>
    <row r="2451" spans="12:15">
      <c r="L2451" s="130" t="s">
        <v>6328</v>
      </c>
      <c r="M2451" s="130" t="s">
        <v>7625</v>
      </c>
      <c r="N2451" s="177" t="s">
        <v>7720</v>
      </c>
      <c r="O2451" s="130" t="s">
        <v>7721</v>
      </c>
    </row>
    <row r="2452" spans="12:15">
      <c r="L2452" s="130" t="s">
        <v>6329</v>
      </c>
      <c r="M2452" s="130" t="s">
        <v>7625</v>
      </c>
      <c r="N2452" s="177" t="s">
        <v>7723</v>
      </c>
      <c r="O2452" s="130" t="s">
        <v>7724</v>
      </c>
    </row>
    <row r="2453" spans="12:15">
      <c r="L2453" s="130" t="s">
        <v>6330</v>
      </c>
      <c r="M2453" s="130" t="s">
        <v>7625</v>
      </c>
      <c r="N2453" s="177" t="s">
        <v>7726</v>
      </c>
      <c r="O2453" s="130" t="s">
        <v>7727</v>
      </c>
    </row>
    <row r="2454" spans="12:15">
      <c r="L2454" s="130" t="s">
        <v>6331</v>
      </c>
      <c r="M2454" s="130" t="s">
        <v>7625</v>
      </c>
      <c r="N2454" s="177" t="s">
        <v>1153</v>
      </c>
      <c r="O2454" s="130" t="s">
        <v>7729</v>
      </c>
    </row>
    <row r="2455" spans="12:15">
      <c r="L2455" s="130" t="s">
        <v>6332</v>
      </c>
      <c r="M2455" s="130" t="s">
        <v>7625</v>
      </c>
      <c r="N2455" s="177" t="s">
        <v>7731</v>
      </c>
      <c r="O2455" s="130" t="s">
        <v>7732</v>
      </c>
    </row>
    <row r="2456" spans="12:15">
      <c r="L2456" s="130" t="s">
        <v>6333</v>
      </c>
      <c r="M2456" s="130" t="s">
        <v>7625</v>
      </c>
      <c r="N2456" s="177" t="s">
        <v>7734</v>
      </c>
      <c r="O2456" s="130" t="s">
        <v>7735</v>
      </c>
    </row>
    <row r="2457" spans="12:15">
      <c r="L2457" s="130" t="s">
        <v>6334</v>
      </c>
      <c r="M2457" s="130" t="s">
        <v>7625</v>
      </c>
      <c r="N2457" s="177" t="s">
        <v>7737</v>
      </c>
      <c r="O2457" s="130" t="s">
        <v>7738</v>
      </c>
    </row>
    <row r="2458" spans="12:15">
      <c r="L2458" s="130" t="s">
        <v>6335</v>
      </c>
      <c r="M2458" s="130" t="s">
        <v>7625</v>
      </c>
      <c r="N2458" s="177" t="s">
        <v>7740</v>
      </c>
      <c r="O2458" s="130" t="s">
        <v>7741</v>
      </c>
    </row>
    <row r="2459" spans="12:15">
      <c r="L2459" s="130" t="s">
        <v>6336</v>
      </c>
      <c r="M2459" s="130" t="s">
        <v>7625</v>
      </c>
      <c r="N2459" s="177" t="s">
        <v>7743</v>
      </c>
      <c r="O2459" s="130" t="s">
        <v>7744</v>
      </c>
    </row>
    <row r="2460" spans="12:15">
      <c r="L2460" s="130" t="s">
        <v>6337</v>
      </c>
      <c r="M2460" s="130" t="s">
        <v>7625</v>
      </c>
      <c r="N2460" s="177" t="s">
        <v>7746</v>
      </c>
      <c r="O2460" s="130" t="s">
        <v>7747</v>
      </c>
    </row>
    <row r="2461" spans="12:15">
      <c r="L2461" s="130" t="s">
        <v>6338</v>
      </c>
      <c r="M2461" s="130" t="s">
        <v>7625</v>
      </c>
      <c r="N2461" s="177" t="s">
        <v>7749</v>
      </c>
      <c r="O2461" s="130" t="s">
        <v>7750</v>
      </c>
    </row>
    <row r="2462" spans="12:15">
      <c r="L2462" s="130" t="s">
        <v>6339</v>
      </c>
      <c r="M2462" s="130" t="s">
        <v>7625</v>
      </c>
      <c r="N2462" s="177" t="s">
        <v>7752</v>
      </c>
      <c r="O2462" s="130" t="s">
        <v>7753</v>
      </c>
    </row>
    <row r="2463" spans="12:15">
      <c r="L2463" s="130" t="s">
        <v>6340</v>
      </c>
      <c r="M2463" s="130" t="s">
        <v>7625</v>
      </c>
      <c r="N2463" s="177" t="s">
        <v>7755</v>
      </c>
      <c r="O2463" s="130" t="s">
        <v>7756</v>
      </c>
    </row>
    <row r="2464" spans="12:15">
      <c r="L2464" s="130" t="s">
        <v>6341</v>
      </c>
      <c r="M2464" s="130" t="s">
        <v>7625</v>
      </c>
      <c r="N2464" s="177" t="s">
        <v>7758</v>
      </c>
      <c r="O2464" s="130" t="s">
        <v>7759</v>
      </c>
    </row>
    <row r="2465" spans="12:15">
      <c r="L2465" s="130" t="s">
        <v>6342</v>
      </c>
      <c r="M2465" s="130" t="s">
        <v>7763</v>
      </c>
      <c r="N2465" s="177" t="s">
        <v>7764</v>
      </c>
      <c r="O2465" s="130" t="s">
        <v>7765</v>
      </c>
    </row>
    <row r="2466" spans="12:15">
      <c r="L2466" s="130" t="s">
        <v>6343</v>
      </c>
      <c r="M2466" s="130"/>
      <c r="N2466" s="177"/>
      <c r="O2466" s="130" t="s">
        <v>7765</v>
      </c>
    </row>
    <row r="2467" spans="12:15">
      <c r="L2467" s="130" t="s">
        <v>6344</v>
      </c>
      <c r="M2467" s="130" t="s">
        <v>7763</v>
      </c>
      <c r="N2467" s="177" t="s">
        <v>7767</v>
      </c>
      <c r="O2467" s="130" t="s">
        <v>7768</v>
      </c>
    </row>
    <row r="2468" spans="12:15">
      <c r="L2468" s="130" t="s">
        <v>6345</v>
      </c>
      <c r="M2468" s="130" t="s">
        <v>7763</v>
      </c>
      <c r="N2468" s="177" t="s">
        <v>7770</v>
      </c>
      <c r="O2468" s="130" t="s">
        <v>7771</v>
      </c>
    </row>
    <row r="2469" spans="12:15">
      <c r="L2469" s="130" t="s">
        <v>6346</v>
      </c>
      <c r="M2469" s="130" t="s">
        <v>7763</v>
      </c>
      <c r="N2469" s="177" t="s">
        <v>7773</v>
      </c>
      <c r="O2469" s="130" t="s">
        <v>7774</v>
      </c>
    </row>
    <row r="2470" spans="12:15">
      <c r="L2470" s="130" t="s">
        <v>6347</v>
      </c>
      <c r="M2470" s="130" t="s">
        <v>7763</v>
      </c>
      <c r="N2470" s="177" t="s">
        <v>7776</v>
      </c>
      <c r="O2470" s="130" t="s">
        <v>7777</v>
      </c>
    </row>
    <row r="2471" spans="12:15">
      <c r="L2471" s="130" t="s">
        <v>6348</v>
      </c>
      <c r="M2471" s="130" t="s">
        <v>7763</v>
      </c>
      <c r="N2471" s="177" t="s">
        <v>7779</v>
      </c>
      <c r="O2471" s="130" t="s">
        <v>7780</v>
      </c>
    </row>
    <row r="2472" spans="12:15">
      <c r="L2472" s="130" t="s">
        <v>6349</v>
      </c>
      <c r="M2472" s="130" t="s">
        <v>7763</v>
      </c>
      <c r="N2472" s="177" t="s">
        <v>7782</v>
      </c>
      <c r="O2472" s="130" t="s">
        <v>7783</v>
      </c>
    </row>
    <row r="2473" spans="12:15">
      <c r="L2473" s="130" t="s">
        <v>6350</v>
      </c>
      <c r="M2473" s="130" t="s">
        <v>7763</v>
      </c>
      <c r="N2473" s="177" t="s">
        <v>5534</v>
      </c>
      <c r="O2473" s="130" t="s">
        <v>5535</v>
      </c>
    </row>
    <row r="2474" spans="12:15">
      <c r="L2474" s="130" t="s">
        <v>6351</v>
      </c>
      <c r="M2474" s="130" t="s">
        <v>7763</v>
      </c>
      <c r="N2474" s="177" t="s">
        <v>5537</v>
      </c>
      <c r="O2474" s="130" t="s">
        <v>5538</v>
      </c>
    </row>
    <row r="2475" spans="12:15">
      <c r="L2475" s="130" t="s">
        <v>6352</v>
      </c>
      <c r="M2475" s="130" t="s">
        <v>7763</v>
      </c>
      <c r="N2475" s="177" t="s">
        <v>5540</v>
      </c>
      <c r="O2475" s="130" t="s">
        <v>5541</v>
      </c>
    </row>
    <row r="2476" spans="12:15">
      <c r="L2476" s="130" t="s">
        <v>6353</v>
      </c>
      <c r="M2476" s="130" t="s">
        <v>7763</v>
      </c>
      <c r="N2476" s="177" t="s">
        <v>5543</v>
      </c>
      <c r="O2476" s="130" t="s">
        <v>5544</v>
      </c>
    </row>
    <row r="2477" spans="12:15">
      <c r="L2477" s="130" t="s">
        <v>6354</v>
      </c>
      <c r="M2477" s="130" t="s">
        <v>7763</v>
      </c>
      <c r="N2477" s="177" t="s">
        <v>5546</v>
      </c>
      <c r="O2477" s="130" t="s">
        <v>5547</v>
      </c>
    </row>
    <row r="2478" spans="12:15">
      <c r="L2478" s="130" t="s">
        <v>6355</v>
      </c>
      <c r="M2478" s="130" t="s">
        <v>7763</v>
      </c>
      <c r="N2478" s="177" t="s">
        <v>5549</v>
      </c>
      <c r="O2478" s="130" t="s">
        <v>5550</v>
      </c>
    </row>
    <row r="2479" spans="12:15">
      <c r="L2479" s="130" t="s">
        <v>6356</v>
      </c>
      <c r="M2479" s="130" t="s">
        <v>7763</v>
      </c>
      <c r="N2479" s="177" t="s">
        <v>5552</v>
      </c>
      <c r="O2479" s="130" t="s">
        <v>5553</v>
      </c>
    </row>
    <row r="2480" spans="12:15">
      <c r="L2480" s="130" t="s">
        <v>6357</v>
      </c>
      <c r="M2480" s="130" t="s">
        <v>7763</v>
      </c>
      <c r="N2480" s="177" t="s">
        <v>5555</v>
      </c>
      <c r="O2480" s="130" t="s">
        <v>5556</v>
      </c>
    </row>
    <row r="2481" spans="12:15">
      <c r="L2481" s="130" t="s">
        <v>6358</v>
      </c>
      <c r="M2481" s="130" t="s">
        <v>7763</v>
      </c>
      <c r="N2481" s="177" t="s">
        <v>5558</v>
      </c>
      <c r="O2481" s="130" t="s">
        <v>5559</v>
      </c>
    </row>
    <row r="2482" spans="12:15">
      <c r="L2482" s="130" t="s">
        <v>6359</v>
      </c>
      <c r="M2482" s="130" t="s">
        <v>7763</v>
      </c>
      <c r="N2482" s="177" t="s">
        <v>5561</v>
      </c>
      <c r="O2482" s="130" t="s">
        <v>5562</v>
      </c>
    </row>
    <row r="2483" spans="12:15">
      <c r="L2483" s="130" t="s">
        <v>6360</v>
      </c>
      <c r="M2483" s="130" t="s">
        <v>7763</v>
      </c>
      <c r="N2483" s="177" t="s">
        <v>5564</v>
      </c>
      <c r="O2483" s="130" t="s">
        <v>5565</v>
      </c>
    </row>
    <row r="2484" spans="12:15">
      <c r="L2484" s="130" t="s">
        <v>6361</v>
      </c>
      <c r="M2484" s="130" t="s">
        <v>7763</v>
      </c>
      <c r="N2484" s="177" t="s">
        <v>5567</v>
      </c>
      <c r="O2484" s="130" t="s">
        <v>5568</v>
      </c>
    </row>
    <row r="2485" spans="12:15">
      <c r="L2485" s="130" t="s">
        <v>6362</v>
      </c>
      <c r="M2485" s="130" t="s">
        <v>7763</v>
      </c>
      <c r="N2485" s="177" t="s">
        <v>5570</v>
      </c>
      <c r="O2485" s="130" t="s">
        <v>5571</v>
      </c>
    </row>
    <row r="2486" spans="12:15">
      <c r="L2486" s="130" t="s">
        <v>6363</v>
      </c>
      <c r="M2486" s="130" t="s">
        <v>7763</v>
      </c>
      <c r="N2486" s="177" t="s">
        <v>5573</v>
      </c>
      <c r="O2486" s="130" t="s">
        <v>5574</v>
      </c>
    </row>
    <row r="2487" spans="12:15">
      <c r="L2487" s="130" t="s">
        <v>6364</v>
      </c>
      <c r="M2487" s="130" t="s">
        <v>7763</v>
      </c>
      <c r="N2487" s="177" t="s">
        <v>5576</v>
      </c>
      <c r="O2487" s="130" t="s">
        <v>5577</v>
      </c>
    </row>
    <row r="2488" spans="12:15">
      <c r="L2488" s="130" t="s">
        <v>6365</v>
      </c>
      <c r="M2488" s="130" t="s">
        <v>7763</v>
      </c>
      <c r="N2488" s="177" t="s">
        <v>5579</v>
      </c>
      <c r="O2488" s="130" t="s">
        <v>5580</v>
      </c>
    </row>
    <row r="2489" spans="12:15">
      <c r="L2489" s="130" t="s">
        <v>6366</v>
      </c>
      <c r="M2489" s="130" t="s">
        <v>7763</v>
      </c>
      <c r="N2489" s="177" t="s">
        <v>5582</v>
      </c>
      <c r="O2489" s="130" t="s">
        <v>5583</v>
      </c>
    </row>
    <row r="2490" spans="12:15">
      <c r="L2490" s="130" t="s">
        <v>6367</v>
      </c>
      <c r="M2490" s="130" t="s">
        <v>7763</v>
      </c>
      <c r="N2490" s="177" t="s">
        <v>5585</v>
      </c>
      <c r="O2490" s="130" t="s">
        <v>5586</v>
      </c>
    </row>
    <row r="2491" spans="12:15">
      <c r="L2491" s="130" t="s">
        <v>6368</v>
      </c>
      <c r="M2491" s="130" t="s">
        <v>7763</v>
      </c>
      <c r="N2491" s="177" t="s">
        <v>5588</v>
      </c>
      <c r="O2491" s="130" t="s">
        <v>5589</v>
      </c>
    </row>
    <row r="2492" spans="12:15">
      <c r="L2492" s="130" t="s">
        <v>6369</v>
      </c>
      <c r="M2492" s="130" t="s">
        <v>7763</v>
      </c>
      <c r="N2492" s="177" t="s">
        <v>5591</v>
      </c>
      <c r="O2492" s="130" t="s">
        <v>5592</v>
      </c>
    </row>
    <row r="2493" spans="12:15">
      <c r="L2493" s="130" t="s">
        <v>6370</v>
      </c>
      <c r="M2493" s="130" t="s">
        <v>7763</v>
      </c>
      <c r="N2493" s="177" t="s">
        <v>5594</v>
      </c>
      <c r="O2493" s="130" t="s">
        <v>5595</v>
      </c>
    </row>
    <row r="2494" spans="12:15">
      <c r="L2494" s="130" t="s">
        <v>6371</v>
      </c>
      <c r="M2494" s="130" t="s">
        <v>7763</v>
      </c>
      <c r="N2494" s="177" t="s">
        <v>5597</v>
      </c>
      <c r="O2494" s="130" t="s">
        <v>5598</v>
      </c>
    </row>
    <row r="2495" spans="12:15">
      <c r="L2495" s="130" t="s">
        <v>6372</v>
      </c>
      <c r="M2495" s="130" t="s">
        <v>7763</v>
      </c>
      <c r="N2495" s="177" t="s">
        <v>5600</v>
      </c>
      <c r="O2495" s="130" t="s">
        <v>5601</v>
      </c>
    </row>
    <row r="2496" spans="12:15">
      <c r="L2496" s="130" t="s">
        <v>6373</v>
      </c>
      <c r="M2496" s="130" t="s">
        <v>7763</v>
      </c>
      <c r="N2496" s="177" t="s">
        <v>5603</v>
      </c>
      <c r="O2496" s="130" t="s">
        <v>5604</v>
      </c>
    </row>
    <row r="2497" spans="12:15">
      <c r="L2497" s="130" t="s">
        <v>6374</v>
      </c>
      <c r="M2497" s="130" t="s">
        <v>7763</v>
      </c>
      <c r="N2497" s="177" t="s">
        <v>5606</v>
      </c>
      <c r="O2497" s="130" t="s">
        <v>5607</v>
      </c>
    </row>
    <row r="2498" spans="12:15">
      <c r="L2498" s="130" t="s">
        <v>6375</v>
      </c>
      <c r="M2498" s="130" t="s">
        <v>7763</v>
      </c>
      <c r="N2498" s="177" t="s">
        <v>5609</v>
      </c>
      <c r="O2498" s="130" t="s">
        <v>5610</v>
      </c>
    </row>
    <row r="2499" spans="12:15">
      <c r="L2499" s="130" t="s">
        <v>6376</v>
      </c>
      <c r="M2499" s="130" t="s">
        <v>7763</v>
      </c>
      <c r="N2499" s="177" t="s">
        <v>5612</v>
      </c>
      <c r="O2499" s="130" t="s">
        <v>5613</v>
      </c>
    </row>
    <row r="2500" spans="12:15">
      <c r="L2500" s="130" t="s">
        <v>6377</v>
      </c>
      <c r="M2500" s="130" t="s">
        <v>5617</v>
      </c>
      <c r="N2500" s="177" t="s">
        <v>5618</v>
      </c>
      <c r="O2500" s="130" t="s">
        <v>5619</v>
      </c>
    </row>
    <row r="2501" spans="12:15">
      <c r="L2501" s="130" t="s">
        <v>6378</v>
      </c>
      <c r="M2501" s="130" t="s">
        <v>5617</v>
      </c>
      <c r="N2501" s="177" t="s">
        <v>5621</v>
      </c>
      <c r="O2501" s="130" t="s">
        <v>5622</v>
      </c>
    </row>
    <row r="2502" spans="12:15">
      <c r="L2502" s="130" t="s">
        <v>6379</v>
      </c>
      <c r="M2502" s="130" t="s">
        <v>5617</v>
      </c>
      <c r="N2502" s="177" t="s">
        <v>5624</v>
      </c>
      <c r="O2502" s="130" t="s">
        <v>5625</v>
      </c>
    </row>
    <row r="2503" spans="12:15">
      <c r="L2503" s="130" t="s">
        <v>6380</v>
      </c>
      <c r="M2503" s="130" t="s">
        <v>5617</v>
      </c>
      <c r="N2503" s="177" t="s">
        <v>5402</v>
      </c>
      <c r="O2503" s="130" t="s">
        <v>5627</v>
      </c>
    </row>
    <row r="2504" spans="12:15">
      <c r="L2504" s="130" t="s">
        <v>6381</v>
      </c>
      <c r="M2504" s="130"/>
      <c r="N2504" s="177"/>
      <c r="O2504" s="130" t="s">
        <v>5627</v>
      </c>
    </row>
    <row r="2505" spans="12:15">
      <c r="L2505" s="130" t="s">
        <v>6382</v>
      </c>
      <c r="M2505" s="130" t="s">
        <v>5617</v>
      </c>
      <c r="N2505" s="177" t="s">
        <v>5629</v>
      </c>
      <c r="O2505" s="130" t="s">
        <v>5630</v>
      </c>
    </row>
    <row r="2506" spans="12:15">
      <c r="L2506" s="130" t="s">
        <v>6383</v>
      </c>
      <c r="M2506" s="130" t="s">
        <v>5617</v>
      </c>
      <c r="N2506" s="177" t="s">
        <v>5632</v>
      </c>
      <c r="O2506" s="130" t="s">
        <v>5633</v>
      </c>
    </row>
    <row r="2507" spans="12:15">
      <c r="L2507" s="130" t="s">
        <v>6384</v>
      </c>
      <c r="M2507" s="130" t="s">
        <v>5617</v>
      </c>
      <c r="N2507" s="177" t="s">
        <v>5635</v>
      </c>
      <c r="O2507" s="130" t="s">
        <v>5636</v>
      </c>
    </row>
    <row r="2508" spans="12:15">
      <c r="L2508" s="130" t="s">
        <v>6385</v>
      </c>
      <c r="M2508" s="130" t="s">
        <v>5617</v>
      </c>
      <c r="N2508" s="177" t="s">
        <v>5638</v>
      </c>
      <c r="O2508" s="130" t="s">
        <v>5639</v>
      </c>
    </row>
    <row r="2509" spans="12:15">
      <c r="L2509" s="130" t="s">
        <v>6386</v>
      </c>
      <c r="M2509" s="130"/>
      <c r="N2509" s="177"/>
      <c r="O2509" s="130" t="s">
        <v>5639</v>
      </c>
    </row>
    <row r="2510" spans="12:15">
      <c r="L2510" s="130" t="s">
        <v>6387</v>
      </c>
      <c r="M2510" s="130" t="s">
        <v>5617</v>
      </c>
      <c r="N2510" s="177" t="s">
        <v>3536</v>
      </c>
      <c r="O2510" s="130" t="s">
        <v>5641</v>
      </c>
    </row>
    <row r="2511" spans="12:15">
      <c r="L2511" s="130" t="s">
        <v>6388</v>
      </c>
      <c r="M2511" s="130" t="s">
        <v>5617</v>
      </c>
      <c r="N2511" s="177" t="s">
        <v>5643</v>
      </c>
      <c r="O2511" s="130" t="s">
        <v>5644</v>
      </c>
    </row>
    <row r="2512" spans="12:15">
      <c r="L2512" s="130" t="s">
        <v>6389</v>
      </c>
      <c r="M2512" s="130"/>
      <c r="N2512" s="177"/>
      <c r="O2512" s="130" t="s">
        <v>5644</v>
      </c>
    </row>
    <row r="2513" spans="12:15">
      <c r="L2513" s="130" t="s">
        <v>6390</v>
      </c>
      <c r="M2513" s="130" t="s">
        <v>5617</v>
      </c>
      <c r="N2513" s="177" t="s">
        <v>5646</v>
      </c>
      <c r="O2513" s="130" t="s">
        <v>5647</v>
      </c>
    </row>
    <row r="2514" spans="12:15">
      <c r="L2514" s="130" t="s">
        <v>6391</v>
      </c>
      <c r="M2514" s="130" t="s">
        <v>5617</v>
      </c>
      <c r="N2514" s="177" t="s">
        <v>5649</v>
      </c>
      <c r="O2514" s="130" t="s">
        <v>5650</v>
      </c>
    </row>
    <row r="2515" spans="12:15">
      <c r="L2515" s="130" t="s">
        <v>6392</v>
      </c>
      <c r="M2515" s="130"/>
      <c r="N2515" s="177"/>
      <c r="O2515" s="130" t="s">
        <v>5650</v>
      </c>
    </row>
    <row r="2516" spans="12:15">
      <c r="L2516" s="130" t="s">
        <v>6393</v>
      </c>
      <c r="M2516" s="130"/>
      <c r="N2516" s="177"/>
      <c r="O2516" s="130" t="s">
        <v>5650</v>
      </c>
    </row>
    <row r="2517" spans="12:15">
      <c r="L2517" s="130" t="s">
        <v>6394</v>
      </c>
      <c r="M2517" s="130" t="s">
        <v>5617</v>
      </c>
      <c r="N2517" s="177" t="s">
        <v>5652</v>
      </c>
      <c r="O2517" s="130" t="s">
        <v>5653</v>
      </c>
    </row>
    <row r="2518" spans="12:15">
      <c r="L2518" s="130" t="s">
        <v>6395</v>
      </c>
      <c r="M2518" s="130"/>
      <c r="N2518" s="177"/>
      <c r="O2518" s="130" t="s">
        <v>5653</v>
      </c>
    </row>
    <row r="2519" spans="12:15">
      <c r="L2519" s="130" t="s">
        <v>6396</v>
      </c>
      <c r="M2519" s="130" t="s">
        <v>5617</v>
      </c>
      <c r="N2519" s="177" t="s">
        <v>5655</v>
      </c>
      <c r="O2519" s="130" t="s">
        <v>5656</v>
      </c>
    </row>
    <row r="2520" spans="12:15">
      <c r="L2520" s="130" t="s">
        <v>6397</v>
      </c>
      <c r="M2520" s="130" t="s">
        <v>5617</v>
      </c>
      <c r="N2520" s="177" t="s">
        <v>5658</v>
      </c>
      <c r="O2520" s="130" t="s">
        <v>5659</v>
      </c>
    </row>
    <row r="2521" spans="12:15">
      <c r="L2521" s="130" t="s">
        <v>6398</v>
      </c>
      <c r="M2521" s="130" t="s">
        <v>5617</v>
      </c>
      <c r="N2521" s="177" t="s">
        <v>5661</v>
      </c>
      <c r="O2521" s="130" t="s">
        <v>5662</v>
      </c>
    </row>
    <row r="2522" spans="12:15">
      <c r="L2522" s="130" t="s">
        <v>6399</v>
      </c>
      <c r="M2522" s="130" t="s">
        <v>5617</v>
      </c>
      <c r="N2522" s="177" t="s">
        <v>5664</v>
      </c>
      <c r="O2522" s="130" t="s">
        <v>5665</v>
      </c>
    </row>
    <row r="2523" spans="12:15">
      <c r="L2523" s="130" t="s">
        <v>6400</v>
      </c>
      <c r="M2523" s="130" t="s">
        <v>5617</v>
      </c>
      <c r="N2523" s="177" t="s">
        <v>5667</v>
      </c>
      <c r="O2523" s="130" t="s">
        <v>5668</v>
      </c>
    </row>
    <row r="2524" spans="12:15">
      <c r="L2524" s="130" t="s">
        <v>6401</v>
      </c>
      <c r="M2524" s="130" t="s">
        <v>5617</v>
      </c>
      <c r="N2524" s="177" t="s">
        <v>5670</v>
      </c>
      <c r="O2524" s="130" t="s">
        <v>5671</v>
      </c>
    </row>
    <row r="2525" spans="12:15">
      <c r="L2525" s="130" t="s">
        <v>6402</v>
      </c>
      <c r="M2525" s="130" t="s">
        <v>5617</v>
      </c>
      <c r="N2525" s="177" t="s">
        <v>5673</v>
      </c>
      <c r="O2525" s="130" t="s">
        <v>5674</v>
      </c>
    </row>
    <row r="2526" spans="12:15">
      <c r="L2526" s="130" t="s">
        <v>6403</v>
      </c>
      <c r="M2526" s="130" t="s">
        <v>5617</v>
      </c>
      <c r="N2526" s="177" t="s">
        <v>5676</v>
      </c>
      <c r="O2526" s="130" t="s">
        <v>5677</v>
      </c>
    </row>
    <row r="2527" spans="12:15">
      <c r="L2527" s="130" t="s">
        <v>6404</v>
      </c>
      <c r="M2527" s="130" t="s">
        <v>5617</v>
      </c>
      <c r="N2527" s="177" t="s">
        <v>5679</v>
      </c>
      <c r="O2527" s="130" t="s">
        <v>5680</v>
      </c>
    </row>
    <row r="2528" spans="12:15">
      <c r="L2528" s="130" t="s">
        <v>6405</v>
      </c>
      <c r="M2528" s="130" t="s">
        <v>5684</v>
      </c>
      <c r="N2528" s="177" t="s">
        <v>5685</v>
      </c>
      <c r="O2528" s="130" t="s">
        <v>5686</v>
      </c>
    </row>
    <row r="2529" spans="12:15">
      <c r="L2529" s="130" t="s">
        <v>6406</v>
      </c>
      <c r="M2529" s="130" t="s">
        <v>5684</v>
      </c>
      <c r="N2529" s="177" t="s">
        <v>5688</v>
      </c>
      <c r="O2529" s="130" t="s">
        <v>5689</v>
      </c>
    </row>
    <row r="2530" spans="12:15">
      <c r="L2530" s="130" t="s">
        <v>6407</v>
      </c>
      <c r="M2530" s="130" t="s">
        <v>5684</v>
      </c>
      <c r="N2530" s="177" t="s">
        <v>5691</v>
      </c>
      <c r="O2530" s="130" t="s">
        <v>5692</v>
      </c>
    </row>
    <row r="2531" spans="12:15">
      <c r="L2531" s="130" t="s">
        <v>6408</v>
      </c>
      <c r="M2531" s="130" t="s">
        <v>5684</v>
      </c>
      <c r="N2531" s="177" t="s">
        <v>4893</v>
      </c>
      <c r="O2531" s="130" t="s">
        <v>5694</v>
      </c>
    </row>
    <row r="2532" spans="12:15">
      <c r="L2532" s="130" t="s">
        <v>6409</v>
      </c>
      <c r="M2532" s="130" t="s">
        <v>5684</v>
      </c>
      <c r="N2532" s="177" t="s">
        <v>5696</v>
      </c>
      <c r="O2532" s="130" t="s">
        <v>5697</v>
      </c>
    </row>
    <row r="2533" spans="12:15">
      <c r="L2533" s="130" t="s">
        <v>6410</v>
      </c>
      <c r="M2533" s="130" t="s">
        <v>5684</v>
      </c>
      <c r="N2533" s="177" t="s">
        <v>5699</v>
      </c>
      <c r="O2533" s="130" t="s">
        <v>5700</v>
      </c>
    </row>
    <row r="2534" spans="12:15">
      <c r="L2534" s="130" t="s">
        <v>6411</v>
      </c>
      <c r="M2534" s="130" t="s">
        <v>5684</v>
      </c>
      <c r="N2534" s="177" t="s">
        <v>5702</v>
      </c>
      <c r="O2534" s="130" t="s">
        <v>5703</v>
      </c>
    </row>
    <row r="2535" spans="12:15">
      <c r="L2535" s="130" t="s">
        <v>6412</v>
      </c>
      <c r="M2535" s="130" t="s">
        <v>5684</v>
      </c>
      <c r="N2535" s="177" t="s">
        <v>2551</v>
      </c>
      <c r="O2535" s="130" t="s">
        <v>5705</v>
      </c>
    </row>
    <row r="2536" spans="12:15">
      <c r="L2536" s="130" t="s">
        <v>6413</v>
      </c>
      <c r="M2536" s="130" t="s">
        <v>5684</v>
      </c>
      <c r="N2536" s="177" t="s">
        <v>5707</v>
      </c>
      <c r="O2536" s="130" t="s">
        <v>5708</v>
      </c>
    </row>
    <row r="2537" spans="12:15">
      <c r="L2537" s="130" t="s">
        <v>6414</v>
      </c>
      <c r="M2537" s="130" t="s">
        <v>5684</v>
      </c>
      <c r="N2537" s="177" t="s">
        <v>5710</v>
      </c>
      <c r="O2537" s="130" t="s">
        <v>5711</v>
      </c>
    </row>
    <row r="2538" spans="12:15">
      <c r="L2538" s="130" t="s">
        <v>6415</v>
      </c>
      <c r="M2538" s="130" t="s">
        <v>5684</v>
      </c>
      <c r="N2538" s="177" t="s">
        <v>5713</v>
      </c>
      <c r="O2538" s="130" t="s">
        <v>5714</v>
      </c>
    </row>
    <row r="2539" spans="12:15">
      <c r="L2539" s="130" t="s">
        <v>6416</v>
      </c>
      <c r="M2539" s="130" t="s">
        <v>5684</v>
      </c>
      <c r="N2539" s="177" t="s">
        <v>5716</v>
      </c>
      <c r="O2539" s="130" t="s">
        <v>5717</v>
      </c>
    </row>
    <row r="2540" spans="12:15">
      <c r="L2540" s="130" t="s">
        <v>6417</v>
      </c>
      <c r="M2540" s="130" t="s">
        <v>5684</v>
      </c>
      <c r="N2540" s="177" t="s">
        <v>5719</v>
      </c>
      <c r="O2540" s="130" t="s">
        <v>5720</v>
      </c>
    </row>
    <row r="2541" spans="12:15">
      <c r="L2541" s="130" t="s">
        <v>6418</v>
      </c>
      <c r="M2541" s="130" t="s">
        <v>5684</v>
      </c>
      <c r="N2541" s="177" t="s">
        <v>5722</v>
      </c>
      <c r="O2541" s="130" t="s">
        <v>5723</v>
      </c>
    </row>
    <row r="2542" spans="12:15">
      <c r="L2542" s="130" t="s">
        <v>6419</v>
      </c>
      <c r="M2542" s="130" t="s">
        <v>5684</v>
      </c>
      <c r="N2542" s="177" t="s">
        <v>5725</v>
      </c>
      <c r="O2542" s="130" t="s">
        <v>5726</v>
      </c>
    </row>
    <row r="2543" spans="12:15">
      <c r="L2543" s="130" t="s">
        <v>6420</v>
      </c>
      <c r="M2543" s="130" t="s">
        <v>5684</v>
      </c>
      <c r="N2543" s="177" t="s">
        <v>5728</v>
      </c>
      <c r="O2543" s="130" t="s">
        <v>5729</v>
      </c>
    </row>
    <row r="2544" spans="12:15">
      <c r="L2544" s="130" t="s">
        <v>6421</v>
      </c>
      <c r="M2544" s="130" t="s">
        <v>5684</v>
      </c>
      <c r="N2544" s="177" t="s">
        <v>5731</v>
      </c>
      <c r="O2544" s="130" t="s">
        <v>5732</v>
      </c>
    </row>
    <row r="2545" spans="12:15">
      <c r="L2545" s="130" t="s">
        <v>6422</v>
      </c>
      <c r="M2545" s="130" t="s">
        <v>5684</v>
      </c>
      <c r="N2545" s="177" t="s">
        <v>5734</v>
      </c>
      <c r="O2545" s="130" t="s">
        <v>5735</v>
      </c>
    </row>
    <row r="2546" spans="12:15">
      <c r="L2546" s="130" t="s">
        <v>6423</v>
      </c>
      <c r="M2546" s="130" t="s">
        <v>5684</v>
      </c>
      <c r="N2546" s="177" t="s">
        <v>5737</v>
      </c>
      <c r="O2546" s="130" t="s">
        <v>5738</v>
      </c>
    </row>
    <row r="2547" spans="12:15">
      <c r="L2547" s="130" t="s">
        <v>6424</v>
      </c>
      <c r="M2547" s="130" t="s">
        <v>5684</v>
      </c>
      <c r="N2547" s="177" t="s">
        <v>5740</v>
      </c>
      <c r="O2547" s="130" t="s">
        <v>5741</v>
      </c>
    </row>
    <row r="2548" spans="12:15">
      <c r="L2548" s="130" t="s">
        <v>6425</v>
      </c>
      <c r="M2548" s="130" t="s">
        <v>5684</v>
      </c>
      <c r="N2548" s="177" t="s">
        <v>5743</v>
      </c>
      <c r="O2548" s="130" t="s">
        <v>5744</v>
      </c>
    </row>
    <row r="2549" spans="12:15">
      <c r="L2549" s="130" t="s">
        <v>6426</v>
      </c>
      <c r="M2549" s="130" t="s">
        <v>5684</v>
      </c>
      <c r="N2549" s="177" t="s">
        <v>5746</v>
      </c>
      <c r="O2549" s="130" t="s">
        <v>5747</v>
      </c>
    </row>
    <row r="2550" spans="12:15">
      <c r="L2550" s="130" t="s">
        <v>6427</v>
      </c>
      <c r="M2550" s="130" t="s">
        <v>5684</v>
      </c>
      <c r="N2550" s="177" t="s">
        <v>5749</v>
      </c>
      <c r="O2550" s="130" t="s">
        <v>5750</v>
      </c>
    </row>
    <row r="2551" spans="12:15">
      <c r="L2551" s="130" t="s">
        <v>6428</v>
      </c>
      <c r="M2551" s="130" t="s">
        <v>5684</v>
      </c>
      <c r="N2551" s="177" t="s">
        <v>5752</v>
      </c>
      <c r="O2551" s="130" t="s">
        <v>5753</v>
      </c>
    </row>
    <row r="2552" spans="12:15">
      <c r="L2552" s="130" t="s">
        <v>6429</v>
      </c>
      <c r="M2552" s="130" t="s">
        <v>5684</v>
      </c>
      <c r="N2552" s="177" t="s">
        <v>3037</v>
      </c>
      <c r="O2552" s="130" t="s">
        <v>5755</v>
      </c>
    </row>
    <row r="2553" spans="12:15">
      <c r="L2553" s="130" t="s">
        <v>6430</v>
      </c>
      <c r="M2553" s="130" t="s">
        <v>5684</v>
      </c>
      <c r="N2553" s="177" t="s">
        <v>5757</v>
      </c>
      <c r="O2553" s="130" t="s">
        <v>5758</v>
      </c>
    </row>
    <row r="2554" spans="12:15">
      <c r="L2554" s="130" t="s">
        <v>6431</v>
      </c>
      <c r="M2554" s="130" t="s">
        <v>5684</v>
      </c>
      <c r="N2554" s="177" t="s">
        <v>5760</v>
      </c>
      <c r="O2554" s="130" t="s">
        <v>5761</v>
      </c>
    </row>
    <row r="2555" spans="12:15">
      <c r="L2555" s="130" t="s">
        <v>6432</v>
      </c>
      <c r="M2555" s="130" t="s">
        <v>5684</v>
      </c>
      <c r="N2555" s="177" t="s">
        <v>5763</v>
      </c>
      <c r="O2555" s="130" t="s">
        <v>5764</v>
      </c>
    </row>
    <row r="2556" spans="12:15">
      <c r="L2556" s="130" t="s">
        <v>6433</v>
      </c>
      <c r="M2556" s="130" t="s">
        <v>5684</v>
      </c>
      <c r="N2556" s="177" t="s">
        <v>5766</v>
      </c>
      <c r="O2556" s="130" t="s">
        <v>5767</v>
      </c>
    </row>
    <row r="2557" spans="12:15">
      <c r="L2557" s="130" t="s">
        <v>6434</v>
      </c>
      <c r="M2557" s="130" t="s">
        <v>5684</v>
      </c>
      <c r="N2557" s="177" t="s">
        <v>5769</v>
      </c>
      <c r="O2557" s="130" t="s">
        <v>5770</v>
      </c>
    </row>
    <row r="2558" spans="12:15">
      <c r="L2558" s="130" t="s">
        <v>6435</v>
      </c>
      <c r="M2558" s="130" t="s">
        <v>5684</v>
      </c>
      <c r="N2558" s="177" t="s">
        <v>5772</v>
      </c>
      <c r="O2558" s="130" t="s">
        <v>5773</v>
      </c>
    </row>
    <row r="2559" spans="12:15">
      <c r="L2559" s="130" t="s">
        <v>6436</v>
      </c>
      <c r="M2559" s="130" t="s">
        <v>5684</v>
      </c>
      <c r="N2559" s="177" t="s">
        <v>5775</v>
      </c>
      <c r="O2559" s="130" t="s">
        <v>5776</v>
      </c>
    </row>
    <row r="2560" spans="12:15">
      <c r="L2560" s="130" t="s">
        <v>6437</v>
      </c>
      <c r="M2560" s="130" t="s">
        <v>5684</v>
      </c>
      <c r="N2560" s="177" t="s">
        <v>5778</v>
      </c>
      <c r="O2560" s="130" t="s">
        <v>5779</v>
      </c>
    </row>
    <row r="2561" spans="12:15">
      <c r="L2561" s="130" t="s">
        <v>6438</v>
      </c>
      <c r="M2561" s="130" t="s">
        <v>5684</v>
      </c>
      <c r="N2561" s="177" t="s">
        <v>5781</v>
      </c>
      <c r="O2561" s="130" t="s">
        <v>5782</v>
      </c>
    </row>
    <row r="2562" spans="12:15">
      <c r="L2562" s="130" t="s">
        <v>6439</v>
      </c>
      <c r="M2562" s="130" t="s">
        <v>5684</v>
      </c>
      <c r="N2562" s="177" t="s">
        <v>1153</v>
      </c>
      <c r="O2562" s="130" t="s">
        <v>5784</v>
      </c>
    </row>
    <row r="2563" spans="12:15">
      <c r="L2563" s="130" t="s">
        <v>6440</v>
      </c>
      <c r="M2563" s="130" t="s">
        <v>5788</v>
      </c>
      <c r="N2563" s="177" t="s">
        <v>5789</v>
      </c>
      <c r="O2563" s="130" t="s">
        <v>5790</v>
      </c>
    </row>
    <row r="2564" spans="12:15">
      <c r="L2564" s="130" t="s">
        <v>6441</v>
      </c>
      <c r="M2564" s="130" t="s">
        <v>5788</v>
      </c>
      <c r="N2564" s="177" t="s">
        <v>5792</v>
      </c>
      <c r="O2564" s="130" t="s">
        <v>5793</v>
      </c>
    </row>
    <row r="2565" spans="12:15">
      <c r="L2565" s="130" t="s">
        <v>6442</v>
      </c>
      <c r="M2565" s="130" t="s">
        <v>5788</v>
      </c>
      <c r="N2565" s="177" t="s">
        <v>1414</v>
      </c>
      <c r="O2565" s="130" t="s">
        <v>5795</v>
      </c>
    </row>
    <row r="2566" spans="12:15">
      <c r="L2566" s="130" t="s">
        <v>6443</v>
      </c>
      <c r="M2566" s="130" t="s">
        <v>5788</v>
      </c>
      <c r="N2566" s="177" t="s">
        <v>5797</v>
      </c>
      <c r="O2566" s="130" t="s">
        <v>5798</v>
      </c>
    </row>
    <row r="2567" spans="12:15">
      <c r="L2567" s="130" t="s">
        <v>6444</v>
      </c>
      <c r="M2567" s="130" t="s">
        <v>5788</v>
      </c>
      <c r="N2567" s="177" t="s">
        <v>1257</v>
      </c>
      <c r="O2567" s="130" t="s">
        <v>5800</v>
      </c>
    </row>
    <row r="2568" spans="12:15">
      <c r="L2568" s="130" t="s">
        <v>6445</v>
      </c>
      <c r="M2568" s="130" t="s">
        <v>5788</v>
      </c>
      <c r="N2568" s="177" t="s">
        <v>3645</v>
      </c>
      <c r="O2568" s="130" t="s">
        <v>5802</v>
      </c>
    </row>
    <row r="2569" spans="12:15">
      <c r="L2569" s="130" t="s">
        <v>6446</v>
      </c>
      <c r="M2569" s="130" t="s">
        <v>5788</v>
      </c>
      <c r="N2569" s="177" t="s">
        <v>5804</v>
      </c>
      <c r="O2569" s="130" t="s">
        <v>5805</v>
      </c>
    </row>
    <row r="2570" spans="12:15">
      <c r="L2570" s="130" t="s">
        <v>6447</v>
      </c>
      <c r="M2570" s="130" t="s">
        <v>5788</v>
      </c>
      <c r="N2570" s="177" t="s">
        <v>109</v>
      </c>
      <c r="O2570" s="130" t="s">
        <v>5807</v>
      </c>
    </row>
    <row r="2571" spans="12:15">
      <c r="L2571" s="130" t="s">
        <v>6448</v>
      </c>
      <c r="M2571" s="130" t="s">
        <v>5788</v>
      </c>
      <c r="N2571" s="177" t="s">
        <v>2877</v>
      </c>
      <c r="O2571" s="130" t="s">
        <v>5809</v>
      </c>
    </row>
    <row r="2572" spans="12:15">
      <c r="L2572" s="130" t="s">
        <v>6449</v>
      </c>
      <c r="M2572" s="130" t="s">
        <v>5788</v>
      </c>
      <c r="N2572" s="177" t="s">
        <v>5811</v>
      </c>
      <c r="O2572" s="130" t="s">
        <v>5812</v>
      </c>
    </row>
    <row r="2573" spans="12:15">
      <c r="L2573" s="130" t="s">
        <v>6450</v>
      </c>
      <c r="M2573" s="130" t="s">
        <v>5788</v>
      </c>
      <c r="N2573" s="177" t="s">
        <v>6871</v>
      </c>
      <c r="O2573" s="130" t="s">
        <v>5814</v>
      </c>
    </row>
    <row r="2574" spans="12:15">
      <c r="L2574" s="130" t="s">
        <v>6451</v>
      </c>
      <c r="M2574" s="130" t="s">
        <v>5788</v>
      </c>
      <c r="N2574" s="177" t="s">
        <v>5440</v>
      </c>
      <c r="O2574" s="130" t="s">
        <v>5816</v>
      </c>
    </row>
    <row r="2575" spans="12:15">
      <c r="L2575" s="130" t="s">
        <v>6452</v>
      </c>
      <c r="M2575" s="130" t="s">
        <v>5788</v>
      </c>
      <c r="N2575" s="177" t="s">
        <v>5818</v>
      </c>
      <c r="O2575" s="130" t="s">
        <v>5819</v>
      </c>
    </row>
    <row r="2576" spans="12:15">
      <c r="L2576" s="130" t="s">
        <v>6453</v>
      </c>
      <c r="M2576" s="130" t="s">
        <v>5788</v>
      </c>
      <c r="N2576" s="177" t="s">
        <v>5821</v>
      </c>
      <c r="O2576" s="130" t="s">
        <v>5822</v>
      </c>
    </row>
    <row r="2577" spans="12:15">
      <c r="L2577" s="130" t="s">
        <v>6454</v>
      </c>
      <c r="M2577" s="130" t="s">
        <v>5788</v>
      </c>
      <c r="N2577" s="177" t="s">
        <v>1642</v>
      </c>
      <c r="O2577" s="130" t="s">
        <v>5824</v>
      </c>
    </row>
    <row r="2578" spans="12:15">
      <c r="L2578" s="130" t="s">
        <v>6455</v>
      </c>
      <c r="M2578" s="130" t="s">
        <v>5788</v>
      </c>
      <c r="N2578" s="177" t="s">
        <v>5826</v>
      </c>
      <c r="O2578" s="130" t="s">
        <v>5827</v>
      </c>
    </row>
    <row r="2579" spans="12:15">
      <c r="L2579" s="130" t="s">
        <v>6456</v>
      </c>
      <c r="M2579" s="130" t="s">
        <v>5788</v>
      </c>
      <c r="N2579" s="177" t="s">
        <v>5829</v>
      </c>
      <c r="O2579" s="130" t="s">
        <v>5830</v>
      </c>
    </row>
    <row r="2580" spans="12:15">
      <c r="L2580" s="130" t="s">
        <v>6457</v>
      </c>
      <c r="M2580" s="130" t="s">
        <v>5788</v>
      </c>
      <c r="N2580" s="177" t="s">
        <v>1980</v>
      </c>
      <c r="O2580" s="130" t="s">
        <v>5832</v>
      </c>
    </row>
    <row r="2581" spans="12:15">
      <c r="L2581" s="130" t="s">
        <v>6458</v>
      </c>
      <c r="M2581" s="130" t="s">
        <v>5788</v>
      </c>
      <c r="N2581" s="177" t="s">
        <v>5834</v>
      </c>
      <c r="O2581" s="130" t="s">
        <v>5835</v>
      </c>
    </row>
    <row r="2582" spans="12:15">
      <c r="L2582" s="130" t="s">
        <v>6459</v>
      </c>
      <c r="M2582" s="130" t="s">
        <v>5788</v>
      </c>
      <c r="N2582" s="177" t="s">
        <v>5837</v>
      </c>
      <c r="O2582" s="130" t="s">
        <v>5838</v>
      </c>
    </row>
    <row r="2583" spans="12:15">
      <c r="L2583" s="130" t="s">
        <v>6460</v>
      </c>
      <c r="M2583" s="130" t="s">
        <v>5788</v>
      </c>
      <c r="N2583" s="177" t="s">
        <v>5840</v>
      </c>
      <c r="O2583" s="130" t="s">
        <v>5841</v>
      </c>
    </row>
    <row r="2584" spans="12:15">
      <c r="L2584" s="130" t="s">
        <v>6461</v>
      </c>
      <c r="M2584" s="130"/>
      <c r="N2584" s="177"/>
      <c r="O2584" s="130" t="s">
        <v>5841</v>
      </c>
    </row>
    <row r="2585" spans="12:15">
      <c r="L2585" s="130" t="s">
        <v>6462</v>
      </c>
      <c r="M2585" s="130" t="s">
        <v>5788</v>
      </c>
      <c r="N2585" s="177" t="s">
        <v>5843</v>
      </c>
      <c r="O2585" s="130" t="s">
        <v>5844</v>
      </c>
    </row>
    <row r="2586" spans="12:15">
      <c r="L2586" s="130" t="s">
        <v>6463</v>
      </c>
      <c r="M2586" s="130" t="s">
        <v>5848</v>
      </c>
      <c r="N2586" s="177" t="s">
        <v>5849</v>
      </c>
      <c r="O2586" s="130" t="s">
        <v>5850</v>
      </c>
    </row>
    <row r="2587" spans="12:15">
      <c r="L2587" s="130" t="s">
        <v>6464</v>
      </c>
      <c r="M2587" s="130" t="s">
        <v>5848</v>
      </c>
      <c r="N2587" s="177" t="s">
        <v>5440</v>
      </c>
      <c r="O2587" s="130" t="s">
        <v>5852</v>
      </c>
    </row>
    <row r="2588" spans="12:15">
      <c r="L2588" s="130" t="s">
        <v>6465</v>
      </c>
      <c r="M2588" s="130"/>
      <c r="N2588" s="177"/>
      <c r="O2588" s="130" t="s">
        <v>5852</v>
      </c>
    </row>
    <row r="2589" spans="12:15">
      <c r="L2589" s="130" t="s">
        <v>6466</v>
      </c>
      <c r="M2589" s="130" t="s">
        <v>5848</v>
      </c>
      <c r="N2589" s="177" t="s">
        <v>5854</v>
      </c>
      <c r="O2589" s="130" t="s">
        <v>5855</v>
      </c>
    </row>
    <row r="2590" spans="12:15">
      <c r="L2590" s="130" t="s">
        <v>6467</v>
      </c>
      <c r="M2590" s="130" t="s">
        <v>5848</v>
      </c>
      <c r="N2590" s="177" t="s">
        <v>5857</v>
      </c>
      <c r="O2590" s="130" t="s">
        <v>5858</v>
      </c>
    </row>
    <row r="2591" spans="12:15">
      <c r="L2591" s="130" t="s">
        <v>6468</v>
      </c>
      <c r="M2591" s="130" t="s">
        <v>6469</v>
      </c>
      <c r="N2591" s="177" t="s">
        <v>6470</v>
      </c>
      <c r="O2591" s="130" t="s">
        <v>5863</v>
      </c>
    </row>
    <row r="2592" spans="12:15">
      <c r="L2592" s="130" t="s">
        <v>6471</v>
      </c>
      <c r="M2592" s="130"/>
      <c r="N2592" s="177"/>
      <c r="O2592" s="130" t="s">
        <v>5863</v>
      </c>
    </row>
    <row r="2593" spans="12:15">
      <c r="L2593" s="130" t="s">
        <v>6472</v>
      </c>
      <c r="M2593" s="130" t="s">
        <v>5867</v>
      </c>
      <c r="N2593" s="177" t="s">
        <v>5871</v>
      </c>
      <c r="O2593" s="130" t="s">
        <v>5872</v>
      </c>
    </row>
    <row r="2594" spans="12:15">
      <c r="L2594" s="130" t="s">
        <v>6473</v>
      </c>
      <c r="M2594" s="130" t="s">
        <v>5867</v>
      </c>
      <c r="N2594" s="177" t="s">
        <v>5874</v>
      </c>
      <c r="O2594" s="130" t="s">
        <v>5875</v>
      </c>
    </row>
    <row r="2595" spans="12:15">
      <c r="L2595" s="130" t="s">
        <v>6474</v>
      </c>
      <c r="M2595" s="130" t="s">
        <v>5867</v>
      </c>
      <c r="N2595" s="177" t="s">
        <v>5877</v>
      </c>
      <c r="O2595" s="130" t="s">
        <v>5878</v>
      </c>
    </row>
    <row r="2596" spans="12:15">
      <c r="L2596" s="130" t="s">
        <v>6475</v>
      </c>
      <c r="M2596" s="130"/>
      <c r="N2596" s="177"/>
      <c r="O2596" s="130" t="s">
        <v>5878</v>
      </c>
    </row>
    <row r="2597" spans="12:15">
      <c r="L2597" s="130" t="s">
        <v>6476</v>
      </c>
      <c r="M2597" s="130" t="s">
        <v>5867</v>
      </c>
      <c r="N2597" s="177" t="s">
        <v>5880</v>
      </c>
      <c r="O2597" s="130" t="s">
        <v>5881</v>
      </c>
    </row>
    <row r="2598" spans="12:15">
      <c r="L2598" s="130" t="s">
        <v>6477</v>
      </c>
      <c r="M2598" s="130" t="s">
        <v>5867</v>
      </c>
      <c r="N2598" s="177" t="s">
        <v>5883</v>
      </c>
      <c r="O2598" s="130" t="s">
        <v>5884</v>
      </c>
    </row>
    <row r="2599" spans="12:15">
      <c r="L2599" s="130" t="s">
        <v>6478</v>
      </c>
      <c r="M2599" s="130" t="s">
        <v>5867</v>
      </c>
      <c r="N2599" s="177" t="s">
        <v>5886</v>
      </c>
      <c r="O2599" s="130" t="s">
        <v>5887</v>
      </c>
    </row>
    <row r="2600" spans="12:15">
      <c r="L2600" s="130" t="s">
        <v>6479</v>
      </c>
      <c r="M2600" s="130"/>
      <c r="N2600" s="177"/>
      <c r="O2600" s="130" t="s">
        <v>5887</v>
      </c>
    </row>
    <row r="2601" spans="12:15">
      <c r="L2601" s="130" t="s">
        <v>6480</v>
      </c>
      <c r="M2601" s="130" t="s">
        <v>5867</v>
      </c>
      <c r="N2601" s="177" t="s">
        <v>5889</v>
      </c>
      <c r="O2601" s="130" t="s">
        <v>5890</v>
      </c>
    </row>
    <row r="2602" spans="12:15">
      <c r="L2602" s="130" t="s">
        <v>6481</v>
      </c>
      <c r="M2602" s="130" t="s">
        <v>5867</v>
      </c>
      <c r="N2602" s="177" t="s">
        <v>5892</v>
      </c>
      <c r="O2602" s="130" t="s">
        <v>5893</v>
      </c>
    </row>
    <row r="2603" spans="12:15">
      <c r="L2603" s="130" t="s">
        <v>6482</v>
      </c>
      <c r="M2603" s="130" t="s">
        <v>5867</v>
      </c>
      <c r="N2603" s="177" t="s">
        <v>5895</v>
      </c>
      <c r="O2603" s="130" t="s">
        <v>5896</v>
      </c>
    </row>
    <row r="2604" spans="12:15">
      <c r="L2604" s="130" t="s">
        <v>6483</v>
      </c>
      <c r="M2604" s="130" t="s">
        <v>5867</v>
      </c>
      <c r="N2604" s="177" t="s">
        <v>5898</v>
      </c>
      <c r="O2604" s="130" t="s">
        <v>5899</v>
      </c>
    </row>
    <row r="2605" spans="12:15">
      <c r="L2605" s="130" t="s">
        <v>6484</v>
      </c>
      <c r="M2605" s="130" t="s">
        <v>5867</v>
      </c>
      <c r="N2605" s="177" t="s">
        <v>5901</v>
      </c>
      <c r="O2605" s="130" t="s">
        <v>5902</v>
      </c>
    </row>
    <row r="2606" spans="12:15">
      <c r="L2606" s="130" t="s">
        <v>6485</v>
      </c>
      <c r="M2606" s="130" t="s">
        <v>5867</v>
      </c>
      <c r="N2606" s="177" t="s">
        <v>5904</v>
      </c>
      <c r="O2606" s="130" t="s">
        <v>5905</v>
      </c>
    </row>
    <row r="2607" spans="12:15">
      <c r="L2607" s="130" t="s">
        <v>6486</v>
      </c>
      <c r="M2607" s="130" t="s">
        <v>5867</v>
      </c>
      <c r="N2607" s="177" t="s">
        <v>5907</v>
      </c>
      <c r="O2607" s="130" t="s">
        <v>5908</v>
      </c>
    </row>
    <row r="2608" spans="12:15">
      <c r="L2608" s="130" t="s">
        <v>6487</v>
      </c>
      <c r="M2608" s="130" t="s">
        <v>5867</v>
      </c>
      <c r="N2608" s="177" t="s">
        <v>5910</v>
      </c>
      <c r="O2608" s="130" t="s">
        <v>5911</v>
      </c>
    </row>
    <row r="2609" spans="12:15">
      <c r="L2609" s="130" t="s">
        <v>6488</v>
      </c>
      <c r="M2609" s="130" t="s">
        <v>5867</v>
      </c>
      <c r="N2609" s="177" t="s">
        <v>751</v>
      </c>
      <c r="O2609" s="130" t="s">
        <v>5913</v>
      </c>
    </row>
    <row r="2610" spans="12:15">
      <c r="L2610" s="130" t="s">
        <v>6489</v>
      </c>
      <c r="M2610" s="130" t="s">
        <v>5867</v>
      </c>
      <c r="N2610" s="177" t="s">
        <v>5915</v>
      </c>
      <c r="O2610" s="130" t="s">
        <v>5916</v>
      </c>
    </row>
    <row r="2611" spans="12:15">
      <c r="L2611" s="130" t="s">
        <v>6490</v>
      </c>
      <c r="M2611" s="130" t="s">
        <v>5867</v>
      </c>
      <c r="N2611" s="177" t="s">
        <v>1396</v>
      </c>
      <c r="O2611" s="130" t="s">
        <v>5918</v>
      </c>
    </row>
    <row r="2612" spans="12:15">
      <c r="L2612" s="130" t="s">
        <v>6491</v>
      </c>
      <c r="M2612" s="130"/>
      <c r="N2612" s="177"/>
      <c r="O2612" s="130" t="s">
        <v>5918</v>
      </c>
    </row>
    <row r="2613" spans="12:15">
      <c r="L2613" s="130" t="s">
        <v>6492</v>
      </c>
      <c r="M2613" s="130" t="s">
        <v>5867</v>
      </c>
      <c r="N2613" s="177" t="s">
        <v>1642</v>
      </c>
      <c r="O2613" s="130" t="s">
        <v>5920</v>
      </c>
    </row>
    <row r="2614" spans="12:15">
      <c r="L2614" s="130" t="s">
        <v>6493</v>
      </c>
      <c r="M2614" s="130"/>
      <c r="N2614" s="177"/>
      <c r="O2614" s="130" t="s">
        <v>5920</v>
      </c>
    </row>
    <row r="2615" spans="12:15">
      <c r="L2615" s="130" t="s">
        <v>6494</v>
      </c>
      <c r="M2615" s="130" t="s">
        <v>5867</v>
      </c>
      <c r="N2615" s="177" t="s">
        <v>5922</v>
      </c>
      <c r="O2615" s="130" t="s">
        <v>5923</v>
      </c>
    </row>
    <row r="2616" spans="12:15">
      <c r="L2616" s="130" t="s">
        <v>6495</v>
      </c>
      <c r="M2616" s="130" t="s">
        <v>5927</v>
      </c>
      <c r="N2616" s="177" t="s">
        <v>5928</v>
      </c>
      <c r="O2616" s="130" t="s">
        <v>5929</v>
      </c>
    </row>
    <row r="2617" spans="12:15">
      <c r="L2617" s="130" t="s">
        <v>6496</v>
      </c>
      <c r="M2617" s="130" t="s">
        <v>5927</v>
      </c>
      <c r="N2617" s="177" t="s">
        <v>5931</v>
      </c>
      <c r="O2617" s="130" t="s">
        <v>5932</v>
      </c>
    </row>
    <row r="2618" spans="12:15">
      <c r="L2618" s="130" t="s">
        <v>6497</v>
      </c>
      <c r="M2618" s="130"/>
      <c r="N2618" s="177"/>
      <c r="O2618" s="130" t="s">
        <v>5932</v>
      </c>
    </row>
    <row r="2619" spans="12:15">
      <c r="L2619" s="130" t="s">
        <v>6498</v>
      </c>
      <c r="M2619" s="130" t="s">
        <v>5927</v>
      </c>
      <c r="N2619" s="177" t="s">
        <v>5934</v>
      </c>
      <c r="O2619" s="130" t="s">
        <v>5935</v>
      </c>
    </row>
    <row r="2620" spans="12:15">
      <c r="L2620" s="130" t="s">
        <v>6499</v>
      </c>
      <c r="M2620" s="130" t="s">
        <v>5927</v>
      </c>
      <c r="N2620" s="177" t="s">
        <v>5937</v>
      </c>
      <c r="O2620" s="130" t="s">
        <v>5938</v>
      </c>
    </row>
    <row r="2621" spans="12:15">
      <c r="L2621" s="130" t="s">
        <v>6500</v>
      </c>
      <c r="M2621" s="130" t="s">
        <v>5927</v>
      </c>
      <c r="N2621" s="177" t="s">
        <v>5940</v>
      </c>
      <c r="O2621" s="130" t="s">
        <v>5941</v>
      </c>
    </row>
    <row r="2622" spans="12:15">
      <c r="L2622" s="130" t="s">
        <v>6501</v>
      </c>
      <c r="M2622" s="130" t="s">
        <v>5927</v>
      </c>
      <c r="N2622" s="177" t="s">
        <v>5943</v>
      </c>
      <c r="O2622" s="130" t="s">
        <v>5944</v>
      </c>
    </row>
    <row r="2623" spans="12:15">
      <c r="L2623" s="130" t="s">
        <v>6502</v>
      </c>
      <c r="M2623" s="130" t="s">
        <v>5927</v>
      </c>
      <c r="N2623" s="177" t="s">
        <v>5946</v>
      </c>
      <c r="O2623" s="130" t="s">
        <v>5947</v>
      </c>
    </row>
    <row r="2624" spans="12:15">
      <c r="L2624" s="130" t="s">
        <v>6503</v>
      </c>
      <c r="M2624" s="130" t="s">
        <v>5954</v>
      </c>
      <c r="N2624" s="177" t="s">
        <v>5955</v>
      </c>
      <c r="O2624" s="130" t="s">
        <v>5956</v>
      </c>
    </row>
    <row r="2625" spans="12:15">
      <c r="L2625" s="130" t="s">
        <v>6504</v>
      </c>
      <c r="M2625" s="130" t="s">
        <v>5954</v>
      </c>
      <c r="N2625" s="177" t="s">
        <v>5958</v>
      </c>
      <c r="O2625" s="130" t="s">
        <v>5959</v>
      </c>
    </row>
    <row r="2626" spans="12:15">
      <c r="L2626" s="130" t="s">
        <v>6505</v>
      </c>
      <c r="M2626" s="130"/>
      <c r="N2626" s="177"/>
      <c r="O2626" s="130" t="s">
        <v>5959</v>
      </c>
    </row>
    <row r="2627" spans="12:15">
      <c r="L2627" s="130" t="s">
        <v>6506</v>
      </c>
      <c r="M2627" s="130" t="s">
        <v>5954</v>
      </c>
      <c r="N2627" s="177" t="s">
        <v>5961</v>
      </c>
      <c r="O2627" s="130" t="s">
        <v>5962</v>
      </c>
    </row>
    <row r="2628" spans="12:15">
      <c r="L2628" s="130" t="s">
        <v>6507</v>
      </c>
      <c r="M2628" s="130"/>
      <c r="N2628" s="177"/>
      <c r="O2628" s="130" t="s">
        <v>5962</v>
      </c>
    </row>
    <row r="2629" spans="12:15">
      <c r="L2629" s="130" t="s">
        <v>6508</v>
      </c>
      <c r="M2629" s="130"/>
      <c r="N2629" s="177"/>
      <c r="O2629" s="130" t="s">
        <v>5962</v>
      </c>
    </row>
    <row r="2630" spans="12:15">
      <c r="L2630" s="130" t="s">
        <v>6509</v>
      </c>
      <c r="M2630" s="130" t="s">
        <v>5954</v>
      </c>
      <c r="N2630" s="177" t="s">
        <v>5964</v>
      </c>
      <c r="O2630" s="130" t="s">
        <v>5965</v>
      </c>
    </row>
    <row r="2631" spans="12:15">
      <c r="L2631" s="130" t="s">
        <v>6510</v>
      </c>
      <c r="M2631" s="130" t="s">
        <v>5954</v>
      </c>
      <c r="N2631" s="177" t="s">
        <v>5967</v>
      </c>
      <c r="O2631" s="130" t="s">
        <v>5968</v>
      </c>
    </row>
    <row r="2632" spans="12:15">
      <c r="L2632" s="130" t="s">
        <v>6511</v>
      </c>
      <c r="M2632" s="130"/>
      <c r="N2632" s="177"/>
      <c r="O2632" s="130" t="s">
        <v>5968</v>
      </c>
    </row>
    <row r="2633" spans="12:15">
      <c r="L2633" s="130" t="s">
        <v>6512</v>
      </c>
      <c r="M2633" s="130" t="s">
        <v>5954</v>
      </c>
      <c r="N2633" s="177" t="s">
        <v>5970</v>
      </c>
      <c r="O2633" s="130" t="s">
        <v>5971</v>
      </c>
    </row>
    <row r="2634" spans="12:15">
      <c r="L2634" s="130" t="s">
        <v>6513</v>
      </c>
      <c r="M2634" s="130" t="s">
        <v>5954</v>
      </c>
      <c r="N2634" s="177" t="s">
        <v>5973</v>
      </c>
      <c r="O2634" s="130" t="s">
        <v>5974</v>
      </c>
    </row>
    <row r="2635" spans="12:15">
      <c r="L2635" s="130" t="s">
        <v>6514</v>
      </c>
      <c r="M2635" s="130" t="s">
        <v>5954</v>
      </c>
      <c r="N2635" s="177" t="s">
        <v>5976</v>
      </c>
      <c r="O2635" s="130" t="s">
        <v>5977</v>
      </c>
    </row>
    <row r="2636" spans="12:15">
      <c r="L2636" s="130" t="s">
        <v>6515</v>
      </c>
      <c r="M2636" s="130" t="s">
        <v>5954</v>
      </c>
      <c r="N2636" s="177" t="s">
        <v>5979</v>
      </c>
      <c r="O2636" s="130" t="s">
        <v>5980</v>
      </c>
    </row>
    <row r="2637" spans="12:15">
      <c r="L2637" s="130" t="s">
        <v>6516</v>
      </c>
      <c r="M2637" s="130" t="s">
        <v>5954</v>
      </c>
      <c r="N2637" s="177" t="s">
        <v>5982</v>
      </c>
      <c r="O2637" s="130" t="s">
        <v>5983</v>
      </c>
    </row>
    <row r="2638" spans="12:15">
      <c r="L2638" s="130" t="s">
        <v>6517</v>
      </c>
      <c r="M2638" s="130" t="s">
        <v>5954</v>
      </c>
      <c r="N2638" s="177" t="s">
        <v>5985</v>
      </c>
      <c r="O2638" s="130" t="s">
        <v>5986</v>
      </c>
    </row>
    <row r="2639" spans="12:15">
      <c r="L2639" s="130" t="s">
        <v>6518</v>
      </c>
      <c r="M2639" s="130" t="s">
        <v>5954</v>
      </c>
      <c r="N2639" s="177" t="s">
        <v>2069</v>
      </c>
      <c r="O2639" s="130" t="s">
        <v>5988</v>
      </c>
    </row>
    <row r="2640" spans="12:15">
      <c r="L2640" s="130" t="s">
        <v>6519</v>
      </c>
      <c r="M2640" s="130" t="s">
        <v>5992</v>
      </c>
      <c r="N2640" s="177" t="s">
        <v>5993</v>
      </c>
      <c r="O2640" s="130" t="s">
        <v>5994</v>
      </c>
    </row>
    <row r="2641" spans="12:15">
      <c r="L2641" s="130" t="s">
        <v>6520</v>
      </c>
      <c r="M2641" s="130" t="s">
        <v>5992</v>
      </c>
      <c r="N2641" s="177" t="s">
        <v>5996</v>
      </c>
      <c r="O2641" s="130" t="s">
        <v>5997</v>
      </c>
    </row>
    <row r="2642" spans="12:15">
      <c r="L2642" s="130" t="s">
        <v>6521</v>
      </c>
      <c r="M2642" s="130" t="s">
        <v>5992</v>
      </c>
      <c r="N2642" s="177" t="s">
        <v>5999</v>
      </c>
      <c r="O2642" s="130" t="s">
        <v>6000</v>
      </c>
    </row>
    <row r="2643" spans="12:15">
      <c r="L2643" s="130" t="s">
        <v>6522</v>
      </c>
      <c r="M2643" s="130" t="s">
        <v>5992</v>
      </c>
      <c r="N2643" s="177" t="s">
        <v>6002</v>
      </c>
      <c r="O2643" s="130" t="s">
        <v>6003</v>
      </c>
    </row>
    <row r="2644" spans="12:15">
      <c r="L2644" s="130" t="s">
        <v>6523</v>
      </c>
      <c r="M2644" s="130" t="s">
        <v>5992</v>
      </c>
      <c r="N2644" s="177" t="s">
        <v>6005</v>
      </c>
      <c r="O2644" s="130" t="s">
        <v>6006</v>
      </c>
    </row>
    <row r="2645" spans="12:15">
      <c r="L2645" s="130" t="s">
        <v>6524</v>
      </c>
      <c r="M2645" s="130" t="s">
        <v>5992</v>
      </c>
      <c r="N2645" s="177" t="s">
        <v>6008</v>
      </c>
      <c r="O2645" s="130" t="s">
        <v>6009</v>
      </c>
    </row>
    <row r="2646" spans="12:15">
      <c r="L2646" s="130" t="s">
        <v>6525</v>
      </c>
      <c r="M2646" s="130" t="s">
        <v>5992</v>
      </c>
      <c r="N2646" s="177" t="s">
        <v>6011</v>
      </c>
      <c r="O2646" s="130" t="s">
        <v>6012</v>
      </c>
    </row>
    <row r="2647" spans="12:15">
      <c r="L2647" s="130" t="s">
        <v>6526</v>
      </c>
      <c r="M2647" s="130" t="s">
        <v>5992</v>
      </c>
      <c r="N2647" s="177" t="s">
        <v>6014</v>
      </c>
      <c r="O2647" s="130" t="s">
        <v>6015</v>
      </c>
    </row>
    <row r="2648" spans="12:15">
      <c r="L2648" s="130" t="s">
        <v>6527</v>
      </c>
      <c r="M2648" s="130" t="s">
        <v>5992</v>
      </c>
      <c r="N2648" s="177" t="s">
        <v>6017</v>
      </c>
      <c r="O2648" s="130" t="s">
        <v>6018</v>
      </c>
    </row>
    <row r="2649" spans="12:15">
      <c r="L2649" s="130" t="s">
        <v>6528</v>
      </c>
      <c r="M2649" s="130" t="s">
        <v>5992</v>
      </c>
      <c r="N2649" s="177" t="s">
        <v>6020</v>
      </c>
      <c r="O2649" s="130" t="s">
        <v>6021</v>
      </c>
    </row>
    <row r="2650" spans="12:15">
      <c r="L2650" s="130" t="s">
        <v>6529</v>
      </c>
      <c r="M2650" s="130" t="s">
        <v>5992</v>
      </c>
      <c r="N2650" s="177" t="s">
        <v>109</v>
      </c>
      <c r="O2650" s="130" t="s">
        <v>6023</v>
      </c>
    </row>
    <row r="2651" spans="12:15">
      <c r="L2651" s="130" t="s">
        <v>6530</v>
      </c>
      <c r="M2651" s="130" t="s">
        <v>5992</v>
      </c>
      <c r="N2651" s="177" t="s">
        <v>6025</v>
      </c>
      <c r="O2651" s="130" t="s">
        <v>6026</v>
      </c>
    </row>
    <row r="2652" spans="12:15">
      <c r="L2652" s="130" t="s">
        <v>6531</v>
      </c>
      <c r="M2652" s="130" t="s">
        <v>5992</v>
      </c>
      <c r="N2652" s="177" t="s">
        <v>3645</v>
      </c>
      <c r="O2652" s="130" t="s">
        <v>6028</v>
      </c>
    </row>
    <row r="2653" spans="12:15">
      <c r="L2653" s="130" t="s">
        <v>6532</v>
      </c>
      <c r="M2653" s="130" t="s">
        <v>5992</v>
      </c>
      <c r="N2653" s="177" t="s">
        <v>5440</v>
      </c>
      <c r="O2653" s="130" t="s">
        <v>6030</v>
      </c>
    </row>
    <row r="2654" spans="12:15">
      <c r="L2654" s="130" t="s">
        <v>6533</v>
      </c>
      <c r="M2654" s="130" t="s">
        <v>5992</v>
      </c>
      <c r="N2654" s="177" t="s">
        <v>6032</v>
      </c>
      <c r="O2654" s="130" t="s">
        <v>6033</v>
      </c>
    </row>
    <row r="2655" spans="12:15">
      <c r="L2655" s="130" t="s">
        <v>6534</v>
      </c>
      <c r="M2655" s="130" t="s">
        <v>5992</v>
      </c>
      <c r="N2655" s="177" t="s">
        <v>3536</v>
      </c>
      <c r="O2655" s="130" t="s">
        <v>6035</v>
      </c>
    </row>
    <row r="2656" spans="12:15">
      <c r="L2656" s="130" t="s">
        <v>6535</v>
      </c>
      <c r="M2656" s="130" t="s">
        <v>5992</v>
      </c>
      <c r="N2656" s="177" t="s">
        <v>6037</v>
      </c>
      <c r="O2656" s="130" t="s">
        <v>6038</v>
      </c>
    </row>
    <row r="2657" spans="12:15">
      <c r="L2657" s="130" t="s">
        <v>6536</v>
      </c>
      <c r="M2657" s="130" t="s">
        <v>5992</v>
      </c>
      <c r="N2657" s="177" t="s">
        <v>6040</v>
      </c>
      <c r="O2657" s="130" t="s">
        <v>6041</v>
      </c>
    </row>
    <row r="2658" spans="12:15">
      <c r="L2658" s="130" t="s">
        <v>6537</v>
      </c>
      <c r="M2658" s="130" t="s">
        <v>5992</v>
      </c>
      <c r="N2658" s="177" t="s">
        <v>6043</v>
      </c>
      <c r="O2658" s="130" t="s">
        <v>6044</v>
      </c>
    </row>
    <row r="2659" spans="12:15">
      <c r="L2659" s="130" t="s">
        <v>6538</v>
      </c>
      <c r="M2659" s="130" t="s">
        <v>5992</v>
      </c>
      <c r="N2659" s="177" t="s">
        <v>751</v>
      </c>
      <c r="O2659" s="130" t="s">
        <v>6046</v>
      </c>
    </row>
    <row r="2660" spans="12:15">
      <c r="L2660" s="130" t="s">
        <v>6539</v>
      </c>
      <c r="M2660" s="130" t="s">
        <v>5992</v>
      </c>
      <c r="N2660" s="177" t="s">
        <v>6048</v>
      </c>
      <c r="O2660" s="130" t="s">
        <v>6049</v>
      </c>
    </row>
    <row r="2661" spans="12:15">
      <c r="L2661" s="130" t="s">
        <v>6540</v>
      </c>
      <c r="M2661" s="130" t="s">
        <v>5992</v>
      </c>
      <c r="N2661" s="177" t="s">
        <v>6051</v>
      </c>
      <c r="O2661" s="130" t="s">
        <v>6052</v>
      </c>
    </row>
    <row r="2662" spans="12:15">
      <c r="L2662" s="130" t="s">
        <v>6541</v>
      </c>
      <c r="M2662" s="130" t="s">
        <v>5992</v>
      </c>
      <c r="N2662" s="177" t="s">
        <v>6054</v>
      </c>
      <c r="O2662" s="130" t="s">
        <v>6055</v>
      </c>
    </row>
    <row r="2663" spans="12:15">
      <c r="L2663" s="130" t="s">
        <v>6542</v>
      </c>
      <c r="M2663" s="130" t="s">
        <v>5992</v>
      </c>
      <c r="N2663" s="177" t="s">
        <v>6057</v>
      </c>
      <c r="O2663" s="130" t="s">
        <v>6058</v>
      </c>
    </row>
    <row r="2664" spans="12:15">
      <c r="L2664" s="130" t="s">
        <v>6543</v>
      </c>
      <c r="M2664" s="130" t="s">
        <v>6062</v>
      </c>
      <c r="N2664" s="177" t="s">
        <v>6063</v>
      </c>
      <c r="O2664" s="130" t="s">
        <v>6064</v>
      </c>
    </row>
    <row r="2665" spans="12:15">
      <c r="L2665" s="130" t="s">
        <v>6544</v>
      </c>
      <c r="M2665" s="130"/>
      <c r="N2665" s="177"/>
      <c r="O2665" s="130" t="s">
        <v>6064</v>
      </c>
    </row>
    <row r="2666" spans="12:15">
      <c r="L2666" s="130" t="s">
        <v>6545</v>
      </c>
      <c r="M2666" s="130" t="s">
        <v>6062</v>
      </c>
      <c r="N2666" s="177" t="s">
        <v>4893</v>
      </c>
      <c r="O2666" s="130" t="s">
        <v>6066</v>
      </c>
    </row>
    <row r="2667" spans="12:15">
      <c r="L2667" s="130" t="s">
        <v>6546</v>
      </c>
      <c r="M2667" s="130" t="s">
        <v>6062</v>
      </c>
      <c r="N2667" s="177" t="s">
        <v>5440</v>
      </c>
      <c r="O2667" s="130" t="s">
        <v>6068</v>
      </c>
    </row>
    <row r="2668" spans="12:15">
      <c r="L2668" s="130" t="s">
        <v>6547</v>
      </c>
      <c r="M2668" s="130" t="s">
        <v>6062</v>
      </c>
      <c r="N2668" s="177" t="s">
        <v>6070</v>
      </c>
      <c r="O2668" s="130" t="s">
        <v>6071</v>
      </c>
    </row>
    <row r="2669" spans="12:15">
      <c r="L2669" s="130" t="s">
        <v>6548</v>
      </c>
      <c r="M2669" s="130" t="s">
        <v>6549</v>
      </c>
      <c r="N2669" s="177" t="s">
        <v>6550</v>
      </c>
      <c r="O2669" s="130" t="s">
        <v>6551</v>
      </c>
    </row>
  </sheetData>
  <mergeCells count="2">
    <mergeCell ref="H1:J1"/>
    <mergeCell ref="D5:E36"/>
  </mergeCells>
  <phoneticPr fontId="8" type="noConversion"/>
  <conditionalFormatting sqref="D1:E1 A1:B1">
    <cfRule type="cellIs" dxfId="0" priority="1" stopIfTrue="1" operator="lessThan">
      <formula>0</formula>
    </cfRule>
  </conditionalFormatting>
  <pageMargins left="0.75" right="0.75" top="1" bottom="1" header="0.5" footer="0.5"/>
  <pageSetup paperSize="9" scale="7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Титул ф.4</vt:lpstr>
      <vt:lpstr>Раздел 1</vt:lpstr>
      <vt:lpstr>Разделы 2, 3, 4</vt:lpstr>
      <vt:lpstr>Разделы 5, 6, 7</vt:lpstr>
      <vt:lpstr>ФЛК (обязательный)</vt:lpstr>
      <vt:lpstr>ФЛК (информационный)</vt:lpstr>
      <vt:lpstr>Списки</vt:lpstr>
      <vt:lpstr>Коды_отчетных_периодов</vt:lpstr>
      <vt:lpstr>Коды_судов</vt:lpstr>
      <vt:lpstr>Наим_отчет_периода</vt:lpstr>
      <vt:lpstr>Наим_УСД</vt:lpstr>
      <vt:lpstr>'Раздел 1'!Область_печати</vt:lpstr>
      <vt:lpstr>'Разделы 2, 3, 4'!Область_печати</vt:lpstr>
      <vt:lpstr>'Разделы 5, 6, 7'!Область_печати</vt:lpstr>
      <vt:lpstr>'Титул ф.4'!Область_печати</vt:lpstr>
    </vt:vector>
  </TitlesOfParts>
  <Company>CROC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Татьяна</cp:lastModifiedBy>
  <cp:lastPrinted>2025-01-17T12:17:04Z</cp:lastPrinted>
  <dcterms:created xsi:type="dcterms:W3CDTF">2004-03-24T19:37:04Z</dcterms:created>
  <dcterms:modified xsi:type="dcterms:W3CDTF">2025-01-17T12:17:54Z</dcterms:modified>
</cp:coreProperties>
</file>